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J:\IRO\Martin\Faculty Workload\FT-PT Faculty ContHr Reports\"/>
    </mc:Choice>
  </mc:AlternateContent>
  <xr:revisionPtr revIDLastSave="0" documentId="13_ncr:1_{3E94C4D3-E39D-437D-8BC5-B4AEBB50AD35}" xr6:coauthVersionLast="47" xr6:coauthVersionMax="47" xr10:uidLastSave="{00000000-0000-0000-0000-000000000000}"/>
  <bookViews>
    <workbookView xWindow="28680" yWindow="-120" windowWidth="29040" windowHeight="15840" xr2:uid="{00000000-000D-0000-FFFF-FFFF00000000}"/>
  </bookViews>
  <sheets>
    <sheet name="DistrictTotalbyDept" sheetId="21" r:id="rId1"/>
    <sheet name="DistrictbyRubric" sheetId="26" r:id="rId2"/>
    <sheet name="CampusxDivxDept" sheetId="1" r:id="rId3"/>
    <sheet name="Rockwall" sheetId="24" r:id="rId4"/>
    <sheet name="OtherSites" sheetId="8" r:id="rId5"/>
    <sheet name="DualCredit" sheetId="20" r:id="rId6"/>
    <sheet name="Distance" sheetId="2" r:id="rId7"/>
    <sheet name="Face-to-Face" sheetId="18" r:id="rId8"/>
    <sheet name="Evenings" sheetId="7" r:id="rId9"/>
    <sheet name="Weekends" sheetId="10" r:id="rId10"/>
    <sheet name="Weekdays" sheetId="9" r:id="rId11"/>
    <sheet name="NoMeetingTime" sheetId="23" r:id="rId12"/>
    <sheet name="Temp_FT_Faculty" sheetId="28" r:id="rId13"/>
    <sheet name="Overloads" sheetId="12" r:id="rId14"/>
    <sheet name="Camp-Div-ADPD-Dept_Definitions" sheetId="19" r:id="rId15"/>
  </sheets>
  <definedNames>
    <definedName name="_xlnm.Print_Area" localSheetId="14">'Camp-Div-ADPD-Dept_Definitions'!$A$9:$D$360</definedName>
    <definedName name="_xlnm.Print_Area" localSheetId="2">CampusxDivxDept!$A$9:$I$372</definedName>
    <definedName name="_xlnm.Print_Area" localSheetId="6">Distance!$A$9:$I$217</definedName>
    <definedName name="_xlnm.Print_Area" localSheetId="1">DistrictbyRubric!$B$9:$H$155</definedName>
    <definedName name="_xlnm.Print_Area" localSheetId="0">DistrictTotalbyDept!$B$8:$H$136</definedName>
    <definedName name="_xlnm.Print_Area" localSheetId="5">DualCredit!$A$9:$I$154</definedName>
    <definedName name="_xlnm.Print_Area" localSheetId="8">Evenings!$A$9:$I$212</definedName>
    <definedName name="_xlnm.Print_Area" localSheetId="7">'Face-to-Face'!$A$9:$I$324</definedName>
    <definedName name="_xlnm.Print_Area" localSheetId="11">NoMeetingTime!$A$9:$I$232</definedName>
    <definedName name="_xlnm.Print_Area" localSheetId="4">OtherSites!$A$9:$I$133</definedName>
    <definedName name="_xlnm.Print_Area" localSheetId="13">Overloads!$A$9:$F$379</definedName>
    <definedName name="_xlnm.Print_Area" localSheetId="3">Rockwall!$A$1:$I$23</definedName>
    <definedName name="_xlnm.Print_Area" localSheetId="12">Temp_FT_Faculty!$A$9:$F$379</definedName>
    <definedName name="_xlnm.Print_Area" localSheetId="10">Weekdays!$A$9:$I$323</definedName>
    <definedName name="_xlnm.Print_Area" localSheetId="9">Weekends!$A$9:$I$55</definedName>
    <definedName name="_xlnm.Print_Titles" localSheetId="14">'Camp-Div-ADPD-Dept_Definitions'!$1:$8</definedName>
    <definedName name="_xlnm.Print_Titles" localSheetId="2">CampusxDivxDept!$1:$8</definedName>
    <definedName name="_xlnm.Print_Titles" localSheetId="6">Distance!$1:$8</definedName>
    <definedName name="_xlnm.Print_Titles" localSheetId="1">DistrictbyRubric!$1:$8</definedName>
    <definedName name="_xlnm.Print_Titles" localSheetId="0">DistrictTotalbyDept!$1:$8</definedName>
    <definedName name="_xlnm.Print_Titles" localSheetId="5">DualCredit!$1:$8</definedName>
    <definedName name="_xlnm.Print_Titles" localSheetId="8">Evenings!$1:$8</definedName>
    <definedName name="_xlnm.Print_Titles" localSheetId="7">'Face-to-Face'!$1:$8</definedName>
    <definedName name="_xlnm.Print_Titles" localSheetId="11">NoMeetingTime!$1:$8</definedName>
    <definedName name="_xlnm.Print_Titles" localSheetId="4">OtherSites!$1:$8</definedName>
    <definedName name="_xlnm.Print_Titles" localSheetId="13">Overloads!$1:$8</definedName>
    <definedName name="_xlnm.Print_Titles" localSheetId="3">Rockwall!$1:$8</definedName>
    <definedName name="_xlnm.Print_Titles" localSheetId="12">Temp_FT_Faculty!$1:$8</definedName>
    <definedName name="_xlnm.Print_Titles" localSheetId="10">Weekdays!$1:$8</definedName>
    <definedName name="_xlnm.Print_Titles" localSheetId="9">Weekends!$1:$8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9" i="28" l="1"/>
  <c r="C217" i="28"/>
  <c r="C99" i="28"/>
  <c r="C219" i="12"/>
  <c r="C217" i="12"/>
  <c r="C99" i="12"/>
  <c r="F219" i="12"/>
  <c r="F217" i="12"/>
  <c r="F99" i="12"/>
  <c r="F219" i="28"/>
  <c r="F217" i="28"/>
  <c r="F99" i="28"/>
  <c r="G139" i="23"/>
  <c r="D139" i="23"/>
  <c r="I138" i="23"/>
  <c r="E138" i="23" s="1"/>
  <c r="I79" i="23"/>
  <c r="E79" i="23" s="1"/>
  <c r="G23" i="23"/>
  <c r="D23" i="23"/>
  <c r="I21" i="23"/>
  <c r="E21" i="23" s="1"/>
  <c r="I20" i="23"/>
  <c r="H20" i="23" s="1"/>
  <c r="I22" i="23"/>
  <c r="E22" i="23" s="1"/>
  <c r="I208" i="9"/>
  <c r="H208" i="9" s="1"/>
  <c r="I168" i="9"/>
  <c r="H168" i="9" s="1"/>
  <c r="I42" i="10"/>
  <c r="H42" i="10" s="1"/>
  <c r="I40" i="10"/>
  <c r="H40" i="10" s="1"/>
  <c r="I179" i="7"/>
  <c r="H179" i="7" s="1"/>
  <c r="I172" i="7"/>
  <c r="H172" i="7" s="1"/>
  <c r="I152" i="7"/>
  <c r="H152" i="7" s="1"/>
  <c r="I122" i="7"/>
  <c r="H122" i="7" s="1"/>
  <c r="G105" i="7"/>
  <c r="I104" i="7"/>
  <c r="E104" i="7" s="1"/>
  <c r="I103" i="7"/>
  <c r="H103" i="7" s="1"/>
  <c r="I102" i="7"/>
  <c r="E102" i="7" s="1"/>
  <c r="I101" i="7"/>
  <c r="H101" i="7" s="1"/>
  <c r="D105" i="7"/>
  <c r="I49" i="7"/>
  <c r="H49" i="7" s="1"/>
  <c r="I172" i="18"/>
  <c r="H172" i="18" s="1"/>
  <c r="I170" i="18"/>
  <c r="E170" i="18" s="1"/>
  <c r="H138" i="23" l="1"/>
  <c r="H79" i="23"/>
  <c r="H21" i="23"/>
  <c r="E20" i="23"/>
  <c r="H22" i="23"/>
  <c r="E208" i="9"/>
  <c r="E168" i="9"/>
  <c r="E42" i="10"/>
  <c r="E40" i="10"/>
  <c r="E179" i="7"/>
  <c r="E172" i="7"/>
  <c r="E152" i="7"/>
  <c r="E103" i="7"/>
  <c r="H102" i="7"/>
  <c r="E122" i="7"/>
  <c r="H104" i="7"/>
  <c r="E101" i="7"/>
  <c r="I105" i="7"/>
  <c r="H105" i="7" s="1"/>
  <c r="E49" i="7"/>
  <c r="E172" i="18"/>
  <c r="H170" i="18"/>
  <c r="I94" i="18"/>
  <c r="H94" i="18" s="1"/>
  <c r="G139" i="2"/>
  <c r="D139" i="2"/>
  <c r="I137" i="2"/>
  <c r="E137" i="2" s="1"/>
  <c r="H137" i="2"/>
  <c r="I77" i="2"/>
  <c r="H77" i="2" s="1"/>
  <c r="D21" i="2"/>
  <c r="I20" i="2"/>
  <c r="H20" i="2" s="1"/>
  <c r="I106" i="20"/>
  <c r="E106" i="20" s="1"/>
  <c r="I70" i="8"/>
  <c r="H70" i="8" s="1"/>
  <c r="I69" i="8"/>
  <c r="H69" i="8" s="1"/>
  <c r="I219" i="1"/>
  <c r="H219" i="1" s="1"/>
  <c r="I217" i="1"/>
  <c r="H217" i="1" s="1"/>
  <c r="I99" i="1"/>
  <c r="H99" i="1" s="1"/>
  <c r="H111" i="26"/>
  <c r="D111" i="26" s="1"/>
  <c r="H91" i="26"/>
  <c r="D91" i="26" s="1"/>
  <c r="H50" i="26"/>
  <c r="G50" i="26" s="1"/>
  <c r="G85" i="23"/>
  <c r="D85" i="23"/>
  <c r="I41" i="23"/>
  <c r="E41" i="23" s="1"/>
  <c r="D243" i="28"/>
  <c r="D369" i="28"/>
  <c r="F368" i="28"/>
  <c r="E368" i="28" s="1"/>
  <c r="C368" i="28"/>
  <c r="C367" i="28"/>
  <c r="D366" i="28"/>
  <c r="F365" i="28"/>
  <c r="E365" i="28" s="1"/>
  <c r="C365" i="28"/>
  <c r="F364" i="28"/>
  <c r="E364" i="28" s="1"/>
  <c r="C364" i="28"/>
  <c r="F363" i="28"/>
  <c r="E363" i="28" s="1"/>
  <c r="C363" i="28"/>
  <c r="F362" i="28"/>
  <c r="C362" i="28"/>
  <c r="F361" i="28"/>
  <c r="E361" i="28" s="1"/>
  <c r="C361" i="28"/>
  <c r="F360" i="28"/>
  <c r="C360" i="28"/>
  <c r="F359" i="28"/>
  <c r="E359" i="28" s="1"/>
  <c r="C359" i="28"/>
  <c r="F358" i="28"/>
  <c r="E358" i="28" s="1"/>
  <c r="C358" i="28"/>
  <c r="F357" i="28"/>
  <c r="C357" i="28"/>
  <c r="F356" i="28"/>
  <c r="E356" i="28" s="1"/>
  <c r="C356" i="28"/>
  <c r="F355" i="28"/>
  <c r="E355" i="28" s="1"/>
  <c r="C355" i="28"/>
  <c r="F354" i="28"/>
  <c r="E354" i="28" s="1"/>
  <c r="C354" i="28"/>
  <c r="C353" i="28"/>
  <c r="D352" i="28"/>
  <c r="F351" i="28"/>
  <c r="E351" i="28" s="1"/>
  <c r="C351" i="28"/>
  <c r="F350" i="28"/>
  <c r="E350" i="28" s="1"/>
  <c r="C350" i="28"/>
  <c r="F349" i="28"/>
  <c r="E349" i="28" s="1"/>
  <c r="C349" i="28"/>
  <c r="F348" i="28"/>
  <c r="E348" i="28" s="1"/>
  <c r="C348" i="28"/>
  <c r="F347" i="28"/>
  <c r="E347" i="28" s="1"/>
  <c r="C347" i="28"/>
  <c r="F346" i="28"/>
  <c r="C346" i="28"/>
  <c r="F345" i="28"/>
  <c r="E345" i="28" s="1"/>
  <c r="C345" i="28"/>
  <c r="F344" i="28"/>
  <c r="E344" i="28" s="1"/>
  <c r="C344" i="28"/>
  <c r="F343" i="28"/>
  <c r="E343" i="28" s="1"/>
  <c r="C343" i="28"/>
  <c r="F342" i="28"/>
  <c r="E342" i="28" s="1"/>
  <c r="C342" i="28"/>
  <c r="F341" i="28"/>
  <c r="E341" i="28" s="1"/>
  <c r="C341" i="28"/>
  <c r="F340" i="28"/>
  <c r="E340" i="28" s="1"/>
  <c r="C340" i="28"/>
  <c r="F339" i="28"/>
  <c r="C339" i="28"/>
  <c r="F338" i="28"/>
  <c r="E338" i="28" s="1"/>
  <c r="C338" i="28"/>
  <c r="F337" i="28"/>
  <c r="C337" i="28"/>
  <c r="C336" i="28"/>
  <c r="D333" i="28"/>
  <c r="F332" i="28"/>
  <c r="E332" i="28" s="1"/>
  <c r="C332" i="28"/>
  <c r="F331" i="28"/>
  <c r="E331" i="28" s="1"/>
  <c r="C331" i="28"/>
  <c r="F330" i="28"/>
  <c r="E330" i="28" s="1"/>
  <c r="C330" i="28"/>
  <c r="F329" i="28"/>
  <c r="E329" i="28" s="1"/>
  <c r="C329" i="28"/>
  <c r="F328" i="28"/>
  <c r="E328" i="28" s="1"/>
  <c r="C328" i="28"/>
  <c r="C327" i="28"/>
  <c r="D326" i="28"/>
  <c r="F325" i="28"/>
  <c r="E325" i="28" s="1"/>
  <c r="C325" i="28"/>
  <c r="F324" i="28"/>
  <c r="E324" i="28" s="1"/>
  <c r="C324" i="28"/>
  <c r="F323" i="28"/>
  <c r="E323" i="28" s="1"/>
  <c r="C323" i="28"/>
  <c r="F322" i="28"/>
  <c r="E322" i="28" s="1"/>
  <c r="C322" i="28"/>
  <c r="F321" i="28"/>
  <c r="E321" i="28" s="1"/>
  <c r="C321" i="28"/>
  <c r="F320" i="28"/>
  <c r="E320" i="28" s="1"/>
  <c r="C320" i="28"/>
  <c r="C319" i="28"/>
  <c r="D318" i="28"/>
  <c r="F317" i="28"/>
  <c r="E317" i="28" s="1"/>
  <c r="C317" i="28"/>
  <c r="F316" i="28"/>
  <c r="C316" i="28"/>
  <c r="F315" i="28"/>
  <c r="E315" i="28" s="1"/>
  <c r="C315" i="28"/>
  <c r="F314" i="28"/>
  <c r="E314" i="28" s="1"/>
  <c r="C314" i="28"/>
  <c r="F313" i="28"/>
  <c r="E313" i="28" s="1"/>
  <c r="C313" i="28"/>
  <c r="F312" i="28"/>
  <c r="E312" i="28" s="1"/>
  <c r="C312" i="28"/>
  <c r="F311" i="28"/>
  <c r="E311" i="28" s="1"/>
  <c r="C311" i="28"/>
  <c r="F310" i="28"/>
  <c r="E310" i="28" s="1"/>
  <c r="C310" i="28"/>
  <c r="F309" i="28"/>
  <c r="E309" i="28" s="1"/>
  <c r="C309" i="28"/>
  <c r="F308" i="28"/>
  <c r="E308" i="28" s="1"/>
  <c r="C308" i="28"/>
  <c r="C307" i="28"/>
  <c r="D305" i="28"/>
  <c r="F304" i="28"/>
  <c r="E304" i="28" s="1"/>
  <c r="C304" i="28"/>
  <c r="F303" i="28"/>
  <c r="E303" i="28" s="1"/>
  <c r="C303" i="28"/>
  <c r="F302" i="28"/>
  <c r="E302" i="28" s="1"/>
  <c r="C302" i="28"/>
  <c r="F301" i="28"/>
  <c r="E301" i="28" s="1"/>
  <c r="C301" i="28"/>
  <c r="F300" i="28"/>
  <c r="E300" i="28" s="1"/>
  <c r="C300" i="28"/>
  <c r="C299" i="28"/>
  <c r="D298" i="28"/>
  <c r="F297" i="28"/>
  <c r="E297" i="28" s="1"/>
  <c r="C297" i="28"/>
  <c r="F296" i="28"/>
  <c r="E296" i="28" s="1"/>
  <c r="C296" i="28"/>
  <c r="F295" i="28"/>
  <c r="E295" i="28" s="1"/>
  <c r="C295" i="28"/>
  <c r="F294" i="28"/>
  <c r="C294" i="28"/>
  <c r="F293" i="28"/>
  <c r="E293" i="28" s="1"/>
  <c r="C293" i="28"/>
  <c r="F292" i="28"/>
  <c r="E292" i="28" s="1"/>
  <c r="C292" i="28"/>
  <c r="F291" i="28"/>
  <c r="E291" i="28" s="1"/>
  <c r="C291" i="28"/>
  <c r="F290" i="28"/>
  <c r="C290" i="28"/>
  <c r="F289" i="28"/>
  <c r="E289" i="28" s="1"/>
  <c r="C289" i="28"/>
  <c r="C288" i="28"/>
  <c r="D287" i="28"/>
  <c r="F286" i="28"/>
  <c r="E286" i="28" s="1"/>
  <c r="C286" i="28"/>
  <c r="F285" i="28"/>
  <c r="E285" i="28" s="1"/>
  <c r="C285" i="28"/>
  <c r="F284" i="28"/>
  <c r="E284" i="28" s="1"/>
  <c r="C284" i="28"/>
  <c r="F283" i="28"/>
  <c r="E283" i="28" s="1"/>
  <c r="C283" i="28"/>
  <c r="F282" i="28"/>
  <c r="E282" i="28" s="1"/>
  <c r="C282" i="28"/>
  <c r="F281" i="28"/>
  <c r="E281" i="28" s="1"/>
  <c r="C281" i="28"/>
  <c r="F280" i="28"/>
  <c r="E280" i="28" s="1"/>
  <c r="C280" i="28"/>
  <c r="C279" i="28"/>
  <c r="D277" i="28"/>
  <c r="F276" i="28"/>
  <c r="E276" i="28" s="1"/>
  <c r="C276" i="28"/>
  <c r="F275" i="28"/>
  <c r="E275" i="28" s="1"/>
  <c r="C275" i="28"/>
  <c r="F274" i="28"/>
  <c r="E274" i="28" s="1"/>
  <c r="C274" i="28"/>
  <c r="D273" i="28"/>
  <c r="F272" i="28"/>
  <c r="E272" i="28" s="1"/>
  <c r="C272" i="28"/>
  <c r="F271" i="28"/>
  <c r="E271" i="28" s="1"/>
  <c r="C271" i="28"/>
  <c r="F270" i="28"/>
  <c r="E270" i="28" s="1"/>
  <c r="C270" i="28"/>
  <c r="F269" i="28"/>
  <c r="E269" i="28" s="1"/>
  <c r="C269" i="28"/>
  <c r="F268" i="28"/>
  <c r="E268" i="28" s="1"/>
  <c r="C268" i="28"/>
  <c r="F267" i="28"/>
  <c r="E267" i="28" s="1"/>
  <c r="C267" i="28"/>
  <c r="F266" i="28"/>
  <c r="E266" i="28" s="1"/>
  <c r="C266" i="28"/>
  <c r="F265" i="28"/>
  <c r="E265" i="28" s="1"/>
  <c r="C265" i="28"/>
  <c r="F264" i="28"/>
  <c r="E264" i="28" s="1"/>
  <c r="C264" i="28"/>
  <c r="F263" i="28"/>
  <c r="E263" i="28" s="1"/>
  <c r="C263" i="28"/>
  <c r="F262" i="28"/>
  <c r="E262" i="28" s="1"/>
  <c r="C262" i="28"/>
  <c r="F261" i="28"/>
  <c r="E261" i="28" s="1"/>
  <c r="C261" i="28"/>
  <c r="F260" i="28"/>
  <c r="E260" i="28" s="1"/>
  <c r="C260" i="28"/>
  <c r="F259" i="28"/>
  <c r="E259" i="28" s="1"/>
  <c r="C259" i="28"/>
  <c r="F258" i="28"/>
  <c r="C258" i="28"/>
  <c r="F257" i="28"/>
  <c r="E257" i="28" s="1"/>
  <c r="C257" i="28"/>
  <c r="D255" i="28"/>
  <c r="F254" i="28"/>
  <c r="E254" i="28" s="1"/>
  <c r="C254" i="28"/>
  <c r="F253" i="28"/>
  <c r="E253" i="28" s="1"/>
  <c r="C253" i="28"/>
  <c r="F252" i="28"/>
  <c r="E252" i="28" s="1"/>
  <c r="C252" i="28"/>
  <c r="F251" i="28"/>
  <c r="E251" i="28" s="1"/>
  <c r="C251" i="28"/>
  <c r="F250" i="28"/>
  <c r="E250" i="28" s="1"/>
  <c r="C250" i="28"/>
  <c r="F249" i="28"/>
  <c r="E249" i="28" s="1"/>
  <c r="C249" i="28"/>
  <c r="F248" i="28"/>
  <c r="E248" i="28" s="1"/>
  <c r="C248" i="28"/>
  <c r="F247" i="28"/>
  <c r="C247" i="28"/>
  <c r="F246" i="28"/>
  <c r="E246" i="28" s="1"/>
  <c r="C246" i="28"/>
  <c r="F245" i="28"/>
  <c r="C245" i="28"/>
  <c r="C244" i="28"/>
  <c r="F242" i="28"/>
  <c r="E242" i="28" s="1"/>
  <c r="C242" i="28"/>
  <c r="F241" i="28"/>
  <c r="C241" i="28"/>
  <c r="F240" i="28"/>
  <c r="E240" i="28" s="1"/>
  <c r="C240" i="28"/>
  <c r="F239" i="28"/>
  <c r="E239" i="28" s="1"/>
  <c r="C239" i="28"/>
  <c r="F238" i="28"/>
  <c r="C238" i="28"/>
  <c r="F237" i="28"/>
  <c r="E237" i="28" s="1"/>
  <c r="C237" i="28"/>
  <c r="F236" i="28"/>
  <c r="E236" i="28" s="1"/>
  <c r="C236" i="28"/>
  <c r="C235" i="28"/>
  <c r="D234" i="28"/>
  <c r="F233" i="28"/>
  <c r="E233" i="28" s="1"/>
  <c r="C233" i="28"/>
  <c r="F232" i="28"/>
  <c r="E232" i="28" s="1"/>
  <c r="C232" i="28"/>
  <c r="F231" i="28"/>
  <c r="C231" i="28"/>
  <c r="F230" i="28"/>
  <c r="E230" i="28" s="1"/>
  <c r="C230" i="28"/>
  <c r="F229" i="28"/>
  <c r="C229" i="28"/>
  <c r="F228" i="28"/>
  <c r="E228" i="28" s="1"/>
  <c r="C228" i="28"/>
  <c r="F227" i="28"/>
  <c r="E227" i="28" s="1"/>
  <c r="C227" i="28"/>
  <c r="F226" i="28"/>
  <c r="E226" i="28" s="1"/>
  <c r="C226" i="28"/>
  <c r="F225" i="28"/>
  <c r="E225" i="28" s="1"/>
  <c r="C225" i="28"/>
  <c r="C224" i="28"/>
  <c r="D222" i="28"/>
  <c r="F221" i="28"/>
  <c r="C221" i="28"/>
  <c r="F220" i="28"/>
  <c r="C220" i="28"/>
  <c r="F218" i="28"/>
  <c r="C218" i="28"/>
  <c r="F216" i="28"/>
  <c r="C216" i="28"/>
  <c r="F215" i="28"/>
  <c r="C215" i="28"/>
  <c r="F214" i="28"/>
  <c r="C214" i="28"/>
  <c r="F213" i="28"/>
  <c r="C213" i="28"/>
  <c r="F212" i="28"/>
  <c r="C212" i="28"/>
  <c r="F211" i="28"/>
  <c r="C211" i="28"/>
  <c r="F210" i="28"/>
  <c r="C210" i="28"/>
  <c r="F209" i="28"/>
  <c r="C209" i="28"/>
  <c r="F208" i="28"/>
  <c r="C208" i="28"/>
  <c r="F207" i="28"/>
  <c r="E207" i="28" s="1"/>
  <c r="C207" i="28"/>
  <c r="F206" i="28"/>
  <c r="C206" i="28"/>
  <c r="F205" i="28"/>
  <c r="C205" i="28"/>
  <c r="F204" i="28"/>
  <c r="E204" i="28" s="1"/>
  <c r="C204" i="28"/>
  <c r="F203" i="28"/>
  <c r="E203" i="28" s="1"/>
  <c r="C203" i="28"/>
  <c r="F202" i="28"/>
  <c r="C202" i="28"/>
  <c r="F201" i="28"/>
  <c r="C201" i="28"/>
  <c r="C200" i="28"/>
  <c r="D199" i="28"/>
  <c r="F198" i="28"/>
  <c r="E198" i="28" s="1"/>
  <c r="C198" i="28"/>
  <c r="F197" i="28"/>
  <c r="E197" i="28" s="1"/>
  <c r="C197" i="28"/>
  <c r="F196" i="28"/>
  <c r="E196" i="28" s="1"/>
  <c r="C196" i="28"/>
  <c r="F195" i="28"/>
  <c r="E195" i="28" s="1"/>
  <c r="C195" i="28"/>
  <c r="F194" i="28"/>
  <c r="E194" i="28" s="1"/>
  <c r="C194" i="28"/>
  <c r="F193" i="28"/>
  <c r="E193" i="28" s="1"/>
  <c r="C193" i="28"/>
  <c r="F192" i="28"/>
  <c r="C192" i="28"/>
  <c r="F191" i="28"/>
  <c r="E191" i="28" s="1"/>
  <c r="C191" i="28"/>
  <c r="F190" i="28"/>
  <c r="E190" i="28" s="1"/>
  <c r="C190" i="28"/>
  <c r="F189" i="28"/>
  <c r="E189" i="28" s="1"/>
  <c r="C189" i="28"/>
  <c r="F188" i="28"/>
  <c r="E188" i="28" s="1"/>
  <c r="C188" i="28"/>
  <c r="F187" i="28"/>
  <c r="E187" i="28" s="1"/>
  <c r="C187" i="28"/>
  <c r="F186" i="28"/>
  <c r="E186" i="28" s="1"/>
  <c r="C186" i="28"/>
  <c r="F185" i="28"/>
  <c r="C185" i="28"/>
  <c r="F184" i="28"/>
  <c r="E184" i="28" s="1"/>
  <c r="C184" i="28"/>
  <c r="F183" i="28"/>
  <c r="E183" i="28" s="1"/>
  <c r="C183" i="28"/>
  <c r="F182" i="28"/>
  <c r="E182" i="28" s="1"/>
  <c r="C182" i="28"/>
  <c r="F181" i="28"/>
  <c r="E181" i="28" s="1"/>
  <c r="C181" i="28"/>
  <c r="F180" i="28"/>
  <c r="E180" i="28" s="1"/>
  <c r="C180" i="28"/>
  <c r="C179" i="28"/>
  <c r="D178" i="28"/>
  <c r="F177" i="28"/>
  <c r="E177" i="28" s="1"/>
  <c r="C177" i="28"/>
  <c r="F176" i="28"/>
  <c r="C176" i="28"/>
  <c r="F175" i="28"/>
  <c r="E175" i="28" s="1"/>
  <c r="C175" i="28"/>
  <c r="F174" i="28"/>
  <c r="E174" i="28" s="1"/>
  <c r="C174" i="28"/>
  <c r="F173" i="28"/>
  <c r="E173" i="28" s="1"/>
  <c r="C173" i="28"/>
  <c r="F172" i="28"/>
  <c r="E172" i="28" s="1"/>
  <c r="C172" i="28"/>
  <c r="F171" i="28"/>
  <c r="E171" i="28" s="1"/>
  <c r="C171" i="28"/>
  <c r="F170" i="28"/>
  <c r="E170" i="28" s="1"/>
  <c r="C170" i="28"/>
  <c r="F169" i="28"/>
  <c r="E169" i="28" s="1"/>
  <c r="C169" i="28"/>
  <c r="F168" i="28"/>
  <c r="E168" i="28" s="1"/>
  <c r="C168" i="28"/>
  <c r="F167" i="28"/>
  <c r="C167" i="28"/>
  <c r="F166" i="28"/>
  <c r="E166" i="28" s="1"/>
  <c r="C166" i="28"/>
  <c r="F165" i="28"/>
  <c r="E165" i="28" s="1"/>
  <c r="C165" i="28"/>
  <c r="F164" i="28"/>
  <c r="E164" i="28" s="1"/>
  <c r="C164" i="28"/>
  <c r="F163" i="28"/>
  <c r="E163" i="28" s="1"/>
  <c r="C163" i="28"/>
  <c r="F162" i="28"/>
  <c r="E162" i="28" s="1"/>
  <c r="C162" i="28"/>
  <c r="F161" i="28"/>
  <c r="E161" i="28" s="1"/>
  <c r="C161" i="28"/>
  <c r="F160" i="28"/>
  <c r="E160" i="28" s="1"/>
  <c r="C160" i="28"/>
  <c r="F159" i="28"/>
  <c r="E159" i="28" s="1"/>
  <c r="C159" i="28"/>
  <c r="F158" i="28"/>
  <c r="E158" i="28" s="1"/>
  <c r="C158" i="28"/>
  <c r="F157" i="28"/>
  <c r="E157" i="28" s="1"/>
  <c r="C157" i="28"/>
  <c r="C156" i="28"/>
  <c r="D153" i="28"/>
  <c r="F152" i="28"/>
  <c r="E152" i="28" s="1"/>
  <c r="C152" i="28"/>
  <c r="F151" i="28"/>
  <c r="E151" i="28" s="1"/>
  <c r="C151" i="28"/>
  <c r="C150" i="28"/>
  <c r="D149" i="28"/>
  <c r="F148" i="28"/>
  <c r="E148" i="28" s="1"/>
  <c r="C148" i="28"/>
  <c r="F147" i="28"/>
  <c r="E147" i="28" s="1"/>
  <c r="C147" i="28"/>
  <c r="F146" i="28"/>
  <c r="E146" i="28" s="1"/>
  <c r="C146" i="28"/>
  <c r="F145" i="28"/>
  <c r="E145" i="28" s="1"/>
  <c r="C145" i="28"/>
  <c r="F144" i="28"/>
  <c r="E144" i="28" s="1"/>
  <c r="C144" i="28"/>
  <c r="F143" i="28"/>
  <c r="E143" i="28" s="1"/>
  <c r="C143" i="28"/>
  <c r="F142" i="28"/>
  <c r="E142" i="28" s="1"/>
  <c r="C142" i="28"/>
  <c r="F141" i="28"/>
  <c r="E141" i="28" s="1"/>
  <c r="C141" i="28"/>
  <c r="F140" i="28"/>
  <c r="C140" i="28"/>
  <c r="F139" i="28"/>
  <c r="E139" i="28" s="1"/>
  <c r="C139" i="28"/>
  <c r="C138" i="28"/>
  <c r="D137" i="28"/>
  <c r="F136" i="28"/>
  <c r="E136" i="28" s="1"/>
  <c r="C136" i="28"/>
  <c r="F135" i="28"/>
  <c r="E135" i="28" s="1"/>
  <c r="C135" i="28"/>
  <c r="F134" i="28"/>
  <c r="E134" i="28" s="1"/>
  <c r="C134" i="28"/>
  <c r="F133" i="28"/>
  <c r="E133" i="28" s="1"/>
  <c r="C133" i="28"/>
  <c r="C132" i="28"/>
  <c r="D131" i="28"/>
  <c r="F130" i="28"/>
  <c r="E130" i="28" s="1"/>
  <c r="C130" i="28"/>
  <c r="F129" i="28"/>
  <c r="E129" i="28" s="1"/>
  <c r="C129" i="28"/>
  <c r="F128" i="28"/>
  <c r="E128" i="28" s="1"/>
  <c r="C128" i="28"/>
  <c r="F127" i="28"/>
  <c r="E127" i="28" s="1"/>
  <c r="C127" i="28"/>
  <c r="F126" i="28"/>
  <c r="E126" i="28" s="1"/>
  <c r="C126" i="28"/>
  <c r="F125" i="28"/>
  <c r="E125" i="28" s="1"/>
  <c r="C125" i="28"/>
  <c r="C124" i="28"/>
  <c r="D122" i="28"/>
  <c r="F121" i="28"/>
  <c r="E121" i="28" s="1"/>
  <c r="C121" i="28"/>
  <c r="F120" i="28"/>
  <c r="E120" i="28" s="1"/>
  <c r="C120" i="28"/>
  <c r="F119" i="28"/>
  <c r="E119" i="28" s="1"/>
  <c r="C119" i="28"/>
  <c r="F118" i="28"/>
  <c r="E118" i="28" s="1"/>
  <c r="C118" i="28"/>
  <c r="F117" i="28"/>
  <c r="E117" i="28" s="1"/>
  <c r="C117" i="28"/>
  <c r="F116" i="28"/>
  <c r="E116" i="28" s="1"/>
  <c r="C116" i="28"/>
  <c r="F115" i="28"/>
  <c r="E115" i="28" s="1"/>
  <c r="C115" i="28"/>
  <c r="F114" i="28"/>
  <c r="E114" i="28" s="1"/>
  <c r="C114" i="28"/>
  <c r="F113" i="28"/>
  <c r="E113" i="28" s="1"/>
  <c r="C113" i="28"/>
  <c r="C112" i="28"/>
  <c r="D111" i="28"/>
  <c r="F110" i="28"/>
  <c r="E110" i="28" s="1"/>
  <c r="C110" i="28"/>
  <c r="F109" i="28"/>
  <c r="E109" i="28" s="1"/>
  <c r="C109" i="28"/>
  <c r="F108" i="28"/>
  <c r="E108" i="28" s="1"/>
  <c r="C108" i="28"/>
  <c r="F107" i="28"/>
  <c r="E107" i="28" s="1"/>
  <c r="C107" i="28"/>
  <c r="F106" i="28"/>
  <c r="E106" i="28" s="1"/>
  <c r="C106" i="28"/>
  <c r="F105" i="28"/>
  <c r="C105" i="28"/>
  <c r="F104" i="28"/>
  <c r="E104" i="28" s="1"/>
  <c r="C104" i="28"/>
  <c r="F103" i="28"/>
  <c r="E103" i="28" s="1"/>
  <c r="C103" i="28"/>
  <c r="C102" i="28"/>
  <c r="D101" i="28"/>
  <c r="F100" i="28"/>
  <c r="E100" i="28" s="1"/>
  <c r="C100" i="28"/>
  <c r="F98" i="28"/>
  <c r="E98" i="28" s="1"/>
  <c r="C98" i="28"/>
  <c r="F97" i="28"/>
  <c r="E97" i="28" s="1"/>
  <c r="C97" i="28"/>
  <c r="F96" i="28"/>
  <c r="E96" i="28" s="1"/>
  <c r="C96" i="28"/>
  <c r="F95" i="28"/>
  <c r="E95" i="28" s="1"/>
  <c r="C95" i="28"/>
  <c r="F94" i="28"/>
  <c r="E94" i="28" s="1"/>
  <c r="C94" i="28"/>
  <c r="F93" i="28"/>
  <c r="E93" i="28" s="1"/>
  <c r="C93" i="28"/>
  <c r="F92" i="28"/>
  <c r="E92" i="28" s="1"/>
  <c r="C92" i="28"/>
  <c r="F91" i="28"/>
  <c r="E91" i="28" s="1"/>
  <c r="C91" i="28"/>
  <c r="F90" i="28"/>
  <c r="C90" i="28"/>
  <c r="C89" i="28"/>
  <c r="D87" i="28"/>
  <c r="F86" i="28"/>
  <c r="E86" i="28" s="1"/>
  <c r="C86" i="28"/>
  <c r="D84" i="28"/>
  <c r="F83" i="28"/>
  <c r="C83" i="28"/>
  <c r="F82" i="28"/>
  <c r="C82" i="28"/>
  <c r="F81" i="28"/>
  <c r="C81" i="28"/>
  <c r="F80" i="28"/>
  <c r="E80" i="28" s="1"/>
  <c r="C80" i="28"/>
  <c r="F79" i="28"/>
  <c r="C79" i="28"/>
  <c r="F78" i="28"/>
  <c r="E78" i="28" s="1"/>
  <c r="C78" i="28"/>
  <c r="F77" i="28"/>
  <c r="C77" i="28"/>
  <c r="F76" i="28"/>
  <c r="E76" i="28" s="1"/>
  <c r="C76" i="28"/>
  <c r="F75" i="28"/>
  <c r="C75" i="28"/>
  <c r="F74" i="28"/>
  <c r="E74" i="28" s="1"/>
  <c r="C74" i="28"/>
  <c r="F73" i="28"/>
  <c r="E73" i="28" s="1"/>
  <c r="C73" i="28"/>
  <c r="F72" i="28"/>
  <c r="C72" i="28"/>
  <c r="F71" i="28"/>
  <c r="C71" i="28"/>
  <c r="F70" i="28"/>
  <c r="E70" i="28" s="1"/>
  <c r="C70" i="28"/>
  <c r="F69" i="28"/>
  <c r="E69" i="28" s="1"/>
  <c r="C69" i="28"/>
  <c r="F68" i="28"/>
  <c r="C68" i="28"/>
  <c r="F67" i="28"/>
  <c r="E67" i="28" s="1"/>
  <c r="C67" i="28"/>
  <c r="C66" i="28"/>
  <c r="D64" i="28"/>
  <c r="F63" i="28"/>
  <c r="E63" i="28" s="1"/>
  <c r="C63" i="28"/>
  <c r="F62" i="28"/>
  <c r="C62" i="28"/>
  <c r="F61" i="28"/>
  <c r="E61" i="28" s="1"/>
  <c r="C61" i="28"/>
  <c r="F60" i="28"/>
  <c r="C60" i="28"/>
  <c r="F59" i="28"/>
  <c r="E59" i="28" s="1"/>
  <c r="C59" i="28"/>
  <c r="F58" i="28"/>
  <c r="C58" i="28"/>
  <c r="F57" i="28"/>
  <c r="C57" i="28"/>
  <c r="F56" i="28"/>
  <c r="E56" i="28" s="1"/>
  <c r="C56" i="28"/>
  <c r="F55" i="28"/>
  <c r="C55" i="28"/>
  <c r="F54" i="28"/>
  <c r="E54" i="28" s="1"/>
  <c r="C54" i="28"/>
  <c r="F53" i="28"/>
  <c r="C53" i="28"/>
  <c r="F52" i="28"/>
  <c r="E52" i="28" s="1"/>
  <c r="C52" i="28"/>
  <c r="F51" i="28"/>
  <c r="C51" i="28"/>
  <c r="F50" i="28"/>
  <c r="C50" i="28"/>
  <c r="F49" i="28"/>
  <c r="C49" i="28"/>
  <c r="F48" i="28"/>
  <c r="C48" i="28"/>
  <c r="F47" i="28"/>
  <c r="C47" i="28"/>
  <c r="F46" i="28"/>
  <c r="E46" i="28" s="1"/>
  <c r="C46" i="28"/>
  <c r="F45" i="28"/>
  <c r="E45" i="28" s="1"/>
  <c r="C45" i="28"/>
  <c r="F44" i="28"/>
  <c r="E44" i="28" s="1"/>
  <c r="C44" i="28"/>
  <c r="F43" i="28"/>
  <c r="C43" i="28"/>
  <c r="C42" i="28"/>
  <c r="D40" i="28"/>
  <c r="F39" i="28"/>
  <c r="E39" i="28" s="1"/>
  <c r="C39" i="28"/>
  <c r="F38" i="28"/>
  <c r="E38" i="28" s="1"/>
  <c r="C38" i="28"/>
  <c r="F37" i="28"/>
  <c r="E37" i="28" s="1"/>
  <c r="C37" i="28"/>
  <c r="F36" i="28"/>
  <c r="E36" i="28" s="1"/>
  <c r="C36" i="28"/>
  <c r="F35" i="28"/>
  <c r="E35" i="28" s="1"/>
  <c r="C35" i="28"/>
  <c r="F34" i="28"/>
  <c r="E34" i="28" s="1"/>
  <c r="C34" i="28"/>
  <c r="F33" i="28"/>
  <c r="E33" i="28" s="1"/>
  <c r="C33" i="28"/>
  <c r="F32" i="28"/>
  <c r="E32" i="28" s="1"/>
  <c r="C32" i="28"/>
  <c r="F31" i="28"/>
  <c r="E31" i="28" s="1"/>
  <c r="C31" i="28"/>
  <c r="F30" i="28"/>
  <c r="E30" i="28" s="1"/>
  <c r="C30" i="28"/>
  <c r="F29" i="28"/>
  <c r="E29" i="28" s="1"/>
  <c r="C29" i="28"/>
  <c r="F28" i="28"/>
  <c r="E28" i="28" s="1"/>
  <c r="C28" i="28"/>
  <c r="F27" i="28"/>
  <c r="E27" i="28" s="1"/>
  <c r="C27" i="28"/>
  <c r="F26" i="28"/>
  <c r="E26" i="28" s="1"/>
  <c r="C26" i="28"/>
  <c r="F25" i="28"/>
  <c r="E25" i="28" s="1"/>
  <c r="C25" i="28"/>
  <c r="F24" i="28"/>
  <c r="E24" i="28" s="1"/>
  <c r="C24" i="28"/>
  <c r="D23" i="28"/>
  <c r="F22" i="28"/>
  <c r="C22" i="28"/>
  <c r="F21" i="28"/>
  <c r="E21" i="28" s="1"/>
  <c r="C21" i="28"/>
  <c r="F20" i="28"/>
  <c r="E20" i="28" s="1"/>
  <c r="C20" i="28"/>
  <c r="F19" i="28"/>
  <c r="E19" i="28" s="1"/>
  <c r="C19" i="28"/>
  <c r="F18" i="28"/>
  <c r="C18" i="28"/>
  <c r="F17" i="28"/>
  <c r="E17" i="28" s="1"/>
  <c r="C17" i="28"/>
  <c r="F16" i="28"/>
  <c r="E16" i="28" s="1"/>
  <c r="C16" i="28"/>
  <c r="F15" i="28"/>
  <c r="C15" i="28"/>
  <c r="F14" i="28"/>
  <c r="E14" i="28" s="1"/>
  <c r="C14" i="28"/>
  <c r="F13" i="28"/>
  <c r="E13" i="28" s="1"/>
  <c r="C13" i="28"/>
  <c r="F12" i="28"/>
  <c r="E12" i="28" s="1"/>
  <c r="C12" i="28"/>
  <c r="F11" i="28"/>
  <c r="E11" i="28" s="1"/>
  <c r="C11" i="28"/>
  <c r="F10" i="28"/>
  <c r="C10" i="28"/>
  <c r="C9" i="28"/>
  <c r="D243" i="12"/>
  <c r="C81" i="12"/>
  <c r="C272" i="12"/>
  <c r="C271" i="12"/>
  <c r="C270" i="12"/>
  <c r="C269" i="12"/>
  <c r="C268" i="12"/>
  <c r="C267" i="12"/>
  <c r="C266" i="12"/>
  <c r="C265" i="12"/>
  <c r="C264" i="12"/>
  <c r="C263" i="12"/>
  <c r="C262" i="12"/>
  <c r="C261" i="12"/>
  <c r="C260" i="12"/>
  <c r="C259" i="12"/>
  <c r="C258" i="12"/>
  <c r="C248" i="12"/>
  <c r="C249" i="12"/>
  <c r="C250" i="12"/>
  <c r="C251" i="12"/>
  <c r="C252" i="12"/>
  <c r="C253" i="12"/>
  <c r="C254" i="12"/>
  <c r="F221" i="12"/>
  <c r="F220" i="12"/>
  <c r="F218" i="12"/>
  <c r="F216" i="12"/>
  <c r="F215" i="12"/>
  <c r="F214" i="12"/>
  <c r="F213" i="12"/>
  <c r="F212" i="12"/>
  <c r="F211" i="12"/>
  <c r="F210" i="12"/>
  <c r="F209" i="12"/>
  <c r="F208" i="12"/>
  <c r="F207" i="12"/>
  <c r="F206" i="12"/>
  <c r="F205" i="12"/>
  <c r="F204" i="12"/>
  <c r="F203" i="12"/>
  <c r="F202" i="12"/>
  <c r="C221" i="12"/>
  <c r="C220" i="12"/>
  <c r="C218" i="12"/>
  <c r="C216" i="12"/>
  <c r="C215" i="12"/>
  <c r="C214" i="12"/>
  <c r="C213" i="12"/>
  <c r="C212" i="12"/>
  <c r="C211" i="12"/>
  <c r="C210" i="12"/>
  <c r="C209" i="12"/>
  <c r="C208" i="12"/>
  <c r="C207" i="12"/>
  <c r="C206" i="12"/>
  <c r="C205" i="12"/>
  <c r="C204" i="12"/>
  <c r="C203" i="12"/>
  <c r="C202" i="12"/>
  <c r="F198" i="12"/>
  <c r="F197" i="12"/>
  <c r="F196" i="12"/>
  <c r="F195" i="12"/>
  <c r="F194" i="12"/>
  <c r="F193" i="12"/>
  <c r="F192" i="12"/>
  <c r="F191" i="12"/>
  <c r="F190" i="12"/>
  <c r="F189" i="12"/>
  <c r="F188" i="12"/>
  <c r="F187" i="12"/>
  <c r="F186" i="12"/>
  <c r="F185" i="12"/>
  <c r="F184" i="12"/>
  <c r="F183" i="12"/>
  <c r="F182" i="12"/>
  <c r="C198" i="12"/>
  <c r="C197" i="12"/>
  <c r="C196" i="12"/>
  <c r="C195" i="12"/>
  <c r="C194" i="12"/>
  <c r="C193" i="12"/>
  <c r="C192" i="12"/>
  <c r="C191" i="12"/>
  <c r="C190" i="12"/>
  <c r="C189" i="12"/>
  <c r="C188" i="12"/>
  <c r="C187" i="12"/>
  <c r="C186" i="12"/>
  <c r="C185" i="12"/>
  <c r="C184" i="12"/>
  <c r="C183" i="12"/>
  <c r="C182" i="12"/>
  <c r="F176" i="12"/>
  <c r="C176" i="12"/>
  <c r="C152" i="12"/>
  <c r="C151" i="12"/>
  <c r="C150" i="12"/>
  <c r="C148" i="12"/>
  <c r="C147" i="12"/>
  <c r="C146" i="12"/>
  <c r="C145" i="12"/>
  <c r="C144" i="12"/>
  <c r="C143" i="12"/>
  <c r="C142" i="12"/>
  <c r="C141" i="12"/>
  <c r="C140" i="12"/>
  <c r="C139" i="12"/>
  <c r="C138" i="12"/>
  <c r="C136" i="12"/>
  <c r="C135" i="12"/>
  <c r="C134" i="12"/>
  <c r="C133" i="12"/>
  <c r="C132" i="12"/>
  <c r="C130" i="12"/>
  <c r="C129" i="12"/>
  <c r="C128" i="12"/>
  <c r="C127" i="12"/>
  <c r="C126" i="12"/>
  <c r="C125" i="12"/>
  <c r="C124" i="12"/>
  <c r="F67" i="12"/>
  <c r="C67" i="12"/>
  <c r="F10" i="12"/>
  <c r="C11" i="12"/>
  <c r="C12" i="12"/>
  <c r="C13" i="12"/>
  <c r="C14" i="12"/>
  <c r="C15" i="12"/>
  <c r="C16" i="12"/>
  <c r="C17" i="12"/>
  <c r="C18" i="12"/>
  <c r="C19" i="12"/>
  <c r="C20" i="12"/>
  <c r="C21" i="12"/>
  <c r="C22" i="12"/>
  <c r="C10" i="12"/>
  <c r="I108" i="23"/>
  <c r="H108" i="23" s="1"/>
  <c r="I165" i="9"/>
  <c r="H165" i="9" s="1"/>
  <c r="I164" i="9"/>
  <c r="E164" i="9" s="1"/>
  <c r="I79" i="9"/>
  <c r="I37" i="10"/>
  <c r="H37" i="10" s="1"/>
  <c r="I36" i="10"/>
  <c r="H36" i="10" s="1"/>
  <c r="I41" i="7"/>
  <c r="I167" i="18"/>
  <c r="H167" i="18" s="1"/>
  <c r="I166" i="18"/>
  <c r="E166" i="18" s="1"/>
  <c r="G175" i="18"/>
  <c r="I81" i="18"/>
  <c r="E81" i="18" s="1"/>
  <c r="E105" i="7" l="1"/>
  <c r="E94" i="18"/>
  <c r="E77" i="2"/>
  <c r="E20" i="2"/>
  <c r="H106" i="20"/>
  <c r="E69" i="8"/>
  <c r="E70" i="8"/>
  <c r="E219" i="1"/>
  <c r="E217" i="1"/>
  <c r="E99" i="1"/>
  <c r="G91" i="26"/>
  <c r="G111" i="26"/>
  <c r="D50" i="26"/>
  <c r="D41" i="28"/>
  <c r="D123" i="28"/>
  <c r="D306" i="28"/>
  <c r="D88" i="28"/>
  <c r="D256" i="28"/>
  <c r="D278" i="28" s="1"/>
  <c r="D154" i="28"/>
  <c r="D334" i="28"/>
  <c r="D370" i="28"/>
  <c r="D371" i="28" s="1"/>
  <c r="D65" i="28"/>
  <c r="D223" i="28"/>
  <c r="E108" i="23"/>
  <c r="H164" i="9"/>
  <c r="E165" i="9"/>
  <c r="E36" i="10"/>
  <c r="E37" i="10"/>
  <c r="E167" i="18"/>
  <c r="H166" i="18"/>
  <c r="H81" i="18"/>
  <c r="I107" i="2"/>
  <c r="H107" i="2" s="1"/>
  <c r="I106" i="2"/>
  <c r="H106" i="2" s="1"/>
  <c r="I39" i="2"/>
  <c r="H39" i="2" s="1"/>
  <c r="I214" i="1"/>
  <c r="H214" i="1" s="1"/>
  <c r="I213" i="1"/>
  <c r="H213" i="1" s="1"/>
  <c r="I184" i="1"/>
  <c r="H184" i="1" s="1"/>
  <c r="I176" i="1"/>
  <c r="H176" i="1" s="1"/>
  <c r="D131" i="1"/>
  <c r="F131" i="28" s="1"/>
  <c r="E131" i="28" s="1"/>
  <c r="I86" i="1"/>
  <c r="H86" i="1" s="1"/>
  <c r="I67" i="1"/>
  <c r="H67" i="1" s="1"/>
  <c r="H111" i="21"/>
  <c r="H110" i="21"/>
  <c r="H109" i="21"/>
  <c r="H108" i="21"/>
  <c r="H107" i="21"/>
  <c r="H106" i="21"/>
  <c r="H105" i="21"/>
  <c r="H104"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121" i="26"/>
  <c r="G121" i="26" s="1"/>
  <c r="F148" i="12"/>
  <c r="F147" i="12"/>
  <c r="F146" i="12"/>
  <c r="F145" i="12"/>
  <c r="F144" i="12"/>
  <c r="F143" i="12"/>
  <c r="F142" i="12"/>
  <c r="F141" i="12"/>
  <c r="F140" i="12"/>
  <c r="F139" i="12"/>
  <c r="F315" i="12"/>
  <c r="F258" i="12"/>
  <c r="G214" i="23"/>
  <c r="D214" i="23"/>
  <c r="I213" i="23"/>
  <c r="H213" i="23" s="1"/>
  <c r="G211" i="23"/>
  <c r="D211" i="23"/>
  <c r="I210" i="23"/>
  <c r="H210" i="23" s="1"/>
  <c r="I209" i="23"/>
  <c r="H209" i="23" s="1"/>
  <c r="G205" i="23"/>
  <c r="D205" i="23"/>
  <c r="I204" i="23"/>
  <c r="H204" i="23" s="1"/>
  <c r="I203" i="23"/>
  <c r="H203" i="23" s="1"/>
  <c r="I202" i="23"/>
  <c r="H202" i="23" s="1"/>
  <c r="I201" i="23"/>
  <c r="E201" i="23" s="1"/>
  <c r="I200" i="23"/>
  <c r="E200" i="23" s="1"/>
  <c r="G198" i="23"/>
  <c r="D198" i="23"/>
  <c r="I197" i="23"/>
  <c r="E197" i="23" s="1"/>
  <c r="I196" i="23"/>
  <c r="E196" i="23" s="1"/>
  <c r="I195" i="23"/>
  <c r="H195" i="23" s="1"/>
  <c r="G193" i="23"/>
  <c r="D193" i="23"/>
  <c r="I192" i="23"/>
  <c r="H192" i="23" s="1"/>
  <c r="I191" i="23"/>
  <c r="H191" i="23" s="1"/>
  <c r="I190" i="23"/>
  <c r="H190" i="23" s="1"/>
  <c r="G187" i="23"/>
  <c r="D187" i="23"/>
  <c r="I186" i="23"/>
  <c r="H186" i="23" s="1"/>
  <c r="I185" i="23"/>
  <c r="E185" i="23" s="1"/>
  <c r="I184" i="23"/>
  <c r="E184" i="23" s="1"/>
  <c r="I183" i="23"/>
  <c r="H183" i="23" s="1"/>
  <c r="G181" i="23"/>
  <c r="D181" i="23"/>
  <c r="I180" i="23"/>
  <c r="H180" i="23" s="1"/>
  <c r="I179" i="23"/>
  <c r="H179" i="23" s="1"/>
  <c r="I178" i="23"/>
  <c r="H178" i="23" s="1"/>
  <c r="G176" i="23"/>
  <c r="D176" i="23"/>
  <c r="I175" i="23"/>
  <c r="E175" i="23" s="1"/>
  <c r="I174" i="23"/>
  <c r="H174" i="23" s="1"/>
  <c r="I173" i="23"/>
  <c r="H173" i="23" s="1"/>
  <c r="G170" i="23"/>
  <c r="D170" i="23"/>
  <c r="I169" i="23"/>
  <c r="H169" i="23" s="1"/>
  <c r="I168" i="23"/>
  <c r="H168" i="23" s="1"/>
  <c r="G167" i="23"/>
  <c r="D167" i="23"/>
  <c r="I166" i="23"/>
  <c r="E166" i="23" s="1"/>
  <c r="I165" i="23"/>
  <c r="H165" i="23" s="1"/>
  <c r="I164" i="23"/>
  <c r="H164" i="23" s="1"/>
  <c r="I163" i="23"/>
  <c r="H163" i="23" s="1"/>
  <c r="I162" i="23"/>
  <c r="H162" i="23" s="1"/>
  <c r="I161" i="23"/>
  <c r="H161" i="23" s="1"/>
  <c r="I160" i="23"/>
  <c r="H160" i="23" s="1"/>
  <c r="I159" i="23"/>
  <c r="H159" i="23" s="1"/>
  <c r="I158" i="23"/>
  <c r="H158" i="23" s="1"/>
  <c r="I157" i="23"/>
  <c r="H157" i="23" s="1"/>
  <c r="I156" i="23"/>
  <c r="H156" i="23" s="1"/>
  <c r="I155" i="23"/>
  <c r="H155" i="23" s="1"/>
  <c r="I154" i="23"/>
  <c r="H154" i="23" s="1"/>
  <c r="I153" i="23"/>
  <c r="H153" i="23" s="1"/>
  <c r="G151" i="23"/>
  <c r="D151" i="23"/>
  <c r="I150" i="23"/>
  <c r="H150" i="23" s="1"/>
  <c r="I149" i="23"/>
  <c r="E149" i="23" s="1"/>
  <c r="I148" i="23"/>
  <c r="H148" i="23" s="1"/>
  <c r="I147" i="23"/>
  <c r="H147" i="23" s="1"/>
  <c r="I146" i="23"/>
  <c r="E146" i="23" s="1"/>
  <c r="G144" i="23"/>
  <c r="D144" i="23"/>
  <c r="I143" i="23"/>
  <c r="H143" i="23" s="1"/>
  <c r="I142" i="23"/>
  <c r="H142" i="23" s="1"/>
  <c r="I141" i="23"/>
  <c r="H141" i="23" s="1"/>
  <c r="I137" i="23"/>
  <c r="H137" i="23" s="1"/>
  <c r="G134" i="23"/>
  <c r="D134" i="23"/>
  <c r="I133" i="23"/>
  <c r="H133" i="23" s="1"/>
  <c r="G131" i="23"/>
  <c r="D131" i="23"/>
  <c r="I130" i="23"/>
  <c r="E130" i="23" s="1"/>
  <c r="I129" i="23"/>
  <c r="H129" i="23" s="1"/>
  <c r="I128" i="23"/>
  <c r="H128" i="23" s="1"/>
  <c r="I127" i="23"/>
  <c r="H127" i="23" s="1"/>
  <c r="I126" i="23"/>
  <c r="H126" i="23" s="1"/>
  <c r="I125" i="23"/>
  <c r="E125" i="23" s="1"/>
  <c r="I124" i="23"/>
  <c r="H124" i="23" s="1"/>
  <c r="I123" i="23"/>
  <c r="H123" i="23" s="1"/>
  <c r="I122" i="23"/>
  <c r="E122" i="23" s="1"/>
  <c r="I121" i="23"/>
  <c r="H121" i="23" s="1"/>
  <c r="I120" i="23"/>
  <c r="H120" i="23" s="1"/>
  <c r="I119" i="23"/>
  <c r="H119" i="23" s="1"/>
  <c r="I118" i="23"/>
  <c r="H118" i="23" s="1"/>
  <c r="I117" i="23"/>
  <c r="H117" i="23" s="1"/>
  <c r="I116" i="23"/>
  <c r="H116" i="23" s="1"/>
  <c r="I115" i="23"/>
  <c r="H115" i="23" s="1"/>
  <c r="I114" i="23"/>
  <c r="E114" i="23" s="1"/>
  <c r="I113" i="23"/>
  <c r="H113" i="23" s="1"/>
  <c r="I112" i="23"/>
  <c r="H112" i="23" s="1"/>
  <c r="G110" i="23"/>
  <c r="D110" i="23"/>
  <c r="I109" i="23"/>
  <c r="H109" i="23" s="1"/>
  <c r="I107" i="23"/>
  <c r="H107" i="23" s="1"/>
  <c r="I106" i="23"/>
  <c r="H106" i="23" s="1"/>
  <c r="I105" i="23"/>
  <c r="H105" i="23" s="1"/>
  <c r="I104" i="23"/>
  <c r="E104" i="23" s="1"/>
  <c r="I103" i="23"/>
  <c r="H103" i="23" s="1"/>
  <c r="I102" i="23"/>
  <c r="E102" i="23" s="1"/>
  <c r="I101" i="23"/>
  <c r="H101" i="23" s="1"/>
  <c r="I100" i="23"/>
  <c r="H100" i="23" s="1"/>
  <c r="I99" i="23"/>
  <c r="H99" i="23" s="1"/>
  <c r="I98" i="23"/>
  <c r="E98" i="23" s="1"/>
  <c r="I97" i="23"/>
  <c r="H97" i="23" s="1"/>
  <c r="I96" i="23"/>
  <c r="H96" i="23" s="1"/>
  <c r="I95" i="23"/>
  <c r="H95" i="23" s="1"/>
  <c r="I94" i="23"/>
  <c r="E94" i="23" s="1"/>
  <c r="I93" i="23"/>
  <c r="H93" i="23" s="1"/>
  <c r="I92" i="23"/>
  <c r="H92" i="23" s="1"/>
  <c r="I91" i="23"/>
  <c r="E91" i="23" s="1"/>
  <c r="I90" i="23"/>
  <c r="H90" i="23" s="1"/>
  <c r="I89" i="23"/>
  <c r="H89" i="23" s="1"/>
  <c r="I84" i="23"/>
  <c r="H84" i="23" s="1"/>
  <c r="G82" i="23"/>
  <c r="D82" i="23"/>
  <c r="I81" i="23"/>
  <c r="H81" i="23" s="1"/>
  <c r="I80" i="23"/>
  <c r="E80" i="23" s="1"/>
  <c r="I78" i="23"/>
  <c r="E78" i="23" s="1"/>
  <c r="I77" i="23"/>
  <c r="H77" i="23" s="1"/>
  <c r="I76" i="23"/>
  <c r="H76" i="23" s="1"/>
  <c r="I75" i="23"/>
  <c r="H75" i="23" s="1"/>
  <c r="I74" i="23"/>
  <c r="H74" i="23" s="1"/>
  <c r="G72" i="23"/>
  <c r="D72" i="23"/>
  <c r="I71" i="23"/>
  <c r="H71" i="23" s="1"/>
  <c r="I70" i="23"/>
  <c r="E70" i="23" s="1"/>
  <c r="I69" i="23"/>
  <c r="H69" i="23" s="1"/>
  <c r="G67" i="23"/>
  <c r="D67" i="23"/>
  <c r="I66" i="23"/>
  <c r="H66" i="23" s="1"/>
  <c r="I65" i="23"/>
  <c r="H65" i="23" s="1"/>
  <c r="I64" i="23"/>
  <c r="E64" i="23" s="1"/>
  <c r="I63" i="23"/>
  <c r="H63" i="23" s="1"/>
  <c r="I62" i="23"/>
  <c r="H62" i="23" s="1"/>
  <c r="I61" i="23"/>
  <c r="H61" i="23" s="1"/>
  <c r="G58" i="23"/>
  <c r="D58" i="23"/>
  <c r="I57" i="23"/>
  <c r="H57" i="23" s="1"/>
  <c r="G55" i="23"/>
  <c r="D55" i="23"/>
  <c r="I54" i="23"/>
  <c r="H54" i="23" s="1"/>
  <c r="I53" i="23"/>
  <c r="H53" i="23" s="1"/>
  <c r="I52" i="23"/>
  <c r="H52" i="23" s="1"/>
  <c r="G50" i="23"/>
  <c r="D50" i="23"/>
  <c r="I49" i="23"/>
  <c r="H49" i="23" s="1"/>
  <c r="I48" i="23"/>
  <c r="H48" i="23" s="1"/>
  <c r="I47" i="23"/>
  <c r="E47" i="23" s="1"/>
  <c r="I46" i="23"/>
  <c r="H46" i="23" s="1"/>
  <c r="I45" i="23"/>
  <c r="H45" i="23" s="1"/>
  <c r="G42" i="23"/>
  <c r="D42" i="23"/>
  <c r="H41" i="23"/>
  <c r="G39" i="23"/>
  <c r="D39" i="23"/>
  <c r="I38" i="23"/>
  <c r="H38" i="23" s="1"/>
  <c r="I37" i="23"/>
  <c r="H37" i="23" s="1"/>
  <c r="I36" i="23"/>
  <c r="E36" i="23" s="1"/>
  <c r="I35" i="23"/>
  <c r="H35" i="23" s="1"/>
  <c r="I34" i="23"/>
  <c r="H34" i="23" s="1"/>
  <c r="G31" i="23"/>
  <c r="G32" i="23" s="1"/>
  <c r="D31" i="23"/>
  <c r="I30" i="23"/>
  <c r="H30" i="23" s="1"/>
  <c r="I29" i="23"/>
  <c r="H29" i="23" s="1"/>
  <c r="I28" i="23"/>
  <c r="H28" i="23" s="1"/>
  <c r="I27" i="23"/>
  <c r="E27" i="23" s="1"/>
  <c r="I26" i="23"/>
  <c r="H26" i="23" s="1"/>
  <c r="I19" i="23"/>
  <c r="H19" i="23" s="1"/>
  <c r="G18" i="23"/>
  <c r="D18" i="23"/>
  <c r="I17" i="23"/>
  <c r="H17" i="23" s="1"/>
  <c r="I16" i="23"/>
  <c r="E16" i="23" s="1"/>
  <c r="I15" i="23"/>
  <c r="H15" i="23" s="1"/>
  <c r="I14" i="23"/>
  <c r="H14" i="23" s="1"/>
  <c r="I13" i="23"/>
  <c r="E13" i="23" s="1"/>
  <c r="I12" i="23"/>
  <c r="H12" i="23" s="1"/>
  <c r="I11" i="23"/>
  <c r="H11" i="23" s="1"/>
  <c r="I10" i="23"/>
  <c r="H10" i="23" s="1"/>
  <c r="G316" i="9"/>
  <c r="D316" i="9"/>
  <c r="I315" i="9"/>
  <c r="G313" i="9"/>
  <c r="D313" i="9"/>
  <c r="I312" i="9"/>
  <c r="I311" i="9"/>
  <c r="H311" i="9" s="1"/>
  <c r="I310" i="9"/>
  <c r="H310" i="9" s="1"/>
  <c r="I309" i="9"/>
  <c r="H309" i="9" s="1"/>
  <c r="I308" i="9"/>
  <c r="E308" i="9" s="1"/>
  <c r="I307" i="9"/>
  <c r="H307" i="9" s="1"/>
  <c r="I306" i="9"/>
  <c r="E306" i="9" s="1"/>
  <c r="I305" i="9"/>
  <c r="I304" i="9"/>
  <c r="H304" i="9" s="1"/>
  <c r="I303" i="9"/>
  <c r="H303" i="9" s="1"/>
  <c r="I302" i="9"/>
  <c r="H302" i="9" s="1"/>
  <c r="I301" i="9"/>
  <c r="H301" i="9" s="1"/>
  <c r="G299" i="9"/>
  <c r="D299" i="9"/>
  <c r="I298" i="9"/>
  <c r="H298" i="9" s="1"/>
  <c r="I297" i="9"/>
  <c r="E297" i="9" s="1"/>
  <c r="I296" i="9"/>
  <c r="H296" i="9" s="1"/>
  <c r="I295" i="9"/>
  <c r="E295" i="9" s="1"/>
  <c r="I294" i="9"/>
  <c r="I293" i="9"/>
  <c r="H293" i="9" s="1"/>
  <c r="I292" i="9"/>
  <c r="H292" i="9" s="1"/>
  <c r="I291" i="9"/>
  <c r="E291" i="9" s="1"/>
  <c r="I290" i="9"/>
  <c r="H290" i="9" s="1"/>
  <c r="I289" i="9"/>
  <c r="E289" i="9" s="1"/>
  <c r="I288" i="9"/>
  <c r="H288" i="9" s="1"/>
  <c r="I287" i="9"/>
  <c r="E287" i="9" s="1"/>
  <c r="I286" i="9"/>
  <c r="I285" i="9"/>
  <c r="H285" i="9" s="1"/>
  <c r="I284" i="9"/>
  <c r="H284" i="9" s="1"/>
  <c r="G280" i="9"/>
  <c r="D280" i="9"/>
  <c r="I279" i="9"/>
  <c r="I278" i="9"/>
  <c r="H278" i="9" s="1"/>
  <c r="I277" i="9"/>
  <c r="H277" i="9" s="1"/>
  <c r="I276" i="9"/>
  <c r="H276" i="9" s="1"/>
  <c r="I275" i="9"/>
  <c r="H275" i="9" s="1"/>
  <c r="G273" i="9"/>
  <c r="D273" i="9"/>
  <c r="I272" i="9"/>
  <c r="H272" i="9" s="1"/>
  <c r="I271" i="9"/>
  <c r="H271" i="9" s="1"/>
  <c r="I270" i="9"/>
  <c r="E270" i="9" s="1"/>
  <c r="I269" i="9"/>
  <c r="E269" i="9" s="1"/>
  <c r="I268" i="9"/>
  <c r="I267" i="9"/>
  <c r="H267" i="9" s="1"/>
  <c r="G265" i="9"/>
  <c r="D265" i="9"/>
  <c r="I264" i="9"/>
  <c r="H264" i="9" s="1"/>
  <c r="I263" i="9"/>
  <c r="H263" i="9" s="1"/>
  <c r="I262" i="9"/>
  <c r="H262" i="9" s="1"/>
  <c r="I261" i="9"/>
  <c r="H261" i="9" s="1"/>
  <c r="I260" i="9"/>
  <c r="E260" i="9" s="1"/>
  <c r="I259" i="9"/>
  <c r="E259" i="9" s="1"/>
  <c r="I258" i="9"/>
  <c r="I257" i="9"/>
  <c r="H257" i="9" s="1"/>
  <c r="I256" i="9"/>
  <c r="H256" i="9" s="1"/>
  <c r="G253" i="9"/>
  <c r="D253" i="9"/>
  <c r="I252" i="9"/>
  <c r="H252" i="9" s="1"/>
  <c r="I251" i="9"/>
  <c r="H251" i="9" s="1"/>
  <c r="I250" i="9"/>
  <c r="H250" i="9" s="1"/>
  <c r="I249" i="9"/>
  <c r="H249" i="9" s="1"/>
  <c r="I248" i="9"/>
  <c r="H248" i="9" s="1"/>
  <c r="G246" i="9"/>
  <c r="D246" i="9"/>
  <c r="I245" i="9"/>
  <c r="E245" i="9" s="1"/>
  <c r="I244" i="9"/>
  <c r="E244" i="9" s="1"/>
  <c r="I243" i="9"/>
  <c r="E243" i="9" s="1"/>
  <c r="I242" i="9"/>
  <c r="I241" i="9"/>
  <c r="H241" i="9" s="1"/>
  <c r="I240" i="9"/>
  <c r="H240" i="9" s="1"/>
  <c r="I239" i="9"/>
  <c r="H239" i="9" s="1"/>
  <c r="I238" i="9"/>
  <c r="H238" i="9" s="1"/>
  <c r="I237" i="9"/>
  <c r="H237" i="9" s="1"/>
  <c r="G235" i="9"/>
  <c r="D235" i="9"/>
  <c r="I234" i="9"/>
  <c r="H234" i="9" s="1"/>
  <c r="I233" i="9"/>
  <c r="E233" i="9" s="1"/>
  <c r="I232" i="9"/>
  <c r="E232" i="9" s="1"/>
  <c r="I231" i="9"/>
  <c r="I230" i="9"/>
  <c r="H230" i="9" s="1"/>
  <c r="I229" i="9"/>
  <c r="H229" i="9" s="1"/>
  <c r="I228" i="9"/>
  <c r="E228" i="9" s="1"/>
  <c r="G225" i="9"/>
  <c r="D225" i="9"/>
  <c r="I224" i="9"/>
  <c r="H224" i="9" s="1"/>
  <c r="I223" i="9"/>
  <c r="H223" i="9" s="1"/>
  <c r="G222" i="9"/>
  <c r="D222" i="9"/>
  <c r="I221" i="9"/>
  <c r="H221" i="9" s="1"/>
  <c r="I220" i="9"/>
  <c r="E220" i="9" s="1"/>
  <c r="I219" i="9"/>
  <c r="E219" i="9" s="1"/>
  <c r="I218" i="9"/>
  <c r="I217" i="9"/>
  <c r="H217" i="9" s="1"/>
  <c r="I216" i="9"/>
  <c r="H216" i="9" s="1"/>
  <c r="I215" i="9"/>
  <c r="H215" i="9" s="1"/>
  <c r="I214" i="9"/>
  <c r="H214" i="9" s="1"/>
  <c r="I213" i="9"/>
  <c r="H213" i="9" s="1"/>
  <c r="I212" i="9"/>
  <c r="E212" i="9" s="1"/>
  <c r="I211" i="9"/>
  <c r="E211" i="9" s="1"/>
  <c r="I210" i="9"/>
  <c r="I209" i="9"/>
  <c r="H209" i="9" s="1"/>
  <c r="I207" i="9"/>
  <c r="H207" i="9" s="1"/>
  <c r="G205" i="9"/>
  <c r="D205" i="9"/>
  <c r="I204" i="9"/>
  <c r="H204" i="9" s="1"/>
  <c r="I203" i="9"/>
  <c r="E203" i="9" s="1"/>
  <c r="I202" i="9"/>
  <c r="E202" i="9" s="1"/>
  <c r="I201" i="9"/>
  <c r="E201" i="9" s="1"/>
  <c r="I200" i="9"/>
  <c r="H200" i="9" s="1"/>
  <c r="I199" i="9"/>
  <c r="H199" i="9" s="1"/>
  <c r="I198" i="9"/>
  <c r="H198" i="9" s="1"/>
  <c r="I197" i="9"/>
  <c r="H197" i="9" s="1"/>
  <c r="I196" i="9"/>
  <c r="E196" i="9" s="1"/>
  <c r="I195" i="9"/>
  <c r="E195" i="9" s="1"/>
  <c r="G193" i="9"/>
  <c r="D193" i="9"/>
  <c r="I192" i="9"/>
  <c r="E192" i="9" s="1"/>
  <c r="I191" i="9"/>
  <c r="I190" i="9"/>
  <c r="H190" i="9" s="1"/>
  <c r="I189" i="9"/>
  <c r="H189" i="9" s="1"/>
  <c r="I188" i="9"/>
  <c r="H188" i="9" s="1"/>
  <c r="I187" i="9"/>
  <c r="H187" i="9" s="1"/>
  <c r="I186" i="9"/>
  <c r="E186" i="9" s="1"/>
  <c r="G184" i="9"/>
  <c r="D184" i="9"/>
  <c r="I183" i="9"/>
  <c r="I182" i="9"/>
  <c r="H182" i="9" s="1"/>
  <c r="I181" i="9"/>
  <c r="H181" i="9" s="1"/>
  <c r="I180" i="9"/>
  <c r="H180" i="9" s="1"/>
  <c r="I179" i="9"/>
  <c r="H179" i="9" s="1"/>
  <c r="I178" i="9"/>
  <c r="E178" i="9" s="1"/>
  <c r="I177" i="9"/>
  <c r="E177" i="9" s="1"/>
  <c r="I176" i="9"/>
  <c r="E176" i="9" s="1"/>
  <c r="I175" i="9"/>
  <c r="G172" i="9"/>
  <c r="D172" i="9"/>
  <c r="I171" i="9"/>
  <c r="I169" i="9"/>
  <c r="H169" i="9" s="1"/>
  <c r="I167" i="9"/>
  <c r="E167" i="9" s="1"/>
  <c r="I166" i="9"/>
  <c r="I163" i="9"/>
  <c r="H163" i="9" s="1"/>
  <c r="I162" i="9"/>
  <c r="H162" i="9" s="1"/>
  <c r="I161" i="9"/>
  <c r="H161" i="9" s="1"/>
  <c r="I160" i="9"/>
  <c r="H160" i="9" s="1"/>
  <c r="I159" i="9"/>
  <c r="H159" i="9" s="1"/>
  <c r="I158" i="9"/>
  <c r="E158" i="9" s="1"/>
  <c r="I157" i="9"/>
  <c r="E157" i="9" s="1"/>
  <c r="I156" i="9"/>
  <c r="I155" i="9"/>
  <c r="H155" i="9" s="1"/>
  <c r="I154" i="9"/>
  <c r="H154" i="9" s="1"/>
  <c r="I153" i="9"/>
  <c r="H153" i="9" s="1"/>
  <c r="I152" i="9"/>
  <c r="E152" i="9" s="1"/>
  <c r="G150" i="9"/>
  <c r="D150" i="9"/>
  <c r="I149" i="9"/>
  <c r="E149" i="9" s="1"/>
  <c r="I148" i="9"/>
  <c r="E148" i="9" s="1"/>
  <c r="G144" i="9"/>
  <c r="D144" i="9"/>
  <c r="I143" i="9"/>
  <c r="H143" i="9" s="1"/>
  <c r="I142" i="9"/>
  <c r="H142" i="9" s="1"/>
  <c r="G140" i="9"/>
  <c r="D140" i="9"/>
  <c r="I139" i="9"/>
  <c r="H139" i="9" s="1"/>
  <c r="I138" i="9"/>
  <c r="E138" i="9" s="1"/>
  <c r="I137" i="9"/>
  <c r="E137" i="9" s="1"/>
  <c r="I136" i="9"/>
  <c r="E136" i="9" s="1"/>
  <c r="I135" i="9"/>
  <c r="E135" i="9" s="1"/>
  <c r="I134" i="9"/>
  <c r="I133" i="9"/>
  <c r="H133" i="9" s="1"/>
  <c r="I132" i="9"/>
  <c r="H132" i="9" s="1"/>
  <c r="I131" i="9"/>
  <c r="E131" i="9" s="1"/>
  <c r="G129" i="9"/>
  <c r="D129" i="9"/>
  <c r="I128" i="9"/>
  <c r="E128" i="9" s="1"/>
  <c r="I127" i="9"/>
  <c r="H127" i="9" s="1"/>
  <c r="I126" i="9"/>
  <c r="E126" i="9" s="1"/>
  <c r="I125" i="9"/>
  <c r="E125" i="9" s="1"/>
  <c r="G123" i="9"/>
  <c r="D123" i="9"/>
  <c r="I122" i="9"/>
  <c r="E122" i="9" s="1"/>
  <c r="I121" i="9"/>
  <c r="I120" i="9"/>
  <c r="H120" i="9" s="1"/>
  <c r="I119" i="9"/>
  <c r="H119" i="9" s="1"/>
  <c r="I118" i="9"/>
  <c r="H118" i="9" s="1"/>
  <c r="I117" i="9"/>
  <c r="E117" i="9" s="1"/>
  <c r="G114" i="9"/>
  <c r="D114" i="9"/>
  <c r="I113" i="9"/>
  <c r="H113" i="9" s="1"/>
  <c r="I112" i="9"/>
  <c r="H112" i="9" s="1"/>
  <c r="I111" i="9"/>
  <c r="H111" i="9" s="1"/>
  <c r="I110" i="9"/>
  <c r="E110" i="9" s="1"/>
  <c r="I109" i="9"/>
  <c r="E109" i="9" s="1"/>
  <c r="I108" i="9"/>
  <c r="I107" i="9"/>
  <c r="H107" i="9" s="1"/>
  <c r="I106" i="9"/>
  <c r="H106" i="9" s="1"/>
  <c r="I105" i="9"/>
  <c r="H105" i="9" s="1"/>
  <c r="G103" i="9"/>
  <c r="D103" i="9"/>
  <c r="I102" i="9"/>
  <c r="H102" i="9" s="1"/>
  <c r="I101" i="9"/>
  <c r="E101" i="9" s="1"/>
  <c r="I100" i="9"/>
  <c r="E100" i="9" s="1"/>
  <c r="I99" i="9"/>
  <c r="E99" i="9" s="1"/>
  <c r="I98" i="9"/>
  <c r="E98" i="9" s="1"/>
  <c r="I97" i="9"/>
  <c r="I96" i="9"/>
  <c r="H96" i="9" s="1"/>
  <c r="I95" i="9"/>
  <c r="H95" i="9" s="1"/>
  <c r="G93" i="9"/>
  <c r="D93" i="9"/>
  <c r="I92" i="9"/>
  <c r="H92" i="9" s="1"/>
  <c r="I91" i="9"/>
  <c r="H91" i="9" s="1"/>
  <c r="I90" i="9"/>
  <c r="E90" i="9" s="1"/>
  <c r="I89" i="9"/>
  <c r="E89" i="9" s="1"/>
  <c r="I88" i="9"/>
  <c r="E88" i="9" s="1"/>
  <c r="I87" i="9"/>
  <c r="I86" i="9"/>
  <c r="H86" i="9" s="1"/>
  <c r="I85" i="9"/>
  <c r="H85" i="9" s="1"/>
  <c r="I84" i="9"/>
  <c r="H84" i="9" s="1"/>
  <c r="I83" i="9"/>
  <c r="E83" i="9" s="1"/>
  <c r="G80" i="9"/>
  <c r="D80" i="9"/>
  <c r="H79" i="9"/>
  <c r="E79" i="9"/>
  <c r="G77" i="9"/>
  <c r="D77" i="9"/>
  <c r="I76" i="9"/>
  <c r="I75" i="9"/>
  <c r="H75" i="9" s="1"/>
  <c r="I74" i="9"/>
  <c r="H74" i="9" s="1"/>
  <c r="I73" i="9"/>
  <c r="H73" i="9" s="1"/>
  <c r="I72" i="9"/>
  <c r="E72" i="9" s="1"/>
  <c r="I71" i="9"/>
  <c r="I70" i="9"/>
  <c r="H70" i="9" s="1"/>
  <c r="I69" i="9"/>
  <c r="H69" i="9" s="1"/>
  <c r="I68" i="9"/>
  <c r="E68" i="9" s="1"/>
  <c r="I67" i="9"/>
  <c r="E67" i="9" s="1"/>
  <c r="I66" i="9"/>
  <c r="E66" i="9" s="1"/>
  <c r="I65" i="9"/>
  <c r="I64" i="9"/>
  <c r="H64" i="9" s="1"/>
  <c r="I63" i="9"/>
  <c r="H63" i="9" s="1"/>
  <c r="I62" i="9"/>
  <c r="E62" i="9" s="1"/>
  <c r="I61" i="9"/>
  <c r="E61" i="9" s="1"/>
  <c r="G58" i="9"/>
  <c r="G59" i="9" s="1"/>
  <c r="D58" i="9"/>
  <c r="D59" i="9" s="1"/>
  <c r="I57" i="9"/>
  <c r="H57" i="9" s="1"/>
  <c r="I56" i="9"/>
  <c r="H56" i="9" s="1"/>
  <c r="I55" i="9"/>
  <c r="H55" i="9" s="1"/>
  <c r="I54" i="9"/>
  <c r="H54" i="9" s="1"/>
  <c r="I53" i="9"/>
  <c r="E53" i="9" s="1"/>
  <c r="I52" i="9"/>
  <c r="E52" i="9" s="1"/>
  <c r="I51" i="9"/>
  <c r="H51" i="9" s="1"/>
  <c r="I50" i="9"/>
  <c r="E50" i="9" s="1"/>
  <c r="I49" i="9"/>
  <c r="H49" i="9" s="1"/>
  <c r="I48" i="9"/>
  <c r="E48" i="9" s="1"/>
  <c r="I47" i="9"/>
  <c r="H47" i="9" s="1"/>
  <c r="I46" i="9"/>
  <c r="H46" i="9" s="1"/>
  <c r="I45" i="9"/>
  <c r="E45" i="9" s="1"/>
  <c r="I44" i="9"/>
  <c r="H44" i="9" s="1"/>
  <c r="I43" i="9"/>
  <c r="E43" i="9" s="1"/>
  <c r="I42" i="9"/>
  <c r="E42" i="9" s="1"/>
  <c r="I41" i="9"/>
  <c r="H41" i="9" s="1"/>
  <c r="I40" i="9"/>
  <c r="H40" i="9" s="1"/>
  <c r="I39" i="9"/>
  <c r="H39" i="9" s="1"/>
  <c r="I38" i="9"/>
  <c r="H38" i="9" s="1"/>
  <c r="I37" i="9"/>
  <c r="H37" i="9" s="1"/>
  <c r="G34" i="9"/>
  <c r="D34" i="9"/>
  <c r="I33" i="9"/>
  <c r="H33" i="9" s="1"/>
  <c r="I32" i="9"/>
  <c r="E32" i="9" s="1"/>
  <c r="I31" i="9"/>
  <c r="H31" i="9" s="1"/>
  <c r="I30" i="9"/>
  <c r="E30" i="9" s="1"/>
  <c r="I29" i="9"/>
  <c r="H29" i="9" s="1"/>
  <c r="I28" i="9"/>
  <c r="H28" i="9" s="1"/>
  <c r="I27" i="9"/>
  <c r="H27" i="9" s="1"/>
  <c r="I26" i="9"/>
  <c r="H26" i="9" s="1"/>
  <c r="I25" i="9"/>
  <c r="E25" i="9" s="1"/>
  <c r="I24" i="9"/>
  <c r="E24" i="9" s="1"/>
  <c r="I23" i="9"/>
  <c r="E23" i="9" s="1"/>
  <c r="I22" i="9"/>
  <c r="H22" i="9" s="1"/>
  <c r="I21" i="9"/>
  <c r="H21" i="9" s="1"/>
  <c r="G20" i="9"/>
  <c r="D20" i="9"/>
  <c r="I19" i="9"/>
  <c r="H19" i="9" s="1"/>
  <c r="I18" i="9"/>
  <c r="E18" i="9" s="1"/>
  <c r="I17" i="9"/>
  <c r="H17" i="9" s="1"/>
  <c r="I16" i="9"/>
  <c r="H16" i="9" s="1"/>
  <c r="I15" i="9"/>
  <c r="H15" i="9" s="1"/>
  <c r="I14" i="9"/>
  <c r="E14" i="9" s="1"/>
  <c r="I13" i="9"/>
  <c r="E13" i="9" s="1"/>
  <c r="I12" i="9"/>
  <c r="H12" i="9" s="1"/>
  <c r="I11" i="9"/>
  <c r="H11" i="9" s="1"/>
  <c r="I10" i="9"/>
  <c r="E10" i="9" s="1"/>
  <c r="G50" i="10"/>
  <c r="G51" i="10" s="1"/>
  <c r="D50" i="10"/>
  <c r="D51" i="10" s="1"/>
  <c r="I49" i="10"/>
  <c r="E49" i="10" s="1"/>
  <c r="I48" i="10"/>
  <c r="H48" i="10" s="1"/>
  <c r="I47" i="10"/>
  <c r="H47" i="10" s="1"/>
  <c r="G45" i="10"/>
  <c r="G46" i="10" s="1"/>
  <c r="D45" i="10"/>
  <c r="D46" i="10" s="1"/>
  <c r="I44" i="10"/>
  <c r="H44" i="10" s="1"/>
  <c r="I43" i="10"/>
  <c r="I41" i="10"/>
  <c r="H41" i="10" s="1"/>
  <c r="I39" i="10"/>
  <c r="H39" i="10" s="1"/>
  <c r="I38" i="10"/>
  <c r="I35" i="10"/>
  <c r="E35" i="10" s="1"/>
  <c r="I34" i="10"/>
  <c r="H34" i="10" s="1"/>
  <c r="I33" i="10"/>
  <c r="E33" i="10" s="1"/>
  <c r="I32" i="10"/>
  <c r="H32" i="10" s="1"/>
  <c r="I31" i="10"/>
  <c r="E31" i="10" s="1"/>
  <c r="I30" i="10"/>
  <c r="E30" i="10" s="1"/>
  <c r="I29" i="10"/>
  <c r="H29" i="10" s="1"/>
  <c r="I28" i="10"/>
  <c r="I27" i="10"/>
  <c r="E27" i="10" s="1"/>
  <c r="I26" i="10"/>
  <c r="H26" i="10" s="1"/>
  <c r="I25" i="10"/>
  <c r="E25" i="10" s="1"/>
  <c r="I24" i="10"/>
  <c r="E24" i="10" s="1"/>
  <c r="G20" i="10"/>
  <c r="G21" i="10" s="1"/>
  <c r="D20" i="10"/>
  <c r="D21" i="10" s="1"/>
  <c r="I19" i="10"/>
  <c r="E19" i="10" s="1"/>
  <c r="G16" i="10"/>
  <c r="G17" i="10" s="1"/>
  <c r="D16" i="10"/>
  <c r="D17" i="10" s="1"/>
  <c r="I15" i="10"/>
  <c r="H15" i="10" s="1"/>
  <c r="G12" i="10"/>
  <c r="G13" i="10" s="1"/>
  <c r="D12" i="10"/>
  <c r="D13" i="10" s="1"/>
  <c r="I11" i="10"/>
  <c r="H11" i="10" s="1"/>
  <c r="I10" i="10"/>
  <c r="H10" i="10" s="1"/>
  <c r="I9" i="10"/>
  <c r="H9" i="10" s="1"/>
  <c r="G205" i="7"/>
  <c r="D205" i="7"/>
  <c r="I204" i="7"/>
  <c r="I203" i="7"/>
  <c r="H203" i="7" s="1"/>
  <c r="I202" i="7"/>
  <c r="H202" i="7" s="1"/>
  <c r="I201" i="7"/>
  <c r="E201" i="7" s="1"/>
  <c r="I200" i="7"/>
  <c r="I199" i="7"/>
  <c r="E199" i="7" s="1"/>
  <c r="I198" i="7"/>
  <c r="E198" i="7" s="1"/>
  <c r="I197" i="7"/>
  <c r="E197" i="7" s="1"/>
  <c r="G195" i="7"/>
  <c r="D195" i="7"/>
  <c r="I194" i="7"/>
  <c r="E194" i="7" s="1"/>
  <c r="I193" i="7"/>
  <c r="H193" i="7" s="1"/>
  <c r="I192" i="7"/>
  <c r="I191" i="7"/>
  <c r="H191" i="7" s="1"/>
  <c r="I190" i="7"/>
  <c r="E190" i="7" s="1"/>
  <c r="I189" i="7"/>
  <c r="H189" i="7" s="1"/>
  <c r="I188" i="7"/>
  <c r="E188" i="7" s="1"/>
  <c r="I187" i="7"/>
  <c r="H187" i="7" s="1"/>
  <c r="I186" i="7"/>
  <c r="H186" i="7" s="1"/>
  <c r="G182" i="7"/>
  <c r="D182" i="7"/>
  <c r="I181" i="7"/>
  <c r="I180" i="7"/>
  <c r="H180" i="7" s="1"/>
  <c r="I178" i="7"/>
  <c r="H178" i="7" s="1"/>
  <c r="G176" i="7"/>
  <c r="D176" i="7"/>
  <c r="I175" i="7"/>
  <c r="E175" i="7" s="1"/>
  <c r="I174" i="7"/>
  <c r="E174" i="7" s="1"/>
  <c r="I173" i="7"/>
  <c r="H173" i="7" s="1"/>
  <c r="I171" i="7"/>
  <c r="H171" i="7" s="1"/>
  <c r="G169" i="7"/>
  <c r="D169" i="7"/>
  <c r="I168" i="7"/>
  <c r="H168" i="7" s="1"/>
  <c r="I167" i="7"/>
  <c r="H167" i="7" s="1"/>
  <c r="I166" i="7"/>
  <c r="E166" i="7" s="1"/>
  <c r="I165" i="7"/>
  <c r="I164" i="7"/>
  <c r="H164" i="7" s="1"/>
  <c r="G161" i="7"/>
  <c r="D161" i="7"/>
  <c r="I160" i="7"/>
  <c r="H160" i="7" s="1"/>
  <c r="I159" i="7"/>
  <c r="E159" i="7" s="1"/>
  <c r="I158" i="7"/>
  <c r="H158" i="7" s="1"/>
  <c r="I157" i="7"/>
  <c r="E157" i="7" s="1"/>
  <c r="G155" i="7"/>
  <c r="D155" i="7"/>
  <c r="I154" i="7"/>
  <c r="E154" i="7" s="1"/>
  <c r="I153" i="7"/>
  <c r="I151" i="7"/>
  <c r="H151" i="7" s="1"/>
  <c r="I150" i="7"/>
  <c r="H150" i="7" s="1"/>
  <c r="I149" i="7"/>
  <c r="H149" i="7" s="1"/>
  <c r="I148" i="7"/>
  <c r="E148" i="7" s="1"/>
  <c r="G146" i="7"/>
  <c r="D146" i="7"/>
  <c r="I145" i="7"/>
  <c r="E145" i="7" s="1"/>
  <c r="I144" i="7"/>
  <c r="E144" i="7" s="1"/>
  <c r="I143" i="7"/>
  <c r="I142" i="7"/>
  <c r="H142" i="7" s="1"/>
  <c r="I141" i="7"/>
  <c r="E141" i="7" s="1"/>
  <c r="G138" i="7"/>
  <c r="D138" i="7"/>
  <c r="I137" i="7"/>
  <c r="E137" i="7" s="1"/>
  <c r="I136" i="7"/>
  <c r="H136" i="7" s="1"/>
  <c r="I135" i="7"/>
  <c r="E135" i="7" s="1"/>
  <c r="I134" i="7"/>
  <c r="E134" i="7" s="1"/>
  <c r="I133" i="7"/>
  <c r="E133" i="7" s="1"/>
  <c r="I131" i="7"/>
  <c r="I130" i="7"/>
  <c r="H130" i="7" s="1"/>
  <c r="G128" i="7"/>
  <c r="D128" i="7"/>
  <c r="I127" i="7"/>
  <c r="E127" i="7" s="1"/>
  <c r="I126" i="7"/>
  <c r="E126" i="7" s="1"/>
  <c r="I125" i="7"/>
  <c r="E125" i="7" s="1"/>
  <c r="I124" i="7"/>
  <c r="H124" i="7" s="1"/>
  <c r="I123" i="7"/>
  <c r="H123" i="7" s="1"/>
  <c r="I121" i="7"/>
  <c r="H121" i="7" s="1"/>
  <c r="G119" i="7"/>
  <c r="D119" i="7"/>
  <c r="I118" i="7"/>
  <c r="E118" i="7" s="1"/>
  <c r="I117" i="7"/>
  <c r="H117" i="7" s="1"/>
  <c r="I116" i="7"/>
  <c r="H116" i="7" s="1"/>
  <c r="I115" i="7"/>
  <c r="H115" i="7" s="1"/>
  <c r="I114" i="7"/>
  <c r="E114" i="7" s="1"/>
  <c r="G112" i="7"/>
  <c r="D112" i="7"/>
  <c r="I111" i="7"/>
  <c r="I110" i="7"/>
  <c r="E110" i="7" s="1"/>
  <c r="I109" i="7"/>
  <c r="E109" i="7" s="1"/>
  <c r="I108" i="7"/>
  <c r="G99" i="7"/>
  <c r="D99" i="7"/>
  <c r="I98" i="7"/>
  <c r="H98" i="7" s="1"/>
  <c r="G96" i="7"/>
  <c r="D96" i="7"/>
  <c r="I95" i="7"/>
  <c r="H95" i="7" s="1"/>
  <c r="I94" i="7"/>
  <c r="E94" i="7" s="1"/>
  <c r="G90" i="7"/>
  <c r="D90" i="7"/>
  <c r="I89" i="7"/>
  <c r="H89" i="7" s="1"/>
  <c r="I88" i="7"/>
  <c r="H88" i="7" s="1"/>
  <c r="G86" i="7"/>
  <c r="D86" i="7"/>
  <c r="I85" i="7"/>
  <c r="H85" i="7" s="1"/>
  <c r="I84" i="7"/>
  <c r="H84" i="7" s="1"/>
  <c r="I83" i="7"/>
  <c r="E83" i="7" s="1"/>
  <c r="I82" i="7"/>
  <c r="E82" i="7" s="1"/>
  <c r="I81" i="7"/>
  <c r="H81" i="7" s="1"/>
  <c r="I80" i="7"/>
  <c r="H80" i="7" s="1"/>
  <c r="G78" i="7"/>
  <c r="D78" i="7"/>
  <c r="I77" i="7"/>
  <c r="H77" i="7" s="1"/>
  <c r="I76" i="7"/>
  <c r="H76" i="7" s="1"/>
  <c r="I75" i="7"/>
  <c r="E75" i="7" s="1"/>
  <c r="G73" i="7"/>
  <c r="D73" i="7"/>
  <c r="I72" i="7"/>
  <c r="E72" i="7" s="1"/>
  <c r="I71" i="7"/>
  <c r="H71" i="7" s="1"/>
  <c r="I70" i="7"/>
  <c r="H70" i="7" s="1"/>
  <c r="I69" i="7"/>
  <c r="H69" i="7" s="1"/>
  <c r="I68" i="7"/>
  <c r="H68" i="7" s="1"/>
  <c r="G65" i="7"/>
  <c r="D65" i="7"/>
  <c r="I64" i="7"/>
  <c r="H64" i="7" s="1"/>
  <c r="I63" i="7"/>
  <c r="H63" i="7" s="1"/>
  <c r="I62" i="7"/>
  <c r="H62" i="7" s="1"/>
  <c r="I61" i="7"/>
  <c r="H61" i="7" s="1"/>
  <c r="I60" i="7"/>
  <c r="H60" i="7" s="1"/>
  <c r="G58" i="7"/>
  <c r="D58" i="7"/>
  <c r="I57" i="7"/>
  <c r="H57" i="7" s="1"/>
  <c r="I56" i="7"/>
  <c r="E56" i="7" s="1"/>
  <c r="I55" i="7"/>
  <c r="H55" i="7" s="1"/>
  <c r="I54" i="7"/>
  <c r="H54" i="7" s="1"/>
  <c r="I53" i="7"/>
  <c r="H53" i="7" s="1"/>
  <c r="G51" i="7"/>
  <c r="D51" i="7"/>
  <c r="I50" i="7"/>
  <c r="H50" i="7" s="1"/>
  <c r="I48" i="7"/>
  <c r="E48" i="7" s="1"/>
  <c r="I47" i="7"/>
  <c r="E47" i="7" s="1"/>
  <c r="I46" i="7"/>
  <c r="H46" i="7" s="1"/>
  <c r="I45" i="7"/>
  <c r="H45" i="7" s="1"/>
  <c r="G42" i="7"/>
  <c r="D42" i="7"/>
  <c r="H41" i="7"/>
  <c r="E41" i="7"/>
  <c r="G39" i="7"/>
  <c r="D39" i="7"/>
  <c r="I38" i="7"/>
  <c r="H38" i="7" s="1"/>
  <c r="I37" i="7"/>
  <c r="I36" i="7"/>
  <c r="H36" i="7" s="1"/>
  <c r="I35" i="7"/>
  <c r="E35" i="7" s="1"/>
  <c r="I34" i="7"/>
  <c r="H34" i="7" s="1"/>
  <c r="I33" i="7"/>
  <c r="G30" i="7"/>
  <c r="G31" i="7" s="1"/>
  <c r="D30" i="7"/>
  <c r="D31" i="7" s="1"/>
  <c r="I29" i="7"/>
  <c r="H29" i="7" s="1"/>
  <c r="I28" i="7"/>
  <c r="H28" i="7" s="1"/>
  <c r="I27" i="7"/>
  <c r="H27" i="7" s="1"/>
  <c r="I26" i="7"/>
  <c r="H26" i="7" s="1"/>
  <c r="G23" i="7"/>
  <c r="G24" i="7" s="1"/>
  <c r="D23" i="7"/>
  <c r="D24" i="7" s="1"/>
  <c r="I22" i="7"/>
  <c r="H22" i="7" s="1"/>
  <c r="I21" i="7"/>
  <c r="H21" i="7" s="1"/>
  <c r="I20" i="7"/>
  <c r="H20" i="7" s="1"/>
  <c r="I19" i="7"/>
  <c r="E19" i="7" s="1"/>
  <c r="I18" i="7"/>
  <c r="E18" i="7" s="1"/>
  <c r="I17" i="7"/>
  <c r="H17" i="7" s="1"/>
  <c r="I16" i="7"/>
  <c r="I15" i="7"/>
  <c r="H15" i="7" s="1"/>
  <c r="I14" i="7"/>
  <c r="H14" i="7" s="1"/>
  <c r="I13" i="7"/>
  <c r="H13" i="7" s="1"/>
  <c r="I12" i="7"/>
  <c r="H12" i="7" s="1"/>
  <c r="I11" i="7"/>
  <c r="E11" i="7" s="1"/>
  <c r="I10" i="7"/>
  <c r="H10" i="7" s="1"/>
  <c r="I9" i="7"/>
  <c r="H9" i="7" s="1"/>
  <c r="G319" i="18"/>
  <c r="D319" i="18"/>
  <c r="I318" i="18"/>
  <c r="G316" i="18"/>
  <c r="D316" i="18"/>
  <c r="I315" i="18"/>
  <c r="I314" i="18"/>
  <c r="H314" i="18" s="1"/>
  <c r="I313" i="18"/>
  <c r="E313" i="18" s="1"/>
  <c r="I312" i="18"/>
  <c r="H312" i="18" s="1"/>
  <c r="I311" i="18"/>
  <c r="E311" i="18" s="1"/>
  <c r="I310" i="18"/>
  <c r="H310" i="18" s="1"/>
  <c r="I309" i="18"/>
  <c r="E309" i="18" s="1"/>
  <c r="I308" i="18"/>
  <c r="I307" i="18"/>
  <c r="H307" i="18" s="1"/>
  <c r="I306" i="18"/>
  <c r="H306" i="18" s="1"/>
  <c r="I305" i="18"/>
  <c r="E305" i="18" s="1"/>
  <c r="I304" i="18"/>
  <c r="H304" i="18" s="1"/>
  <c r="G302" i="18"/>
  <c r="D302" i="18"/>
  <c r="I301" i="18"/>
  <c r="H301" i="18" s="1"/>
  <c r="I300" i="18"/>
  <c r="E300" i="18" s="1"/>
  <c r="I299" i="18"/>
  <c r="H299" i="18" s="1"/>
  <c r="I298" i="18"/>
  <c r="E298" i="18" s="1"/>
  <c r="I297" i="18"/>
  <c r="I296" i="18"/>
  <c r="H296" i="18" s="1"/>
  <c r="I295" i="18"/>
  <c r="H295" i="18" s="1"/>
  <c r="I294" i="18"/>
  <c r="E294" i="18" s="1"/>
  <c r="I293" i="18"/>
  <c r="E293" i="18" s="1"/>
  <c r="I292" i="18"/>
  <c r="E292" i="18" s="1"/>
  <c r="I291" i="18"/>
  <c r="H291" i="18" s="1"/>
  <c r="I290" i="18"/>
  <c r="E290" i="18" s="1"/>
  <c r="I289" i="18"/>
  <c r="I288" i="18"/>
  <c r="E288" i="18" s="1"/>
  <c r="I287" i="18"/>
  <c r="H287" i="18" s="1"/>
  <c r="G283" i="18"/>
  <c r="D283" i="18"/>
  <c r="I282" i="18"/>
  <c r="I281" i="18"/>
  <c r="H281" i="18" s="1"/>
  <c r="I280" i="18"/>
  <c r="H280" i="18" s="1"/>
  <c r="I279" i="18"/>
  <c r="E279" i="18" s="1"/>
  <c r="I278" i="18"/>
  <c r="E278" i="18" s="1"/>
  <c r="G276" i="18"/>
  <c r="D276" i="18"/>
  <c r="I275" i="18"/>
  <c r="E275" i="18" s="1"/>
  <c r="I274" i="18"/>
  <c r="E274" i="18" s="1"/>
  <c r="I273" i="18"/>
  <c r="H273" i="18" s="1"/>
  <c r="I272" i="18"/>
  <c r="E272" i="18" s="1"/>
  <c r="I271" i="18"/>
  <c r="I270" i="18"/>
  <c r="H270" i="18" s="1"/>
  <c r="G268" i="18"/>
  <c r="D268" i="18"/>
  <c r="I267" i="18"/>
  <c r="H267" i="18" s="1"/>
  <c r="I266" i="18"/>
  <c r="H266" i="18" s="1"/>
  <c r="I265" i="18"/>
  <c r="H265" i="18" s="1"/>
  <c r="I264" i="18"/>
  <c r="H264" i="18" s="1"/>
  <c r="I263" i="18"/>
  <c r="E263" i="18" s="1"/>
  <c r="I262" i="18"/>
  <c r="H262" i="18" s="1"/>
  <c r="I261" i="18"/>
  <c r="I260" i="18"/>
  <c r="H260" i="18" s="1"/>
  <c r="I259" i="18"/>
  <c r="H259" i="18" s="1"/>
  <c r="G256" i="18"/>
  <c r="D256" i="18"/>
  <c r="I255" i="18"/>
  <c r="H255" i="18" s="1"/>
  <c r="I254" i="18"/>
  <c r="H254" i="18" s="1"/>
  <c r="I253" i="18"/>
  <c r="E253" i="18" s="1"/>
  <c r="I252" i="18"/>
  <c r="E252" i="18" s="1"/>
  <c r="I251" i="18"/>
  <c r="E251" i="18" s="1"/>
  <c r="G249" i="18"/>
  <c r="D249" i="18"/>
  <c r="I248" i="18"/>
  <c r="E248" i="18" s="1"/>
  <c r="I247" i="18"/>
  <c r="H247" i="18" s="1"/>
  <c r="I246" i="18"/>
  <c r="E246" i="18" s="1"/>
  <c r="I245" i="18"/>
  <c r="I244" i="18"/>
  <c r="H244" i="18" s="1"/>
  <c r="I243" i="18"/>
  <c r="H243" i="18" s="1"/>
  <c r="I242" i="18"/>
  <c r="H242" i="18" s="1"/>
  <c r="I241" i="18"/>
  <c r="E241" i="18" s="1"/>
  <c r="I240" i="18"/>
  <c r="E240" i="18" s="1"/>
  <c r="G238" i="18"/>
  <c r="D238" i="18"/>
  <c r="I237" i="18"/>
  <c r="E237" i="18" s="1"/>
  <c r="I236" i="18"/>
  <c r="H236" i="18" s="1"/>
  <c r="I235" i="18"/>
  <c r="E235" i="18" s="1"/>
  <c r="I234" i="18"/>
  <c r="I233" i="18"/>
  <c r="H233" i="18" s="1"/>
  <c r="I232" i="18"/>
  <c r="H232" i="18" s="1"/>
  <c r="I231" i="18"/>
  <c r="H231" i="18" s="1"/>
  <c r="G228" i="18"/>
  <c r="D228" i="18"/>
  <c r="I227" i="18"/>
  <c r="H227" i="18" s="1"/>
  <c r="I226" i="18"/>
  <c r="E226" i="18" s="1"/>
  <c r="G225" i="18"/>
  <c r="D225" i="18"/>
  <c r="I224" i="18"/>
  <c r="H224" i="18" s="1"/>
  <c r="I223" i="18"/>
  <c r="H223" i="18" s="1"/>
  <c r="I222" i="18"/>
  <c r="E222" i="18" s="1"/>
  <c r="I221" i="18"/>
  <c r="I220" i="18"/>
  <c r="H220" i="18" s="1"/>
  <c r="I219" i="18"/>
  <c r="H219" i="18" s="1"/>
  <c r="I218" i="18"/>
  <c r="E218" i="18" s="1"/>
  <c r="I217" i="18"/>
  <c r="H217" i="18" s="1"/>
  <c r="I216" i="18"/>
  <c r="H216" i="18" s="1"/>
  <c r="I215" i="18"/>
  <c r="H215" i="18" s="1"/>
  <c r="I214" i="18"/>
  <c r="E214" i="18" s="1"/>
  <c r="I213" i="18"/>
  <c r="I212" i="18"/>
  <c r="H212" i="18" s="1"/>
  <c r="I211" i="18"/>
  <c r="H211" i="18" s="1"/>
  <c r="I210" i="18"/>
  <c r="E210" i="18" s="1"/>
  <c r="G208" i="18"/>
  <c r="D208" i="18"/>
  <c r="I207" i="18"/>
  <c r="E207" i="18" s="1"/>
  <c r="I206" i="18"/>
  <c r="H206" i="18" s="1"/>
  <c r="I205" i="18"/>
  <c r="H205" i="18" s="1"/>
  <c r="I204" i="18"/>
  <c r="E204" i="18" s="1"/>
  <c r="I203" i="18"/>
  <c r="H203" i="18" s="1"/>
  <c r="I202" i="18"/>
  <c r="H202" i="18" s="1"/>
  <c r="I201" i="18"/>
  <c r="E201" i="18" s="1"/>
  <c r="I200" i="18"/>
  <c r="H200" i="18" s="1"/>
  <c r="I199" i="18"/>
  <c r="H199" i="18" s="1"/>
  <c r="I198" i="18"/>
  <c r="H198" i="18" s="1"/>
  <c r="G196" i="18"/>
  <c r="D196" i="18"/>
  <c r="I195" i="18"/>
  <c r="H195" i="18" s="1"/>
  <c r="I194" i="18"/>
  <c r="I193" i="18"/>
  <c r="H193" i="18" s="1"/>
  <c r="I192" i="18"/>
  <c r="H192" i="18" s="1"/>
  <c r="I191" i="18"/>
  <c r="E191" i="18" s="1"/>
  <c r="I190" i="18"/>
  <c r="H190" i="18" s="1"/>
  <c r="I189" i="18"/>
  <c r="H189" i="18" s="1"/>
  <c r="G187" i="18"/>
  <c r="D187" i="18"/>
  <c r="I186" i="18"/>
  <c r="I185" i="18"/>
  <c r="E185" i="18" s="1"/>
  <c r="I184" i="18"/>
  <c r="H184" i="18" s="1"/>
  <c r="I183" i="18"/>
  <c r="E183" i="18" s="1"/>
  <c r="I182" i="18"/>
  <c r="E182" i="18" s="1"/>
  <c r="I181" i="18"/>
  <c r="H181" i="18" s="1"/>
  <c r="I180" i="18"/>
  <c r="H180" i="18" s="1"/>
  <c r="I179" i="18"/>
  <c r="H179" i="18" s="1"/>
  <c r="I178" i="18"/>
  <c r="D175" i="18"/>
  <c r="I174" i="18"/>
  <c r="H174" i="18" s="1"/>
  <c r="I173" i="18"/>
  <c r="I171" i="18"/>
  <c r="H171" i="18" s="1"/>
  <c r="I169" i="18"/>
  <c r="H169" i="18" s="1"/>
  <c r="I168" i="18"/>
  <c r="I165" i="18"/>
  <c r="H165" i="18" s="1"/>
  <c r="I164" i="18"/>
  <c r="H164" i="18" s="1"/>
  <c r="I163" i="18"/>
  <c r="E163" i="18" s="1"/>
  <c r="I162" i="18"/>
  <c r="H162" i="18" s="1"/>
  <c r="I161" i="18"/>
  <c r="E161" i="18" s="1"/>
  <c r="I160" i="18"/>
  <c r="H160" i="18" s="1"/>
  <c r="I159" i="18"/>
  <c r="H159" i="18" s="1"/>
  <c r="I158" i="18"/>
  <c r="I157" i="18"/>
  <c r="H157" i="18" s="1"/>
  <c r="I156" i="18"/>
  <c r="H156" i="18" s="1"/>
  <c r="I155" i="18"/>
  <c r="H155" i="18" s="1"/>
  <c r="I154" i="18"/>
  <c r="E154" i="18" s="1"/>
  <c r="G152" i="18"/>
  <c r="G176" i="18" s="1"/>
  <c r="D152" i="18"/>
  <c r="I151" i="18"/>
  <c r="H151" i="18" s="1"/>
  <c r="G147" i="18"/>
  <c r="D147" i="18"/>
  <c r="I146" i="18"/>
  <c r="H146" i="18" s="1"/>
  <c r="I145" i="18"/>
  <c r="E145" i="18" s="1"/>
  <c r="G143" i="18"/>
  <c r="D143" i="18"/>
  <c r="I142" i="18"/>
  <c r="E142" i="18" s="1"/>
  <c r="I141" i="18"/>
  <c r="H141" i="18" s="1"/>
  <c r="I140" i="18"/>
  <c r="H140" i="18" s="1"/>
  <c r="I139" i="18"/>
  <c r="H139" i="18" s="1"/>
  <c r="I138" i="18"/>
  <c r="H138" i="18" s="1"/>
  <c r="I137" i="18"/>
  <c r="I136" i="18"/>
  <c r="H136" i="18" s="1"/>
  <c r="I135" i="18"/>
  <c r="E135" i="18" s="1"/>
  <c r="I134" i="18"/>
  <c r="H134" i="18" s="1"/>
  <c r="G132" i="18"/>
  <c r="D132" i="18"/>
  <c r="I131" i="18"/>
  <c r="E131" i="18" s="1"/>
  <c r="I130" i="18"/>
  <c r="H130" i="18" s="1"/>
  <c r="I129" i="18"/>
  <c r="H129" i="18" s="1"/>
  <c r="I128" i="18"/>
  <c r="H128" i="18" s="1"/>
  <c r="G126" i="18"/>
  <c r="D126" i="18"/>
  <c r="I125" i="18"/>
  <c r="H125" i="18" s="1"/>
  <c r="I124" i="18"/>
  <c r="I123" i="18"/>
  <c r="H123" i="18" s="1"/>
  <c r="I122" i="18"/>
  <c r="H122" i="18" s="1"/>
  <c r="I121" i="18"/>
  <c r="E121" i="18" s="1"/>
  <c r="I120" i="18"/>
  <c r="E120" i="18" s="1"/>
  <c r="G117" i="18"/>
  <c r="D117" i="18"/>
  <c r="I116" i="18"/>
  <c r="E116" i="18" s="1"/>
  <c r="I115" i="18"/>
  <c r="H115" i="18" s="1"/>
  <c r="I114" i="18"/>
  <c r="H114" i="18" s="1"/>
  <c r="I113" i="18"/>
  <c r="H113" i="18" s="1"/>
  <c r="I112" i="18"/>
  <c r="H112" i="18" s="1"/>
  <c r="I111" i="18"/>
  <c r="I110" i="18"/>
  <c r="H110" i="18" s="1"/>
  <c r="I109" i="18"/>
  <c r="H109" i="18" s="1"/>
  <c r="I108" i="18"/>
  <c r="E108" i="18" s="1"/>
  <c r="G106" i="18"/>
  <c r="D106" i="18"/>
  <c r="I105" i="18"/>
  <c r="E105" i="18" s="1"/>
  <c r="I104" i="18"/>
  <c r="H104" i="18" s="1"/>
  <c r="I103" i="18"/>
  <c r="E103" i="18" s="1"/>
  <c r="I102" i="18"/>
  <c r="H102" i="18" s="1"/>
  <c r="I101" i="18"/>
  <c r="H101" i="18" s="1"/>
  <c r="I100" i="18"/>
  <c r="I99" i="18"/>
  <c r="H99" i="18" s="1"/>
  <c r="I98" i="18"/>
  <c r="H98" i="18" s="1"/>
  <c r="G96" i="18"/>
  <c r="D96" i="18"/>
  <c r="I95" i="18"/>
  <c r="H95" i="18" s="1"/>
  <c r="I93" i="18"/>
  <c r="H93" i="18" s="1"/>
  <c r="I92" i="18"/>
  <c r="H92" i="18" s="1"/>
  <c r="I91" i="18"/>
  <c r="H91" i="18" s="1"/>
  <c r="I90" i="18"/>
  <c r="I89" i="18"/>
  <c r="I88" i="18"/>
  <c r="H88" i="18" s="1"/>
  <c r="I87" i="18"/>
  <c r="H87" i="18" s="1"/>
  <c r="I86" i="18"/>
  <c r="H86" i="18" s="1"/>
  <c r="I85" i="18"/>
  <c r="H85" i="18" s="1"/>
  <c r="G82" i="18"/>
  <c r="D82" i="18"/>
  <c r="G79" i="18"/>
  <c r="D79" i="18"/>
  <c r="I78" i="18"/>
  <c r="I77" i="18"/>
  <c r="H77" i="18" s="1"/>
  <c r="I76" i="18"/>
  <c r="H76" i="18" s="1"/>
  <c r="I75" i="18"/>
  <c r="E75" i="18" s="1"/>
  <c r="I74" i="18"/>
  <c r="I73" i="18"/>
  <c r="I72" i="18"/>
  <c r="H72" i="18" s="1"/>
  <c r="I71" i="18"/>
  <c r="E71" i="18" s="1"/>
  <c r="I70" i="18"/>
  <c r="E70" i="18" s="1"/>
  <c r="I69" i="18"/>
  <c r="H69" i="18" s="1"/>
  <c r="I68" i="18"/>
  <c r="E68" i="18" s="1"/>
  <c r="I67" i="18"/>
  <c r="H67" i="18" s="1"/>
  <c r="I66" i="18"/>
  <c r="H66" i="18" s="1"/>
  <c r="I65" i="18"/>
  <c r="H65" i="18" s="1"/>
  <c r="I64" i="18"/>
  <c r="E64" i="18" s="1"/>
  <c r="I63" i="18"/>
  <c r="E63" i="18" s="1"/>
  <c r="G60" i="18"/>
  <c r="G61" i="18" s="1"/>
  <c r="D60" i="18"/>
  <c r="I59" i="18"/>
  <c r="E59" i="18" s="1"/>
  <c r="I58" i="18"/>
  <c r="E58" i="18" s="1"/>
  <c r="I57" i="18"/>
  <c r="I56" i="18"/>
  <c r="E56" i="18" s="1"/>
  <c r="I55" i="18"/>
  <c r="H55" i="18" s="1"/>
  <c r="I54" i="18"/>
  <c r="H54" i="18" s="1"/>
  <c r="I53" i="18"/>
  <c r="H53" i="18" s="1"/>
  <c r="I52" i="18"/>
  <c r="E52" i="18" s="1"/>
  <c r="I51" i="18"/>
  <c r="E51" i="18" s="1"/>
  <c r="I50" i="18"/>
  <c r="H50" i="18" s="1"/>
  <c r="I49" i="18"/>
  <c r="E49" i="18" s="1"/>
  <c r="I48" i="18"/>
  <c r="H48" i="18" s="1"/>
  <c r="I47" i="18"/>
  <c r="H47" i="18" s="1"/>
  <c r="I46" i="18"/>
  <c r="H46" i="18" s="1"/>
  <c r="I45" i="18"/>
  <c r="H45" i="18" s="1"/>
  <c r="I44" i="18"/>
  <c r="E44" i="18" s="1"/>
  <c r="I43" i="18"/>
  <c r="H43" i="18" s="1"/>
  <c r="I42" i="18"/>
  <c r="E42" i="18" s="1"/>
  <c r="I41" i="18"/>
  <c r="H41" i="18" s="1"/>
  <c r="I40" i="18"/>
  <c r="H40" i="18" s="1"/>
  <c r="I39" i="18"/>
  <c r="H39" i="18" s="1"/>
  <c r="G36" i="18"/>
  <c r="D36" i="18"/>
  <c r="I35" i="18"/>
  <c r="H35" i="18" s="1"/>
  <c r="I34" i="18"/>
  <c r="E34" i="18" s="1"/>
  <c r="I33" i="18"/>
  <c r="H33" i="18" s="1"/>
  <c r="I32" i="18"/>
  <c r="E32" i="18" s="1"/>
  <c r="I31" i="18"/>
  <c r="H31" i="18" s="1"/>
  <c r="I30" i="18"/>
  <c r="E30" i="18" s="1"/>
  <c r="I29" i="18"/>
  <c r="H29" i="18" s="1"/>
  <c r="I28" i="18"/>
  <c r="H28" i="18" s="1"/>
  <c r="I27" i="18"/>
  <c r="H27" i="18" s="1"/>
  <c r="I26" i="18"/>
  <c r="H26" i="18" s="1"/>
  <c r="I25" i="18"/>
  <c r="H25" i="18" s="1"/>
  <c r="I24" i="18"/>
  <c r="E24" i="18" s="1"/>
  <c r="I23" i="18"/>
  <c r="H23" i="18" s="1"/>
  <c r="I22" i="18"/>
  <c r="E22" i="18" s="1"/>
  <c r="I21" i="18"/>
  <c r="H21" i="18" s="1"/>
  <c r="G20" i="18"/>
  <c r="D20" i="18"/>
  <c r="I19" i="18"/>
  <c r="H19" i="18" s="1"/>
  <c r="I18" i="18"/>
  <c r="H18" i="18" s="1"/>
  <c r="I17" i="18"/>
  <c r="H17" i="18" s="1"/>
  <c r="I16" i="18"/>
  <c r="H16" i="18" s="1"/>
  <c r="I15" i="18"/>
  <c r="H15" i="18" s="1"/>
  <c r="I14" i="18"/>
  <c r="H14" i="18" s="1"/>
  <c r="I13" i="18"/>
  <c r="E13" i="18" s="1"/>
  <c r="I12" i="18"/>
  <c r="H12" i="18" s="1"/>
  <c r="I11" i="18"/>
  <c r="E11" i="18" s="1"/>
  <c r="I10" i="18"/>
  <c r="H10" i="18" s="1"/>
  <c r="G211" i="2"/>
  <c r="D211" i="2"/>
  <c r="I210" i="2"/>
  <c r="G209" i="2"/>
  <c r="D209" i="2"/>
  <c r="I208" i="2"/>
  <c r="E208" i="2" s="1"/>
  <c r="I207" i="2"/>
  <c r="E207" i="2" s="1"/>
  <c r="G203" i="2"/>
  <c r="D203" i="2"/>
  <c r="I202" i="2"/>
  <c r="I201" i="2"/>
  <c r="H201" i="2" s="1"/>
  <c r="I200" i="2"/>
  <c r="H200" i="2" s="1"/>
  <c r="I199" i="2"/>
  <c r="E199" i="2" s="1"/>
  <c r="I198" i="2"/>
  <c r="H198" i="2" s="1"/>
  <c r="G196" i="2"/>
  <c r="D196" i="2"/>
  <c r="I195" i="2"/>
  <c r="E195" i="2" s="1"/>
  <c r="I194" i="2"/>
  <c r="H194" i="2" s="1"/>
  <c r="I193" i="2"/>
  <c r="E193" i="2" s="1"/>
  <c r="G191" i="2"/>
  <c r="D191" i="2"/>
  <c r="I190" i="2"/>
  <c r="H190" i="2" s="1"/>
  <c r="I189" i="2"/>
  <c r="E189" i="2" s="1"/>
  <c r="I188" i="2"/>
  <c r="G185" i="2"/>
  <c r="D185" i="2"/>
  <c r="I184" i="2"/>
  <c r="H184" i="2" s="1"/>
  <c r="I183" i="2"/>
  <c r="H183" i="2" s="1"/>
  <c r="I182" i="2"/>
  <c r="H182" i="2" s="1"/>
  <c r="I181" i="2"/>
  <c r="H181" i="2" s="1"/>
  <c r="G179" i="2"/>
  <c r="D179" i="2"/>
  <c r="I178" i="2"/>
  <c r="E178" i="2" s="1"/>
  <c r="I177" i="2"/>
  <c r="H177" i="2" s="1"/>
  <c r="I176" i="2"/>
  <c r="H176" i="2" s="1"/>
  <c r="G174" i="2"/>
  <c r="D174" i="2"/>
  <c r="I173" i="2"/>
  <c r="H173" i="2" s="1"/>
  <c r="G170" i="2"/>
  <c r="D170" i="2"/>
  <c r="I169" i="2"/>
  <c r="H169" i="2" s="1"/>
  <c r="I168" i="2"/>
  <c r="H168" i="2" s="1"/>
  <c r="G167" i="2"/>
  <c r="D167" i="2"/>
  <c r="I166" i="2"/>
  <c r="H166" i="2" s="1"/>
  <c r="I165" i="2"/>
  <c r="E165" i="2" s="1"/>
  <c r="I164" i="2"/>
  <c r="E164" i="2" s="1"/>
  <c r="I163" i="2"/>
  <c r="I162" i="2"/>
  <c r="H162" i="2" s="1"/>
  <c r="I161" i="2"/>
  <c r="H161" i="2" s="1"/>
  <c r="I160" i="2"/>
  <c r="H160" i="2" s="1"/>
  <c r="I159" i="2"/>
  <c r="H159" i="2" s="1"/>
  <c r="I158" i="2"/>
  <c r="E158" i="2" s="1"/>
  <c r="I157" i="2"/>
  <c r="E157" i="2" s="1"/>
  <c r="I156" i="2"/>
  <c r="I155" i="2"/>
  <c r="H155" i="2" s="1"/>
  <c r="I154" i="2"/>
  <c r="H154" i="2" s="1"/>
  <c r="I153" i="2"/>
  <c r="H153" i="2" s="1"/>
  <c r="G151" i="2"/>
  <c r="D151" i="2"/>
  <c r="I150" i="2"/>
  <c r="H150" i="2" s="1"/>
  <c r="I149" i="2"/>
  <c r="E149" i="2" s="1"/>
  <c r="I148" i="2"/>
  <c r="H148" i="2" s="1"/>
  <c r="I147" i="2"/>
  <c r="H147" i="2" s="1"/>
  <c r="I146" i="2"/>
  <c r="E146" i="2" s="1"/>
  <c r="G144" i="2"/>
  <c r="D144" i="2"/>
  <c r="I143" i="2"/>
  <c r="E143" i="2" s="1"/>
  <c r="I142" i="2"/>
  <c r="H142" i="2" s="1"/>
  <c r="I141" i="2"/>
  <c r="E141" i="2" s="1"/>
  <c r="I138" i="2"/>
  <c r="G134" i="2"/>
  <c r="D134" i="2"/>
  <c r="I133" i="2"/>
  <c r="E133" i="2" s="1"/>
  <c r="I132" i="2"/>
  <c r="H132" i="2" s="1"/>
  <c r="G130" i="2"/>
  <c r="D130" i="2"/>
  <c r="I129" i="2"/>
  <c r="E129" i="2" s="1"/>
  <c r="I128" i="2"/>
  <c r="H128" i="2" s="1"/>
  <c r="I127" i="2"/>
  <c r="E127" i="2" s="1"/>
  <c r="I126" i="2"/>
  <c r="I125" i="2"/>
  <c r="H125" i="2" s="1"/>
  <c r="I124" i="2"/>
  <c r="H124" i="2" s="1"/>
  <c r="I123" i="2"/>
  <c r="H123" i="2" s="1"/>
  <c r="I122" i="2"/>
  <c r="E122" i="2" s="1"/>
  <c r="I121" i="2"/>
  <c r="E121" i="2" s="1"/>
  <c r="I120" i="2"/>
  <c r="E120" i="2" s="1"/>
  <c r="I119" i="2"/>
  <c r="E119" i="2" s="1"/>
  <c r="I118" i="2"/>
  <c r="I117" i="2"/>
  <c r="H117" i="2" s="1"/>
  <c r="I116" i="2"/>
  <c r="H116" i="2" s="1"/>
  <c r="I115" i="2"/>
  <c r="H115" i="2" s="1"/>
  <c r="I114" i="2"/>
  <c r="E114" i="2" s="1"/>
  <c r="I113" i="2"/>
  <c r="E113" i="2" s="1"/>
  <c r="I112" i="2"/>
  <c r="E112" i="2" s="1"/>
  <c r="I111" i="2"/>
  <c r="E111" i="2" s="1"/>
  <c r="G109" i="2"/>
  <c r="D109" i="2"/>
  <c r="I108" i="2"/>
  <c r="E108" i="2" s="1"/>
  <c r="I105" i="2"/>
  <c r="H105" i="2" s="1"/>
  <c r="I104" i="2"/>
  <c r="H104" i="2" s="1"/>
  <c r="I103" i="2"/>
  <c r="H103" i="2" s="1"/>
  <c r="I102" i="2"/>
  <c r="H102" i="2" s="1"/>
  <c r="I101" i="2"/>
  <c r="H101" i="2" s="1"/>
  <c r="I100" i="2"/>
  <c r="E100" i="2" s="1"/>
  <c r="I99" i="2"/>
  <c r="E99" i="2" s="1"/>
  <c r="I98" i="2"/>
  <c r="I97" i="2"/>
  <c r="H97" i="2" s="1"/>
  <c r="I96" i="2"/>
  <c r="H96" i="2" s="1"/>
  <c r="I95" i="2"/>
  <c r="H95" i="2" s="1"/>
  <c r="I94" i="2"/>
  <c r="H94" i="2" s="1"/>
  <c r="I93" i="2"/>
  <c r="H93" i="2" s="1"/>
  <c r="I92" i="2"/>
  <c r="E92" i="2" s="1"/>
  <c r="I91" i="2"/>
  <c r="I90" i="2"/>
  <c r="H90" i="2" s="1"/>
  <c r="I89" i="2"/>
  <c r="H89" i="2" s="1"/>
  <c r="I88" i="2"/>
  <c r="H88" i="2" s="1"/>
  <c r="G84" i="2"/>
  <c r="D84" i="2"/>
  <c r="I83" i="2"/>
  <c r="H83" i="2" s="1"/>
  <c r="I82" i="2"/>
  <c r="H82" i="2" s="1"/>
  <c r="G80" i="2"/>
  <c r="D80" i="2"/>
  <c r="I79" i="2"/>
  <c r="H79" i="2" s="1"/>
  <c r="I78" i="2"/>
  <c r="H78" i="2" s="1"/>
  <c r="I76" i="2"/>
  <c r="E76" i="2" s="1"/>
  <c r="I75" i="2"/>
  <c r="I74" i="2"/>
  <c r="H74" i="2" s="1"/>
  <c r="I73" i="2"/>
  <c r="H73" i="2" s="1"/>
  <c r="I72" i="2"/>
  <c r="H72" i="2" s="1"/>
  <c r="G70" i="2"/>
  <c r="D70" i="2"/>
  <c r="I69" i="2"/>
  <c r="H69" i="2" s="1"/>
  <c r="I68" i="2"/>
  <c r="H68" i="2" s="1"/>
  <c r="I67" i="2"/>
  <c r="E67" i="2" s="1"/>
  <c r="G65" i="2"/>
  <c r="D65" i="2"/>
  <c r="I64" i="2"/>
  <c r="E64" i="2" s="1"/>
  <c r="I63" i="2"/>
  <c r="I62" i="2"/>
  <c r="H62" i="2" s="1"/>
  <c r="I61" i="2"/>
  <c r="H61" i="2" s="1"/>
  <c r="I60" i="2"/>
  <c r="H60" i="2" s="1"/>
  <c r="I59" i="2"/>
  <c r="E59" i="2" s="1"/>
  <c r="G56" i="2"/>
  <c r="D56" i="2"/>
  <c r="I55" i="2"/>
  <c r="H55" i="2" s="1"/>
  <c r="G53" i="2"/>
  <c r="D53" i="2"/>
  <c r="I52" i="2"/>
  <c r="E52" i="2" s="1"/>
  <c r="I51" i="2"/>
  <c r="H51" i="2" s="1"/>
  <c r="I50" i="2"/>
  <c r="H50" i="2" s="1"/>
  <c r="G48" i="2"/>
  <c r="D48" i="2"/>
  <c r="I47" i="2"/>
  <c r="H47" i="2" s="1"/>
  <c r="I46" i="2"/>
  <c r="H46" i="2" s="1"/>
  <c r="I45" i="2"/>
  <c r="E45" i="2" s="1"/>
  <c r="I44" i="2"/>
  <c r="E44" i="2" s="1"/>
  <c r="I43" i="2"/>
  <c r="H43" i="2" s="1"/>
  <c r="G40" i="2"/>
  <c r="D40" i="2"/>
  <c r="G37" i="2"/>
  <c r="D37" i="2"/>
  <c r="I36" i="2"/>
  <c r="H36" i="2" s="1"/>
  <c r="I35" i="2"/>
  <c r="I34" i="2"/>
  <c r="E34" i="2" s="1"/>
  <c r="I33" i="2"/>
  <c r="E33" i="2" s="1"/>
  <c r="I32" i="2"/>
  <c r="H32" i="2" s="1"/>
  <c r="G29" i="2"/>
  <c r="G30" i="2" s="1"/>
  <c r="D29" i="2"/>
  <c r="D30" i="2" s="1"/>
  <c r="I28" i="2"/>
  <c r="E28" i="2" s="1"/>
  <c r="I27" i="2"/>
  <c r="I26" i="2"/>
  <c r="E26" i="2" s="1"/>
  <c r="I25" i="2"/>
  <c r="H25" i="2" s="1"/>
  <c r="I24" i="2"/>
  <c r="H24" i="2" s="1"/>
  <c r="G21" i="2"/>
  <c r="I19" i="2"/>
  <c r="H19" i="2" s="1"/>
  <c r="G18" i="2"/>
  <c r="D18" i="2"/>
  <c r="I17" i="2"/>
  <c r="H17" i="2" s="1"/>
  <c r="I16" i="2"/>
  <c r="H16" i="2" s="1"/>
  <c r="I15" i="2"/>
  <c r="H15" i="2" s="1"/>
  <c r="I14" i="2"/>
  <c r="H14" i="2" s="1"/>
  <c r="I13" i="2"/>
  <c r="E13" i="2" s="1"/>
  <c r="I12" i="2"/>
  <c r="H12" i="2" s="1"/>
  <c r="I11" i="2"/>
  <c r="H11" i="2" s="1"/>
  <c r="I10" i="2"/>
  <c r="H10" i="2" s="1"/>
  <c r="G149" i="20"/>
  <c r="D149" i="20"/>
  <c r="I148" i="20"/>
  <c r="I147" i="20"/>
  <c r="E147" i="20" s="1"/>
  <c r="I146" i="20"/>
  <c r="E146" i="20" s="1"/>
  <c r="I145" i="20"/>
  <c r="H145" i="20" s="1"/>
  <c r="I144" i="20"/>
  <c r="H144" i="20" s="1"/>
  <c r="G142" i="20"/>
  <c r="G150" i="20" s="1"/>
  <c r="D142" i="20"/>
  <c r="I141" i="20"/>
  <c r="E141" i="20" s="1"/>
  <c r="I140" i="20"/>
  <c r="E140" i="20" s="1"/>
  <c r="I139" i="20"/>
  <c r="E139" i="20" s="1"/>
  <c r="I138" i="20"/>
  <c r="H138" i="20" s="1"/>
  <c r="I137" i="20"/>
  <c r="H137" i="20" s="1"/>
  <c r="I136" i="20"/>
  <c r="I135" i="20"/>
  <c r="H135" i="20" s="1"/>
  <c r="G131" i="20"/>
  <c r="D131" i="20"/>
  <c r="I130" i="20"/>
  <c r="H130" i="20" s="1"/>
  <c r="I129" i="20"/>
  <c r="E129" i="20" s="1"/>
  <c r="G127" i="20"/>
  <c r="D127" i="20"/>
  <c r="I126" i="20"/>
  <c r="E126" i="20" s="1"/>
  <c r="G124" i="20"/>
  <c r="D124" i="20"/>
  <c r="I123" i="20"/>
  <c r="G120" i="20"/>
  <c r="D120" i="20"/>
  <c r="I119" i="20"/>
  <c r="E119" i="20" s="1"/>
  <c r="I118" i="20"/>
  <c r="H118" i="20" s="1"/>
  <c r="I117" i="20"/>
  <c r="H117" i="20" s="1"/>
  <c r="G115" i="20"/>
  <c r="D115" i="20"/>
  <c r="I114" i="20"/>
  <c r="H114" i="20" s="1"/>
  <c r="G111" i="20"/>
  <c r="D111" i="20"/>
  <c r="I110" i="20"/>
  <c r="H110" i="20" s="1"/>
  <c r="I109" i="20"/>
  <c r="H109" i="20" s="1"/>
  <c r="I108" i="20"/>
  <c r="E108" i="20" s="1"/>
  <c r="I107" i="20"/>
  <c r="H107" i="20" s="1"/>
  <c r="I105" i="20"/>
  <c r="H105" i="20" s="1"/>
  <c r="G103" i="20"/>
  <c r="D103" i="20"/>
  <c r="I102" i="20"/>
  <c r="H102" i="20" s="1"/>
  <c r="I101" i="20"/>
  <c r="H101" i="20" s="1"/>
  <c r="I100" i="20"/>
  <c r="H100" i="20" s="1"/>
  <c r="I99" i="20"/>
  <c r="H99" i="20" s="1"/>
  <c r="I98" i="20"/>
  <c r="H98" i="20" s="1"/>
  <c r="G96" i="20"/>
  <c r="D96" i="20"/>
  <c r="I95" i="20"/>
  <c r="H95" i="20" s="1"/>
  <c r="I94" i="20"/>
  <c r="H94" i="20" s="1"/>
  <c r="I93" i="20"/>
  <c r="H93" i="20" s="1"/>
  <c r="G91" i="20"/>
  <c r="D91" i="20"/>
  <c r="I90" i="20"/>
  <c r="I89" i="20"/>
  <c r="H89" i="20" s="1"/>
  <c r="G85" i="20"/>
  <c r="D85" i="20"/>
  <c r="I84" i="20"/>
  <c r="H84" i="20" s="1"/>
  <c r="I83" i="20"/>
  <c r="H83" i="20" s="1"/>
  <c r="G81" i="20"/>
  <c r="D81" i="20"/>
  <c r="I80" i="20"/>
  <c r="E80" i="20" s="1"/>
  <c r="G78" i="20"/>
  <c r="D78" i="20"/>
  <c r="I77" i="20"/>
  <c r="H77" i="20" s="1"/>
  <c r="I76" i="20"/>
  <c r="I75" i="20"/>
  <c r="H75" i="20" s="1"/>
  <c r="I74" i="20"/>
  <c r="H74" i="20" s="1"/>
  <c r="G71" i="20"/>
  <c r="D71" i="20"/>
  <c r="I70" i="20"/>
  <c r="E70" i="20" s="1"/>
  <c r="G68" i="20"/>
  <c r="D68" i="20"/>
  <c r="I67" i="20"/>
  <c r="H67" i="20" s="1"/>
  <c r="I66" i="20"/>
  <c r="I65" i="20"/>
  <c r="H65" i="20" s="1"/>
  <c r="G63" i="20"/>
  <c r="D63" i="20"/>
  <c r="I62" i="20"/>
  <c r="E62" i="20" s="1"/>
  <c r="I61" i="20"/>
  <c r="H61" i="20" s="1"/>
  <c r="I60" i="20"/>
  <c r="E60" i="20" s="1"/>
  <c r="I59" i="20"/>
  <c r="H59" i="20" s="1"/>
  <c r="I58" i="20"/>
  <c r="I57" i="20"/>
  <c r="H57" i="20" s="1"/>
  <c r="G54" i="20"/>
  <c r="G55" i="20" s="1"/>
  <c r="D54" i="20"/>
  <c r="D55" i="20" s="1"/>
  <c r="I53" i="20"/>
  <c r="H53" i="20" s="1"/>
  <c r="I52" i="20"/>
  <c r="I51" i="20"/>
  <c r="H51" i="20" s="1"/>
  <c r="I50" i="20"/>
  <c r="H50" i="20" s="1"/>
  <c r="I49" i="20"/>
  <c r="E49" i="20" s="1"/>
  <c r="I48" i="20"/>
  <c r="H48" i="20" s="1"/>
  <c r="I47" i="20"/>
  <c r="H47" i="20" s="1"/>
  <c r="I46" i="20"/>
  <c r="I45" i="20"/>
  <c r="H45" i="20" s="1"/>
  <c r="I44" i="20"/>
  <c r="H44" i="20" s="1"/>
  <c r="G41" i="20"/>
  <c r="G42" i="20" s="1"/>
  <c r="D41" i="20"/>
  <c r="I40" i="20"/>
  <c r="H40" i="20" s="1"/>
  <c r="I39" i="20"/>
  <c r="E39" i="20" s="1"/>
  <c r="I38" i="20"/>
  <c r="I37" i="20"/>
  <c r="H37" i="20" s="1"/>
  <c r="I36" i="20"/>
  <c r="I35" i="20"/>
  <c r="H35" i="20" s="1"/>
  <c r="I34" i="20"/>
  <c r="H34" i="20" s="1"/>
  <c r="I33" i="20"/>
  <c r="E33" i="20" s="1"/>
  <c r="I32" i="20"/>
  <c r="H32" i="20" s="1"/>
  <c r="I31" i="20"/>
  <c r="H31" i="20" s="1"/>
  <c r="I30" i="20"/>
  <c r="H30" i="20" s="1"/>
  <c r="G27" i="20"/>
  <c r="D27" i="20"/>
  <c r="I26" i="20"/>
  <c r="E26" i="20" s="1"/>
  <c r="I25" i="20"/>
  <c r="H25" i="20" s="1"/>
  <c r="I24" i="20"/>
  <c r="E24" i="20" s="1"/>
  <c r="I23" i="20"/>
  <c r="H23" i="20" s="1"/>
  <c r="I22" i="20"/>
  <c r="H22" i="20" s="1"/>
  <c r="G21" i="20"/>
  <c r="D21" i="20"/>
  <c r="I20" i="20"/>
  <c r="H20" i="20" s="1"/>
  <c r="I19" i="20"/>
  <c r="E19" i="20" s="1"/>
  <c r="I18" i="20"/>
  <c r="H18" i="20" s="1"/>
  <c r="I17" i="20"/>
  <c r="E17" i="20" s="1"/>
  <c r="I16" i="20"/>
  <c r="H16" i="20" s="1"/>
  <c r="I15" i="20"/>
  <c r="H15" i="20" s="1"/>
  <c r="I14" i="20"/>
  <c r="H14" i="20" s="1"/>
  <c r="I13" i="20"/>
  <c r="E13" i="20" s="1"/>
  <c r="I12" i="20"/>
  <c r="H12" i="20" s="1"/>
  <c r="I11" i="20"/>
  <c r="H11" i="20" s="1"/>
  <c r="I10" i="20"/>
  <c r="E10" i="20" s="1"/>
  <c r="G130" i="8"/>
  <c r="D130" i="8"/>
  <c r="I129" i="8"/>
  <c r="I128" i="8"/>
  <c r="E128" i="8" s="1"/>
  <c r="I127" i="8"/>
  <c r="E127" i="8" s="1"/>
  <c r="I126" i="8"/>
  <c r="H126" i="8" s="1"/>
  <c r="I125" i="8"/>
  <c r="E125" i="8" s="1"/>
  <c r="G123" i="8"/>
  <c r="D123" i="8"/>
  <c r="I122" i="8"/>
  <c r="E122" i="8" s="1"/>
  <c r="I121" i="8"/>
  <c r="E121" i="8" s="1"/>
  <c r="I120" i="8"/>
  <c r="H120" i="8" s="1"/>
  <c r="I119" i="8"/>
  <c r="H119" i="8" s="1"/>
  <c r="I118" i="8"/>
  <c r="I117" i="8"/>
  <c r="H117" i="8" s="1"/>
  <c r="G113" i="8"/>
  <c r="D113" i="8"/>
  <c r="I112" i="8"/>
  <c r="H112" i="8" s="1"/>
  <c r="I111" i="8"/>
  <c r="E111" i="8" s="1"/>
  <c r="G109" i="8"/>
  <c r="D109" i="8"/>
  <c r="I108" i="8"/>
  <c r="H108" i="8" s="1"/>
  <c r="G106" i="8"/>
  <c r="D106" i="8"/>
  <c r="I105" i="8"/>
  <c r="G102" i="8"/>
  <c r="D102" i="8"/>
  <c r="I101" i="8"/>
  <c r="E101" i="8" s="1"/>
  <c r="I100" i="8"/>
  <c r="H100" i="8" s="1"/>
  <c r="I99" i="8"/>
  <c r="E99" i="8" s="1"/>
  <c r="G97" i="8"/>
  <c r="D97" i="8"/>
  <c r="I96" i="8"/>
  <c r="H96" i="8" s="1"/>
  <c r="G93" i="8"/>
  <c r="D93" i="8"/>
  <c r="I92" i="8"/>
  <c r="H92" i="8" s="1"/>
  <c r="I91" i="8"/>
  <c r="H91" i="8" s="1"/>
  <c r="I90" i="8"/>
  <c r="H90" i="8" s="1"/>
  <c r="I89" i="8"/>
  <c r="H89" i="8" s="1"/>
  <c r="G87" i="8"/>
  <c r="D87" i="8"/>
  <c r="I86" i="8"/>
  <c r="H86" i="8" s="1"/>
  <c r="I85" i="8"/>
  <c r="H85" i="8" s="1"/>
  <c r="I84" i="8"/>
  <c r="E84" i="8" s="1"/>
  <c r="I83" i="8"/>
  <c r="H83" i="8" s="1"/>
  <c r="G81" i="8"/>
  <c r="D81" i="8"/>
  <c r="I80" i="8"/>
  <c r="H80" i="8" s="1"/>
  <c r="I79" i="8"/>
  <c r="H79" i="8" s="1"/>
  <c r="G77" i="8"/>
  <c r="D77" i="8"/>
  <c r="I76" i="8"/>
  <c r="I75" i="8"/>
  <c r="E75" i="8" s="1"/>
  <c r="G72" i="8"/>
  <c r="G73" i="8" s="1"/>
  <c r="D72" i="8"/>
  <c r="D73" i="8" s="1"/>
  <c r="I71" i="8"/>
  <c r="H71" i="8" s="1"/>
  <c r="I68" i="8"/>
  <c r="G64" i="8"/>
  <c r="D64" i="8"/>
  <c r="I63" i="8"/>
  <c r="E63" i="8" s="1"/>
  <c r="I62" i="8"/>
  <c r="E62" i="8" s="1"/>
  <c r="G60" i="8"/>
  <c r="D60" i="8"/>
  <c r="I59" i="8"/>
  <c r="E59" i="8" s="1"/>
  <c r="G57" i="8"/>
  <c r="D57" i="8"/>
  <c r="I56" i="8"/>
  <c r="H56" i="8" s="1"/>
  <c r="G53" i="8"/>
  <c r="D53" i="8"/>
  <c r="I52" i="8"/>
  <c r="E52" i="8" s="1"/>
  <c r="G50" i="8"/>
  <c r="D50" i="8"/>
  <c r="I49" i="8"/>
  <c r="H49" i="8" s="1"/>
  <c r="I48" i="8"/>
  <c r="E48" i="8" s="1"/>
  <c r="G46" i="8"/>
  <c r="D46" i="8"/>
  <c r="I45" i="8"/>
  <c r="E45" i="8" s="1"/>
  <c r="I44" i="8"/>
  <c r="E44" i="8" s="1"/>
  <c r="I43" i="8"/>
  <c r="E43" i="8" s="1"/>
  <c r="I42" i="8"/>
  <c r="H42" i="8" s="1"/>
  <c r="I41" i="8"/>
  <c r="I40" i="8"/>
  <c r="H40" i="8" s="1"/>
  <c r="G37" i="8"/>
  <c r="G38" i="8" s="1"/>
  <c r="D37" i="8"/>
  <c r="D38" i="8" s="1"/>
  <c r="I36" i="8"/>
  <c r="E36" i="8" s="1"/>
  <c r="I35" i="8"/>
  <c r="H35" i="8" s="1"/>
  <c r="I34" i="8"/>
  <c r="H34" i="8" s="1"/>
  <c r="I33" i="8"/>
  <c r="E33" i="8" s="1"/>
  <c r="I32" i="8"/>
  <c r="I31" i="8"/>
  <c r="H31" i="8" s="1"/>
  <c r="G28" i="8"/>
  <c r="D28" i="8"/>
  <c r="D29" i="8" s="1"/>
  <c r="I27" i="8"/>
  <c r="E27" i="8" s="1"/>
  <c r="I26" i="8"/>
  <c r="H26" i="8" s="1"/>
  <c r="I25" i="8"/>
  <c r="E25" i="8" s="1"/>
  <c r="I24" i="8"/>
  <c r="H24" i="8" s="1"/>
  <c r="I23" i="8"/>
  <c r="H23" i="8" s="1"/>
  <c r="I22" i="8"/>
  <c r="E22" i="8" s="1"/>
  <c r="I21" i="8"/>
  <c r="H21" i="8" s="1"/>
  <c r="I20" i="8"/>
  <c r="H20" i="8" s="1"/>
  <c r="G17" i="8"/>
  <c r="D17" i="8"/>
  <c r="I16" i="8"/>
  <c r="H16" i="8" s="1"/>
  <c r="I15" i="8"/>
  <c r="E15" i="8" s="1"/>
  <c r="I14" i="8"/>
  <c r="H14" i="8" s="1"/>
  <c r="I13" i="8"/>
  <c r="H13" i="8" s="1"/>
  <c r="G12" i="8"/>
  <c r="D12" i="8"/>
  <c r="I11" i="8"/>
  <c r="H11" i="8" s="1"/>
  <c r="I10" i="8"/>
  <c r="E10" i="8" s="1"/>
  <c r="I258" i="1"/>
  <c r="H258" i="1" s="1"/>
  <c r="D17" i="21"/>
  <c r="G215" i="23" l="1"/>
  <c r="G216" i="23" s="1"/>
  <c r="D106" i="7"/>
  <c r="G106" i="7"/>
  <c r="D150" i="20"/>
  <c r="D151" i="20" s="1"/>
  <c r="G131" i="8"/>
  <c r="G206" i="7"/>
  <c r="G207" i="7" s="1"/>
  <c r="D335" i="28"/>
  <c r="D155" i="28"/>
  <c r="D215" i="23"/>
  <c r="D216" i="23" s="1"/>
  <c r="I214" i="23"/>
  <c r="H214" i="23" s="1"/>
  <c r="D24" i="23"/>
  <c r="E14" i="23"/>
  <c r="I58" i="23"/>
  <c r="E58" i="23" s="1"/>
  <c r="I67" i="23"/>
  <c r="E67" i="23" s="1"/>
  <c r="E159" i="23"/>
  <c r="E168" i="23"/>
  <c r="H13" i="23"/>
  <c r="E100" i="23"/>
  <c r="E158" i="23"/>
  <c r="E202" i="23"/>
  <c r="E69" i="23"/>
  <c r="E210" i="23"/>
  <c r="H47" i="23"/>
  <c r="E45" i="23"/>
  <c r="H98" i="23"/>
  <c r="H104" i="23"/>
  <c r="E120" i="23"/>
  <c r="I144" i="23"/>
  <c r="H144" i="23" s="1"/>
  <c r="H184" i="23"/>
  <c r="E62" i="23"/>
  <c r="I167" i="23"/>
  <c r="H167" i="23" s="1"/>
  <c r="H185" i="23"/>
  <c r="E97" i="23"/>
  <c r="H125" i="23"/>
  <c r="G206" i="23"/>
  <c r="G188" i="23"/>
  <c r="H149" i="23"/>
  <c r="H78" i="23"/>
  <c r="D152" i="23"/>
  <c r="D171" i="23" s="1"/>
  <c r="H166" i="23"/>
  <c r="G24" i="23"/>
  <c r="E10" i="23"/>
  <c r="H16" i="23"/>
  <c r="E118" i="23"/>
  <c r="H130" i="23"/>
  <c r="I50" i="23"/>
  <c r="H50" i="23" s="1"/>
  <c r="I85" i="23"/>
  <c r="H85" i="23" s="1"/>
  <c r="E19" i="23"/>
  <c r="E66" i="23"/>
  <c r="E81" i="23"/>
  <c r="E126" i="23"/>
  <c r="E179" i="23"/>
  <c r="E192" i="23"/>
  <c r="E117" i="23"/>
  <c r="E143" i="23"/>
  <c r="E165" i="23"/>
  <c r="H175" i="23"/>
  <c r="G43" i="23"/>
  <c r="I198" i="23"/>
  <c r="H198" i="23" s="1"/>
  <c r="H27" i="23"/>
  <c r="E128" i="23"/>
  <c r="E84" i="23"/>
  <c r="H36" i="23"/>
  <c r="I42" i="23"/>
  <c r="H42" i="23" s="1"/>
  <c r="H64" i="23"/>
  <c r="E105" i="23"/>
  <c r="H201" i="23"/>
  <c r="E34" i="23"/>
  <c r="E49" i="23"/>
  <c r="E90" i="23"/>
  <c r="E96" i="23"/>
  <c r="E113" i="23"/>
  <c r="E133" i="23"/>
  <c r="I55" i="23"/>
  <c r="E55" i="23" s="1"/>
  <c r="E93" i="23"/>
  <c r="E109" i="23"/>
  <c r="E121" i="23"/>
  <c r="E129" i="23"/>
  <c r="I134" i="23"/>
  <c r="H134" i="23" s="1"/>
  <c r="I151" i="23"/>
  <c r="H151" i="23" s="1"/>
  <c r="H200" i="23"/>
  <c r="E203" i="23"/>
  <c r="G59" i="23"/>
  <c r="H114" i="23"/>
  <c r="H122" i="23"/>
  <c r="G152" i="23"/>
  <c r="G171" i="23" s="1"/>
  <c r="H146" i="23"/>
  <c r="E148" i="23"/>
  <c r="E164" i="23"/>
  <c r="I170" i="23"/>
  <c r="H170" i="23" s="1"/>
  <c r="I181" i="23"/>
  <c r="E181" i="23" s="1"/>
  <c r="H196" i="23"/>
  <c r="E52" i="23"/>
  <c r="E157" i="23"/>
  <c r="E178" i="23"/>
  <c r="E183" i="23"/>
  <c r="E15" i="23"/>
  <c r="E63" i="23"/>
  <c r="H70" i="23"/>
  <c r="I82" i="23"/>
  <c r="E82" i="23" s="1"/>
  <c r="H94" i="23"/>
  <c r="H102" i="23"/>
  <c r="E106" i="23"/>
  <c r="I110" i="23"/>
  <c r="H110" i="23" s="1"/>
  <c r="I131" i="23"/>
  <c r="H131" i="23" s="1"/>
  <c r="E155" i="23"/>
  <c r="E180" i="23"/>
  <c r="H197" i="23"/>
  <c r="I205" i="23"/>
  <c r="E205" i="23" s="1"/>
  <c r="E38" i="23"/>
  <c r="D43" i="23"/>
  <c r="E48" i="23"/>
  <c r="E75" i="23"/>
  <c r="H80" i="23"/>
  <c r="D86" i="23"/>
  <c r="H91" i="23"/>
  <c r="E112" i="23"/>
  <c r="E150" i="23"/>
  <c r="E162" i="23"/>
  <c r="I176" i="23"/>
  <c r="H176" i="23" s="1"/>
  <c r="E186" i="23"/>
  <c r="D173" i="9"/>
  <c r="I316" i="9"/>
  <c r="E316" i="9" s="1"/>
  <c r="G173" i="9"/>
  <c r="I313" i="9"/>
  <c r="E313" i="9" s="1"/>
  <c r="I77" i="9"/>
  <c r="E77" i="9" s="1"/>
  <c r="G317" i="9"/>
  <c r="G318" i="9" s="1"/>
  <c r="E133" i="9"/>
  <c r="D35" i="9"/>
  <c r="I172" i="9"/>
  <c r="E172" i="9" s="1"/>
  <c r="H89" i="9"/>
  <c r="H233" i="9"/>
  <c r="H43" i="9"/>
  <c r="E213" i="9"/>
  <c r="H245" i="9"/>
  <c r="H45" i="9"/>
  <c r="I123" i="9"/>
  <c r="E123" i="9" s="1"/>
  <c r="H10" i="9"/>
  <c r="E44" i="9"/>
  <c r="H88" i="9"/>
  <c r="H101" i="9"/>
  <c r="H131" i="9"/>
  <c r="H126" i="9"/>
  <c r="H137" i="9"/>
  <c r="E41" i="9"/>
  <c r="E51" i="9"/>
  <c r="E127" i="9"/>
  <c r="E180" i="9"/>
  <c r="E237" i="9"/>
  <c r="E284" i="9"/>
  <c r="H152" i="9"/>
  <c r="E199" i="9"/>
  <c r="I150" i="9"/>
  <c r="E150" i="9" s="1"/>
  <c r="G206" i="9"/>
  <c r="G226" i="9" s="1"/>
  <c r="E264" i="9"/>
  <c r="I20" i="9"/>
  <c r="H20" i="9" s="1"/>
  <c r="E49" i="9"/>
  <c r="H53" i="9"/>
  <c r="H67" i="9"/>
  <c r="H117" i="9"/>
  <c r="H128" i="9"/>
  <c r="H138" i="9"/>
  <c r="H148" i="9"/>
  <c r="E252" i="9"/>
  <c r="E17" i="9"/>
  <c r="H72" i="9"/>
  <c r="H50" i="9"/>
  <c r="E63" i="9"/>
  <c r="H68" i="9"/>
  <c r="E111" i="9"/>
  <c r="H125" i="9"/>
  <c r="E154" i="9"/>
  <c r="H203" i="9"/>
  <c r="E216" i="9"/>
  <c r="H228" i="9"/>
  <c r="E85" i="9"/>
  <c r="H195" i="9"/>
  <c r="E223" i="9"/>
  <c r="E277" i="9"/>
  <c r="E293" i="9"/>
  <c r="E21" i="9"/>
  <c r="H25" i="9"/>
  <c r="E37" i="9"/>
  <c r="E56" i="9"/>
  <c r="E95" i="9"/>
  <c r="H100" i="9"/>
  <c r="E179" i="9"/>
  <c r="E197" i="9"/>
  <c r="E15" i="9"/>
  <c r="H30" i="9"/>
  <c r="E74" i="9"/>
  <c r="E118" i="9"/>
  <c r="H192" i="9"/>
  <c r="E207" i="9"/>
  <c r="H270" i="9"/>
  <c r="H291" i="9"/>
  <c r="E187" i="9"/>
  <c r="E221" i="9"/>
  <c r="E298" i="9"/>
  <c r="E12" i="9"/>
  <c r="E31" i="9"/>
  <c r="E153" i="9"/>
  <c r="E159" i="9"/>
  <c r="I184" i="9"/>
  <c r="E184" i="9" s="1"/>
  <c r="I193" i="9"/>
  <c r="H193" i="9" s="1"/>
  <c r="H201" i="9"/>
  <c r="E248" i="9"/>
  <c r="H287" i="9"/>
  <c r="H306" i="9"/>
  <c r="E19" i="9"/>
  <c r="H23" i="9"/>
  <c r="E27" i="9"/>
  <c r="H83" i="9"/>
  <c r="E92" i="9"/>
  <c r="H98" i="9"/>
  <c r="E102" i="9"/>
  <c r="H109" i="9"/>
  <c r="H177" i="9"/>
  <c r="E181" i="9"/>
  <c r="D317" i="9"/>
  <c r="D318" i="9" s="1"/>
  <c r="E55" i="9"/>
  <c r="H61" i="9"/>
  <c r="H66" i="9"/>
  <c r="E69" i="9"/>
  <c r="E249" i="9"/>
  <c r="E261" i="9"/>
  <c r="H13" i="9"/>
  <c r="H18" i="9"/>
  <c r="H24" i="9"/>
  <c r="E28" i="9"/>
  <c r="H32" i="9"/>
  <c r="H52" i="9"/>
  <c r="I93" i="9"/>
  <c r="H93" i="9" s="1"/>
  <c r="H99" i="9"/>
  <c r="H122" i="9"/>
  <c r="H135" i="9"/>
  <c r="H178" i="9"/>
  <c r="I280" i="9"/>
  <c r="E280" i="9" s="1"/>
  <c r="H289" i="9"/>
  <c r="E16" i="9"/>
  <c r="I34" i="9"/>
  <c r="E34" i="9" s="1"/>
  <c r="E39" i="9"/>
  <c r="H42" i="9"/>
  <c r="H48" i="9"/>
  <c r="E57" i="9"/>
  <c r="H62" i="9"/>
  <c r="E73" i="9"/>
  <c r="E105" i="9"/>
  <c r="H110" i="9"/>
  <c r="E113" i="9"/>
  <c r="I144" i="9"/>
  <c r="E144" i="9" s="1"/>
  <c r="H149" i="9"/>
  <c r="H158" i="9"/>
  <c r="E161" i="9"/>
  <c r="H212" i="9"/>
  <c r="E215" i="9"/>
  <c r="H220" i="9"/>
  <c r="E239" i="9"/>
  <c r="H244" i="9"/>
  <c r="E251" i="9"/>
  <c r="E257" i="9"/>
  <c r="H260" i="9"/>
  <c r="E263" i="9"/>
  <c r="E272" i="9"/>
  <c r="E276" i="9"/>
  <c r="E301" i="9"/>
  <c r="E304" i="9"/>
  <c r="E309" i="9"/>
  <c r="E311" i="9"/>
  <c r="H14" i="9"/>
  <c r="E46" i="9"/>
  <c r="E84" i="9"/>
  <c r="E91" i="9"/>
  <c r="E119" i="9"/>
  <c r="E132" i="9"/>
  <c r="H136" i="9"/>
  <c r="E139" i="9"/>
  <c r="H196" i="9"/>
  <c r="E198" i="9"/>
  <c r="H202" i="9"/>
  <c r="E204" i="9"/>
  <c r="H232" i="9"/>
  <c r="H269" i="9"/>
  <c r="E292" i="9"/>
  <c r="H297" i="9"/>
  <c r="E302" i="9"/>
  <c r="E310" i="9"/>
  <c r="H90" i="9"/>
  <c r="E285" i="9"/>
  <c r="E290" i="9"/>
  <c r="E112" i="9"/>
  <c r="E142" i="9"/>
  <c r="E160" i="9"/>
  <c r="E169" i="9"/>
  <c r="H176" i="9"/>
  <c r="H186" i="9"/>
  <c r="E188" i="9"/>
  <c r="E214" i="9"/>
  <c r="E224" i="9"/>
  <c r="E234" i="9"/>
  <c r="E238" i="9"/>
  <c r="E250" i="9"/>
  <c r="I253" i="9"/>
  <c r="E253" i="9" s="1"/>
  <c r="H259" i="9"/>
  <c r="E262" i="9"/>
  <c r="E271" i="9"/>
  <c r="E275" i="9"/>
  <c r="E278" i="9"/>
  <c r="E26" i="9"/>
  <c r="E33" i="9"/>
  <c r="E38" i="9"/>
  <c r="H157" i="9"/>
  <c r="H167" i="9"/>
  <c r="H211" i="9"/>
  <c r="H219" i="9"/>
  <c r="H243" i="9"/>
  <c r="E256" i="9"/>
  <c r="E267" i="9"/>
  <c r="H295" i="9"/>
  <c r="E303" i="9"/>
  <c r="H308" i="9"/>
  <c r="E44" i="10"/>
  <c r="I45" i="10"/>
  <c r="E45" i="10" s="1"/>
  <c r="H27" i="10"/>
  <c r="H33" i="10"/>
  <c r="H49" i="10"/>
  <c r="H24" i="10"/>
  <c r="E29" i="10"/>
  <c r="E48" i="10"/>
  <c r="E10" i="10"/>
  <c r="H19" i="10"/>
  <c r="E47" i="10"/>
  <c r="H25" i="10"/>
  <c r="I50" i="10"/>
  <c r="H50" i="10" s="1"/>
  <c r="E15" i="10"/>
  <c r="H30" i="10"/>
  <c r="E34" i="10"/>
  <c r="H31" i="10"/>
  <c r="H35" i="10"/>
  <c r="E11" i="10"/>
  <c r="E26" i="10"/>
  <c r="I20" i="10"/>
  <c r="E20" i="10" s="1"/>
  <c r="E39" i="10"/>
  <c r="I16" i="10"/>
  <c r="E16" i="10" s="1"/>
  <c r="D206" i="7"/>
  <c r="D207" i="7" s="1"/>
  <c r="H126" i="7"/>
  <c r="E63" i="7"/>
  <c r="I119" i="7"/>
  <c r="H119" i="7" s="1"/>
  <c r="H190" i="7"/>
  <c r="G129" i="7"/>
  <c r="G139" i="7" s="1"/>
  <c r="E55" i="7"/>
  <c r="I99" i="7"/>
  <c r="H99" i="7" s="1"/>
  <c r="E61" i="7"/>
  <c r="H157" i="7"/>
  <c r="H175" i="7"/>
  <c r="G66" i="7"/>
  <c r="E189" i="7"/>
  <c r="I138" i="7"/>
  <c r="H138" i="7" s="1"/>
  <c r="E77" i="7"/>
  <c r="H159" i="7"/>
  <c r="H83" i="7"/>
  <c r="H94" i="7"/>
  <c r="E69" i="7"/>
  <c r="H134" i="7"/>
  <c r="D43" i="7"/>
  <c r="H141" i="7"/>
  <c r="H145" i="7"/>
  <c r="E164" i="7"/>
  <c r="H11" i="7"/>
  <c r="E17" i="7"/>
  <c r="E12" i="7"/>
  <c r="I51" i="7"/>
  <c r="E51" i="7" s="1"/>
  <c r="E121" i="7"/>
  <c r="E9" i="7"/>
  <c r="D91" i="7"/>
  <c r="E64" i="7"/>
  <c r="I73" i="7"/>
  <c r="H73" i="7" s="1"/>
  <c r="H109" i="7"/>
  <c r="E186" i="7"/>
  <c r="H194" i="7"/>
  <c r="H199" i="7"/>
  <c r="E45" i="7"/>
  <c r="E70" i="7"/>
  <c r="E85" i="7"/>
  <c r="H114" i="7"/>
  <c r="H135" i="7"/>
  <c r="H144" i="7"/>
  <c r="E150" i="7"/>
  <c r="H174" i="7"/>
  <c r="H188" i="7"/>
  <c r="E191" i="7"/>
  <c r="I155" i="7"/>
  <c r="H155" i="7" s="1"/>
  <c r="E160" i="7"/>
  <c r="G43" i="7"/>
  <c r="E46" i="7"/>
  <c r="E28" i="7"/>
  <c r="E76" i="7"/>
  <c r="E98" i="7"/>
  <c r="H197" i="7"/>
  <c r="E203" i="7"/>
  <c r="E14" i="7"/>
  <c r="H19" i="7"/>
  <c r="E50" i="7"/>
  <c r="E84" i="7"/>
  <c r="I31" i="7"/>
  <c r="E31" i="7" s="1"/>
  <c r="E81" i="7"/>
  <c r="I112" i="7"/>
  <c r="E112" i="7" s="1"/>
  <c r="E123" i="7"/>
  <c r="E130" i="7"/>
  <c r="H137" i="7"/>
  <c r="H198" i="7"/>
  <c r="E36" i="7"/>
  <c r="H47" i="7"/>
  <c r="E53" i="7"/>
  <c r="H56" i="7"/>
  <c r="E68" i="7"/>
  <c r="H72" i="7"/>
  <c r="E80" i="7"/>
  <c r="H82" i="7"/>
  <c r="E89" i="7"/>
  <c r="H110" i="7"/>
  <c r="H125" i="7"/>
  <c r="H127" i="7"/>
  <c r="H148" i="7"/>
  <c r="E151" i="7"/>
  <c r="H201" i="7"/>
  <c r="I39" i="7"/>
  <c r="E39" i="7" s="1"/>
  <c r="E95" i="7"/>
  <c r="I96" i="7"/>
  <c r="H96" i="7" s="1"/>
  <c r="E115" i="7"/>
  <c r="E149" i="7"/>
  <c r="E167" i="7"/>
  <c r="E20" i="7"/>
  <c r="H35" i="7"/>
  <c r="E38" i="7"/>
  <c r="E60" i="7"/>
  <c r="I90" i="7"/>
  <c r="H90" i="7" s="1"/>
  <c r="H118" i="7"/>
  <c r="H133" i="7"/>
  <c r="I182" i="7"/>
  <c r="E182" i="7" s="1"/>
  <c r="E21" i="7"/>
  <c r="E34" i="7"/>
  <c r="H48" i="7"/>
  <c r="E57" i="7"/>
  <c r="H18" i="7"/>
  <c r="E29" i="7"/>
  <c r="E88" i="7"/>
  <c r="I146" i="7"/>
  <c r="H146" i="7" s="1"/>
  <c r="H154" i="7"/>
  <c r="E158" i="7"/>
  <c r="H166" i="7"/>
  <c r="E178" i="7"/>
  <c r="E202" i="7"/>
  <c r="E10" i="7"/>
  <c r="H75" i="7"/>
  <c r="E116" i="7"/>
  <c r="E187" i="7"/>
  <c r="I205" i="7"/>
  <c r="H205" i="7" s="1"/>
  <c r="D176" i="18"/>
  <c r="E255" i="18"/>
  <c r="E233" i="18"/>
  <c r="I319" i="18"/>
  <c r="E319" i="18" s="1"/>
  <c r="G320" i="18"/>
  <c r="G321" i="18" s="1"/>
  <c r="H293" i="18"/>
  <c r="E85" i="18"/>
  <c r="E242" i="18"/>
  <c r="E25" i="18"/>
  <c r="H58" i="18"/>
  <c r="E72" i="18"/>
  <c r="E165" i="18"/>
  <c r="G284" i="18"/>
  <c r="E92" i="18"/>
  <c r="I196" i="18"/>
  <c r="H196" i="18" s="1"/>
  <c r="E171" i="18"/>
  <c r="E104" i="18"/>
  <c r="I175" i="18"/>
  <c r="E175" i="18" s="1"/>
  <c r="H183" i="18"/>
  <c r="D320" i="18"/>
  <c r="D321" i="18" s="1"/>
  <c r="D83" i="18"/>
  <c r="E190" i="18"/>
  <c r="H298" i="18"/>
  <c r="E307" i="18"/>
  <c r="E14" i="18"/>
  <c r="H182" i="18"/>
  <c r="G209" i="18"/>
  <c r="G229" i="18" s="1"/>
  <c r="E67" i="18"/>
  <c r="E109" i="18"/>
  <c r="H305" i="18"/>
  <c r="H263" i="18"/>
  <c r="H278" i="18"/>
  <c r="E77" i="18"/>
  <c r="E306" i="18"/>
  <c r="E28" i="18"/>
  <c r="H210" i="18"/>
  <c r="E216" i="18"/>
  <c r="H252" i="18"/>
  <c r="E259" i="18"/>
  <c r="E295" i="18"/>
  <c r="E301" i="18"/>
  <c r="E65" i="18"/>
  <c r="E200" i="18"/>
  <c r="E217" i="18"/>
  <c r="E53" i="18"/>
  <c r="H71" i="18"/>
  <c r="E123" i="18"/>
  <c r="E224" i="18"/>
  <c r="H241" i="18"/>
  <c r="G37" i="18"/>
  <c r="E40" i="18"/>
  <c r="I283" i="18"/>
  <c r="E283" i="18" s="1"/>
  <c r="E296" i="18"/>
  <c r="E312" i="18"/>
  <c r="E16" i="18"/>
  <c r="H75" i="18"/>
  <c r="E93" i="18"/>
  <c r="H120" i="18"/>
  <c r="I249" i="18"/>
  <c r="H249" i="18" s="1"/>
  <c r="E29" i="18"/>
  <c r="E35" i="18"/>
  <c r="H108" i="18"/>
  <c r="E114" i="18"/>
  <c r="I126" i="18"/>
  <c r="E126" i="18" s="1"/>
  <c r="E203" i="18"/>
  <c r="H207" i="18"/>
  <c r="H288" i="18"/>
  <c r="E304" i="18"/>
  <c r="D37" i="18"/>
  <c r="E17" i="18"/>
  <c r="H121" i="18"/>
  <c r="E162" i="18"/>
  <c r="H191" i="18"/>
  <c r="E231" i="18"/>
  <c r="E267" i="18"/>
  <c r="H274" i="18"/>
  <c r="H294" i="18"/>
  <c r="E46" i="18"/>
  <c r="H52" i="18"/>
  <c r="H64" i="18"/>
  <c r="H154" i="18"/>
  <c r="D209" i="18"/>
  <c r="D229" i="18" s="1"/>
  <c r="E202" i="18"/>
  <c r="H226" i="18"/>
  <c r="H246" i="18"/>
  <c r="E266" i="18"/>
  <c r="I36" i="18"/>
  <c r="H36" i="18" s="1"/>
  <c r="H70" i="18"/>
  <c r="E86" i="18"/>
  <c r="H253" i="18"/>
  <c r="H313" i="18"/>
  <c r="E140" i="18"/>
  <c r="E146" i="18"/>
  <c r="H237" i="18"/>
  <c r="E45" i="18"/>
  <c r="E66" i="18"/>
  <c r="E76" i="18"/>
  <c r="H105" i="18"/>
  <c r="E110" i="18"/>
  <c r="E122" i="18"/>
  <c r="E157" i="18"/>
  <c r="E232" i="18"/>
  <c r="E254" i="18"/>
  <c r="E260" i="18"/>
  <c r="E264" i="18"/>
  <c r="H309" i="18"/>
  <c r="H11" i="18"/>
  <c r="E164" i="18"/>
  <c r="H201" i="18"/>
  <c r="D257" i="18"/>
  <c r="H251" i="18"/>
  <c r="H292" i="18"/>
  <c r="H13" i="18"/>
  <c r="H24" i="18"/>
  <c r="E31" i="18"/>
  <c r="H34" i="18"/>
  <c r="H42" i="18"/>
  <c r="H59" i="18"/>
  <c r="E98" i="18"/>
  <c r="H103" i="18"/>
  <c r="H116" i="18"/>
  <c r="H131" i="18"/>
  <c r="H135" i="18"/>
  <c r="H142" i="18"/>
  <c r="I147" i="18"/>
  <c r="H147" i="18" s="1"/>
  <c r="H185" i="18"/>
  <c r="E192" i="18"/>
  <c r="H204" i="18"/>
  <c r="H218" i="18"/>
  <c r="E244" i="18"/>
  <c r="H275" i="18"/>
  <c r="H279" i="18"/>
  <c r="H290" i="18"/>
  <c r="I316" i="18"/>
  <c r="E316" i="18" s="1"/>
  <c r="E21" i="18"/>
  <c r="H32" i="18"/>
  <c r="E43" i="18"/>
  <c r="H49" i="18"/>
  <c r="I60" i="18"/>
  <c r="E60" i="18" s="1"/>
  <c r="E99" i="18"/>
  <c r="I132" i="18"/>
  <c r="E132" i="18" s="1"/>
  <c r="E136" i="18"/>
  <c r="E156" i="18"/>
  <c r="H161" i="18"/>
  <c r="E193" i="18"/>
  <c r="E211" i="18"/>
  <c r="E219" i="18"/>
  <c r="H272" i="18"/>
  <c r="I276" i="18"/>
  <c r="E276" i="18" s="1"/>
  <c r="E280" i="18"/>
  <c r="E287" i="18"/>
  <c r="E18" i="18"/>
  <c r="H22" i="18"/>
  <c r="E33" i="18"/>
  <c r="H44" i="18"/>
  <c r="E50" i="18"/>
  <c r="E87" i="18"/>
  <c r="E95" i="18"/>
  <c r="E130" i="18"/>
  <c r="H145" i="18"/>
  <c r="E212" i="18"/>
  <c r="E220" i="18"/>
  <c r="E281" i="18"/>
  <c r="H300" i="18"/>
  <c r="H311" i="18"/>
  <c r="E15" i="18"/>
  <c r="E26" i="18"/>
  <c r="E48" i="18"/>
  <c r="D61" i="18"/>
  <c r="I61" i="18" s="1"/>
  <c r="H61" i="18" s="1"/>
  <c r="E115" i="18"/>
  <c r="E134" i="18"/>
  <c r="E141" i="18"/>
  <c r="E155" i="18"/>
  <c r="E181" i="18"/>
  <c r="E184" i="18"/>
  <c r="I238" i="18"/>
  <c r="H238" i="18" s="1"/>
  <c r="I302" i="18"/>
  <c r="E302" i="18" s="1"/>
  <c r="E314" i="18"/>
  <c r="E12" i="18"/>
  <c r="E19" i="18"/>
  <c r="E23" i="18"/>
  <c r="H30" i="18"/>
  <c r="E41" i="18"/>
  <c r="H51" i="18"/>
  <c r="H63" i="18"/>
  <c r="E88" i="18"/>
  <c r="I152" i="18"/>
  <c r="H152" i="18" s="1"/>
  <c r="E206" i="18"/>
  <c r="E227" i="18"/>
  <c r="H235" i="18"/>
  <c r="H240" i="18"/>
  <c r="E243" i="18"/>
  <c r="H248" i="18"/>
  <c r="E265" i="18"/>
  <c r="G118" i="18"/>
  <c r="H163" i="18"/>
  <c r="H214" i="18"/>
  <c r="H222" i="18"/>
  <c r="I225" i="18"/>
  <c r="H225" i="18" s="1"/>
  <c r="E270" i="18"/>
  <c r="D212" i="2"/>
  <c r="D213" i="2" s="1"/>
  <c r="G212" i="2"/>
  <c r="E107" i="2"/>
  <c r="E106" i="2"/>
  <c r="E39" i="2"/>
  <c r="E194" i="2"/>
  <c r="E12" i="2"/>
  <c r="I65" i="2"/>
  <c r="E65" i="2" s="1"/>
  <c r="H122" i="2"/>
  <c r="E153" i="2"/>
  <c r="E25" i="2"/>
  <c r="I37" i="2"/>
  <c r="E37" i="2" s="1"/>
  <c r="H121" i="2"/>
  <c r="H26" i="2"/>
  <c r="E50" i="2"/>
  <c r="H165" i="2"/>
  <c r="H195" i="2"/>
  <c r="H114" i="2"/>
  <c r="E94" i="2"/>
  <c r="H59" i="2"/>
  <c r="I139" i="2"/>
  <c r="E139" i="2" s="1"/>
  <c r="E16" i="2"/>
  <c r="H34" i="2"/>
  <c r="H76" i="2"/>
  <c r="E60" i="2"/>
  <c r="H100" i="2"/>
  <c r="E160" i="2"/>
  <c r="H28" i="2"/>
  <c r="I203" i="2"/>
  <c r="E203" i="2" s="1"/>
  <c r="H13" i="2"/>
  <c r="G57" i="2"/>
  <c r="H129" i="2"/>
  <c r="I134" i="2"/>
  <c r="E134" i="2" s="1"/>
  <c r="H199" i="2"/>
  <c r="E24" i="2"/>
  <c r="H113" i="2"/>
  <c r="E124" i="2"/>
  <c r="H149" i="2"/>
  <c r="E200" i="2"/>
  <c r="E78" i="2"/>
  <c r="H92" i="2"/>
  <c r="E68" i="2"/>
  <c r="E88" i="2"/>
  <c r="E103" i="2"/>
  <c r="E116" i="2"/>
  <c r="H127" i="2"/>
  <c r="H157" i="2"/>
  <c r="E183" i="2"/>
  <c r="H193" i="2"/>
  <c r="D22" i="2"/>
  <c r="H141" i="2"/>
  <c r="E173" i="2"/>
  <c r="H189" i="2"/>
  <c r="E89" i="2"/>
  <c r="E93" i="2"/>
  <c r="E168" i="2"/>
  <c r="I144" i="2"/>
  <c r="E144" i="2" s="1"/>
  <c r="E150" i="2"/>
  <c r="H164" i="2"/>
  <c r="E177" i="2"/>
  <c r="H52" i="2"/>
  <c r="D135" i="2"/>
  <c r="H119" i="2"/>
  <c r="H133" i="2"/>
  <c r="E198" i="2"/>
  <c r="E17" i="2"/>
  <c r="H67" i="2"/>
  <c r="H111" i="2"/>
  <c r="E182" i="2"/>
  <c r="H208" i="2"/>
  <c r="I84" i="2"/>
  <c r="E84" i="2" s="1"/>
  <c r="E14" i="2"/>
  <c r="I48" i="2"/>
  <c r="E48" i="2" s="1"/>
  <c r="H99" i="2"/>
  <c r="H143" i="2"/>
  <c r="E161" i="2"/>
  <c r="I191" i="2"/>
  <c r="E191" i="2" s="1"/>
  <c r="H33" i="2"/>
  <c r="H44" i="2"/>
  <c r="E55" i="2"/>
  <c r="E69" i="2"/>
  <c r="E82" i="2"/>
  <c r="E95" i="2"/>
  <c r="I109" i="2"/>
  <c r="E109" i="2" s="1"/>
  <c r="I185" i="2"/>
  <c r="H185" i="2" s="1"/>
  <c r="I211" i="2"/>
  <c r="E211" i="2" s="1"/>
  <c r="E101" i="2"/>
  <c r="G152" i="2"/>
  <c r="G171" i="2" s="1"/>
  <c r="E154" i="2"/>
  <c r="H158" i="2"/>
  <c r="E11" i="2"/>
  <c r="G22" i="2"/>
  <c r="E36" i="2"/>
  <c r="G41" i="2"/>
  <c r="H45" i="2"/>
  <c r="E46" i="2"/>
  <c r="E83" i="2"/>
  <c r="H146" i="2"/>
  <c r="E147" i="2"/>
  <c r="H207" i="2"/>
  <c r="H112" i="2"/>
  <c r="E115" i="2"/>
  <c r="H120" i="2"/>
  <c r="E123" i="2"/>
  <c r="E128" i="2"/>
  <c r="E155" i="2"/>
  <c r="E159" i="2"/>
  <c r="E162" i="2"/>
  <c r="E166" i="2"/>
  <c r="E169" i="2"/>
  <c r="E176" i="2"/>
  <c r="E181" i="2"/>
  <c r="G204" i="2"/>
  <c r="I21" i="2"/>
  <c r="H21" i="2" s="1"/>
  <c r="E32" i="2"/>
  <c r="H64" i="2"/>
  <c r="E72" i="2"/>
  <c r="E79" i="2"/>
  <c r="E102" i="2"/>
  <c r="H108" i="2"/>
  <c r="E148" i="2"/>
  <c r="H178" i="2"/>
  <c r="D121" i="20"/>
  <c r="G121" i="20"/>
  <c r="G86" i="20"/>
  <c r="D86" i="20"/>
  <c r="I142" i="20"/>
  <c r="E142" i="20" s="1"/>
  <c r="H147" i="20"/>
  <c r="E51" i="20"/>
  <c r="I78" i="20"/>
  <c r="E78" i="20" s="1"/>
  <c r="G132" i="20"/>
  <c r="H126" i="20"/>
  <c r="H80" i="20"/>
  <c r="E53" i="20"/>
  <c r="E45" i="20"/>
  <c r="G104" i="20"/>
  <c r="G112" i="20" s="1"/>
  <c r="I96" i="20"/>
  <c r="E96" i="20" s="1"/>
  <c r="E118" i="20"/>
  <c r="E47" i="20"/>
  <c r="H108" i="20"/>
  <c r="E11" i="20"/>
  <c r="H140" i="20"/>
  <c r="H119" i="20"/>
  <c r="E32" i="20"/>
  <c r="E57" i="20"/>
  <c r="E145" i="20"/>
  <c r="H62" i="20"/>
  <c r="E34" i="20"/>
  <c r="H19" i="20"/>
  <c r="E37" i="20"/>
  <c r="E44" i="20"/>
  <c r="H24" i="20"/>
  <c r="H10" i="20"/>
  <c r="E23" i="20"/>
  <c r="E59" i="20"/>
  <c r="H70" i="20"/>
  <c r="E74" i="20"/>
  <c r="E31" i="20"/>
  <c r="I54" i="20"/>
  <c r="H54" i="20" s="1"/>
  <c r="I111" i="20"/>
  <c r="H111" i="20" s="1"/>
  <c r="E102" i="20"/>
  <c r="E50" i="20"/>
  <c r="E94" i="20"/>
  <c r="E107" i="20"/>
  <c r="E135" i="20"/>
  <c r="E77" i="20"/>
  <c r="I115" i="20"/>
  <c r="H115" i="20" s="1"/>
  <c r="H129" i="20"/>
  <c r="H141" i="20"/>
  <c r="H13" i="20"/>
  <c r="H26" i="20"/>
  <c r="H39" i="20"/>
  <c r="H60" i="20"/>
  <c r="E67" i="20"/>
  <c r="E75" i="20"/>
  <c r="E83" i="20"/>
  <c r="E84" i="20"/>
  <c r="E89" i="20"/>
  <c r="E137" i="20"/>
  <c r="I131" i="20"/>
  <c r="E131" i="20" s="1"/>
  <c r="E15" i="20"/>
  <c r="E48" i="20"/>
  <c r="E61" i="20"/>
  <c r="E65" i="20"/>
  <c r="E117" i="20"/>
  <c r="E130" i="20"/>
  <c r="E144" i="20"/>
  <c r="E22" i="20"/>
  <c r="E109" i="20"/>
  <c r="I127" i="20"/>
  <c r="E127" i="20" s="1"/>
  <c r="I149" i="20"/>
  <c r="E149" i="20" s="1"/>
  <c r="H17" i="20"/>
  <c r="H49" i="20"/>
  <c r="I91" i="20"/>
  <c r="E91" i="20" s="1"/>
  <c r="E99" i="20"/>
  <c r="H139" i="20"/>
  <c r="H146" i="20"/>
  <c r="D131" i="8"/>
  <c r="D132" i="8" s="1"/>
  <c r="G103" i="8"/>
  <c r="D103" i="8"/>
  <c r="D65" i="8"/>
  <c r="G65" i="8"/>
  <c r="G18" i="8"/>
  <c r="E40" i="8"/>
  <c r="E100" i="8"/>
  <c r="E117" i="8"/>
  <c r="H63" i="8"/>
  <c r="I72" i="8"/>
  <c r="H72" i="8" s="1"/>
  <c r="I93" i="8"/>
  <c r="H93" i="8" s="1"/>
  <c r="E119" i="8"/>
  <c r="H101" i="8"/>
  <c r="E16" i="8"/>
  <c r="E96" i="8"/>
  <c r="I109" i="8"/>
  <c r="E109" i="8" s="1"/>
  <c r="H128" i="8"/>
  <c r="H44" i="8"/>
  <c r="G88" i="8"/>
  <c r="G94" i="8" s="1"/>
  <c r="H111" i="8"/>
  <c r="E126" i="8"/>
  <c r="G132" i="8"/>
  <c r="H33" i="8"/>
  <c r="I46" i="8"/>
  <c r="H46" i="8" s="1"/>
  <c r="I53" i="8"/>
  <c r="E53" i="8" s="1"/>
  <c r="E71" i="8"/>
  <c r="E112" i="8"/>
  <c r="E20" i="8"/>
  <c r="I60" i="8"/>
  <c r="E60" i="8" s="1"/>
  <c r="I64" i="8"/>
  <c r="E64" i="8" s="1"/>
  <c r="I97" i="8"/>
  <c r="H97" i="8" s="1"/>
  <c r="H10" i="8"/>
  <c r="H15" i="8"/>
  <c r="E85" i="8"/>
  <c r="H99" i="8"/>
  <c r="H121" i="8"/>
  <c r="I12" i="8"/>
  <c r="H12" i="8" s="1"/>
  <c r="I28" i="8"/>
  <c r="E28" i="8" s="1"/>
  <c r="H52" i="8"/>
  <c r="E86" i="8"/>
  <c r="H125" i="8"/>
  <c r="H22" i="8"/>
  <c r="E34" i="8"/>
  <c r="H45" i="8"/>
  <c r="H84" i="8"/>
  <c r="E31" i="8"/>
  <c r="E49" i="8"/>
  <c r="E56" i="8"/>
  <c r="E13" i="8"/>
  <c r="E21" i="8"/>
  <c r="G29" i="8"/>
  <c r="I29" i="8" s="1"/>
  <c r="G54" i="8"/>
  <c r="I50" i="8"/>
  <c r="H50" i="8" s="1"/>
  <c r="H62" i="8"/>
  <c r="H75" i="8"/>
  <c r="E89" i="8"/>
  <c r="E90" i="8"/>
  <c r="I123" i="8"/>
  <c r="E123" i="8" s="1"/>
  <c r="D18" i="8"/>
  <c r="E23" i="8"/>
  <c r="H27" i="8"/>
  <c r="I81" i="8"/>
  <c r="E81" i="8" s="1"/>
  <c r="E92" i="8"/>
  <c r="G114" i="8"/>
  <c r="E91" i="8"/>
  <c r="E108" i="8"/>
  <c r="E26" i="8"/>
  <c r="H36" i="8"/>
  <c r="H48" i="8"/>
  <c r="I57" i="8"/>
  <c r="H57" i="8" s="1"/>
  <c r="I87" i="8"/>
  <c r="E213" i="1"/>
  <c r="E214" i="1"/>
  <c r="E184" i="1"/>
  <c r="E176" i="1"/>
  <c r="E86" i="1"/>
  <c r="E67" i="1"/>
  <c r="D121" i="26"/>
  <c r="I31" i="23"/>
  <c r="H31" i="23" s="1"/>
  <c r="E35" i="23"/>
  <c r="E46" i="23"/>
  <c r="I72" i="23"/>
  <c r="H72" i="23" s="1"/>
  <c r="D135" i="23"/>
  <c r="E191" i="23"/>
  <c r="E195" i="23"/>
  <c r="E209" i="23"/>
  <c r="I211" i="23"/>
  <c r="E12" i="23"/>
  <c r="I23" i="23"/>
  <c r="H23" i="23" s="1"/>
  <c r="E28" i="23"/>
  <c r="E30" i="23"/>
  <c r="D32" i="23"/>
  <c r="E54" i="23"/>
  <c r="E61" i="23"/>
  <c r="E71" i="23"/>
  <c r="E74" i="23"/>
  <c r="G86" i="23"/>
  <c r="E89" i="23"/>
  <c r="E95" i="23"/>
  <c r="E103" i="23"/>
  <c r="E115" i="23"/>
  <c r="E123" i="23"/>
  <c r="E153" i="23"/>
  <c r="E160" i="23"/>
  <c r="E169" i="23"/>
  <c r="E173" i="23"/>
  <c r="I187" i="23"/>
  <c r="E187" i="23" s="1"/>
  <c r="I193" i="23"/>
  <c r="E193" i="23" s="1"/>
  <c r="E53" i="23"/>
  <c r="E76" i="23"/>
  <c r="G135" i="23"/>
  <c r="E142" i="23"/>
  <c r="D188" i="23"/>
  <c r="E101" i="23"/>
  <c r="E141" i="23"/>
  <c r="I18" i="23"/>
  <c r="H18" i="23" s="1"/>
  <c r="I39" i="23"/>
  <c r="E39" i="23" s="1"/>
  <c r="E57" i="23"/>
  <c r="D59" i="23"/>
  <c r="E116" i="23"/>
  <c r="E124" i="23"/>
  <c r="I139" i="23"/>
  <c r="E139" i="23" s="1"/>
  <c r="E147" i="23"/>
  <c r="E154" i="23"/>
  <c r="E161" i="23"/>
  <c r="E11" i="23"/>
  <c r="E17" i="23"/>
  <c r="E26" i="23"/>
  <c r="E29" i="23"/>
  <c r="E37" i="23"/>
  <c r="E65" i="23"/>
  <c r="E77" i="23"/>
  <c r="E92" i="23"/>
  <c r="E99" i="23"/>
  <c r="E107" i="23"/>
  <c r="E119" i="23"/>
  <c r="E127" i="23"/>
  <c r="E137" i="23"/>
  <c r="E156" i="23"/>
  <c r="E163" i="23"/>
  <c r="E174" i="23"/>
  <c r="E190" i="23"/>
  <c r="E204" i="23"/>
  <c r="D206" i="23"/>
  <c r="E213" i="23"/>
  <c r="I59" i="9"/>
  <c r="H59" i="9" s="1"/>
  <c r="H134" i="9"/>
  <c r="E134" i="9"/>
  <c r="H258" i="9"/>
  <c r="E258" i="9"/>
  <c r="H294" i="9"/>
  <c r="E294" i="9"/>
  <c r="E64" i="9"/>
  <c r="E70" i="9"/>
  <c r="H97" i="9"/>
  <c r="E97" i="9"/>
  <c r="E106" i="9"/>
  <c r="E143" i="9"/>
  <c r="E162" i="9"/>
  <c r="I225" i="9"/>
  <c r="E225" i="9" s="1"/>
  <c r="E229" i="9"/>
  <c r="H286" i="9"/>
  <c r="E286" i="9"/>
  <c r="G35" i="9"/>
  <c r="I246" i="9"/>
  <c r="H246" i="9" s="1"/>
  <c r="H315" i="9"/>
  <c r="E315" i="9"/>
  <c r="H65" i="9"/>
  <c r="E65" i="9"/>
  <c r="H76" i="9"/>
  <c r="E76" i="9"/>
  <c r="H156" i="9"/>
  <c r="E156" i="9"/>
  <c r="G281" i="9"/>
  <c r="D81" i="9"/>
  <c r="I80" i="9"/>
  <c r="H80" i="9" s="1"/>
  <c r="H71" i="9"/>
  <c r="E71" i="9"/>
  <c r="H108" i="9"/>
  <c r="E108" i="9"/>
  <c r="H166" i="9"/>
  <c r="E166" i="9"/>
  <c r="H175" i="9"/>
  <c r="E175" i="9"/>
  <c r="D206" i="9"/>
  <c r="I205" i="9"/>
  <c r="H205" i="9" s="1"/>
  <c r="H231" i="9"/>
  <c r="E231" i="9"/>
  <c r="I235" i="9"/>
  <c r="H235" i="9" s="1"/>
  <c r="D254" i="9"/>
  <c r="I265" i="9"/>
  <c r="E265" i="9" s="1"/>
  <c r="H191" i="9"/>
  <c r="E191" i="9"/>
  <c r="H242" i="9"/>
  <c r="E242" i="9"/>
  <c r="H87" i="9"/>
  <c r="E87" i="9"/>
  <c r="G115" i="9"/>
  <c r="I103" i="9"/>
  <c r="H103" i="9" s="1"/>
  <c r="H121" i="9"/>
  <c r="E121" i="9"/>
  <c r="I140" i="9"/>
  <c r="E140" i="9" s="1"/>
  <c r="D145" i="9"/>
  <c r="H171" i="9"/>
  <c r="E171" i="9"/>
  <c r="H183" i="9"/>
  <c r="E183" i="9"/>
  <c r="H316" i="9"/>
  <c r="E11" i="9"/>
  <c r="E22" i="9"/>
  <c r="E29" i="9"/>
  <c r="E40" i="9"/>
  <c r="E47" i="9"/>
  <c r="E54" i="9"/>
  <c r="G81" i="9"/>
  <c r="G145" i="9"/>
  <c r="H305" i="9"/>
  <c r="E305" i="9"/>
  <c r="H312" i="9"/>
  <c r="E312" i="9"/>
  <c r="I58" i="9"/>
  <c r="H58" i="9" s="1"/>
  <c r="I114" i="9"/>
  <c r="H114" i="9" s="1"/>
  <c r="G254" i="9"/>
  <c r="E189" i="9"/>
  <c r="H210" i="9"/>
  <c r="E210" i="9"/>
  <c r="H218" i="9"/>
  <c r="E218" i="9"/>
  <c r="I222" i="9"/>
  <c r="H222" i="9" s="1"/>
  <c r="E240" i="9"/>
  <c r="H268" i="9"/>
  <c r="E268" i="9"/>
  <c r="H279" i="9"/>
  <c r="E279" i="9"/>
  <c r="I129" i="9"/>
  <c r="H129" i="9" s="1"/>
  <c r="I273" i="9"/>
  <c r="H273" i="9" s="1"/>
  <c r="I299" i="9"/>
  <c r="E75" i="9"/>
  <c r="E86" i="9"/>
  <c r="E96" i="9"/>
  <c r="E107" i="9"/>
  <c r="E120" i="9"/>
  <c r="E155" i="9"/>
  <c r="E163" i="9"/>
  <c r="E182" i="9"/>
  <c r="E190" i="9"/>
  <c r="E200" i="9"/>
  <c r="E209" i="9"/>
  <c r="E217" i="9"/>
  <c r="E230" i="9"/>
  <c r="E241" i="9"/>
  <c r="E288" i="9"/>
  <c r="E296" i="9"/>
  <c r="E307" i="9"/>
  <c r="D115" i="9"/>
  <c r="D281" i="9"/>
  <c r="H43" i="10"/>
  <c r="E43" i="10"/>
  <c r="I12" i="10"/>
  <c r="E12" i="10" s="1"/>
  <c r="H28" i="10"/>
  <c r="E28" i="10"/>
  <c r="E9" i="10"/>
  <c r="H38" i="10"/>
  <c r="E38" i="10"/>
  <c r="E32" i="10"/>
  <c r="E41" i="10"/>
  <c r="H204" i="7"/>
  <c r="E204" i="7"/>
  <c r="I24" i="7"/>
  <c r="E24" i="7" s="1"/>
  <c r="H181" i="7"/>
  <c r="E181" i="7"/>
  <c r="H108" i="7"/>
  <c r="E108" i="7"/>
  <c r="H111" i="7"/>
  <c r="E111" i="7"/>
  <c r="D129" i="7"/>
  <c r="D139" i="7" s="1"/>
  <c r="I128" i="7"/>
  <c r="H128" i="7" s="1"/>
  <c r="H153" i="7"/>
  <c r="E153" i="7"/>
  <c r="H192" i="7"/>
  <c r="E192" i="7"/>
  <c r="I58" i="7"/>
  <c r="E58" i="7" s="1"/>
  <c r="H165" i="7"/>
  <c r="E165" i="7"/>
  <c r="I23" i="7"/>
  <c r="H23" i="7" s="1"/>
  <c r="I65" i="7"/>
  <c r="E65" i="7" s="1"/>
  <c r="G183" i="7"/>
  <c r="I86" i="7"/>
  <c r="H86" i="7" s="1"/>
  <c r="H200" i="7"/>
  <c r="E200" i="7"/>
  <c r="H16" i="7"/>
  <c r="E16" i="7"/>
  <c r="H33" i="7"/>
  <c r="E33" i="7"/>
  <c r="G162" i="7"/>
  <c r="H37" i="7"/>
  <c r="E37" i="7"/>
  <c r="I42" i="7"/>
  <c r="E42" i="7" s="1"/>
  <c r="H131" i="7"/>
  <c r="E131" i="7"/>
  <c r="H143" i="7"/>
  <c r="E143" i="7"/>
  <c r="I30" i="7"/>
  <c r="H30" i="7" s="1"/>
  <c r="I78" i="7"/>
  <c r="H78" i="7" s="1"/>
  <c r="E171" i="7"/>
  <c r="I176" i="7"/>
  <c r="H176" i="7" s="1"/>
  <c r="E193" i="7"/>
  <c r="I195" i="7"/>
  <c r="G91" i="7"/>
  <c r="I161" i="7"/>
  <c r="E161" i="7" s="1"/>
  <c r="I169" i="7"/>
  <c r="H169" i="7" s="1"/>
  <c r="E15" i="7"/>
  <c r="E22" i="7"/>
  <c r="E26" i="7"/>
  <c r="E27" i="7"/>
  <c r="E54" i="7"/>
  <c r="E62" i="7"/>
  <c r="E71" i="7"/>
  <c r="E117" i="7"/>
  <c r="E124" i="7"/>
  <c r="E136" i="7"/>
  <c r="E142" i="7"/>
  <c r="D162" i="7"/>
  <c r="E168" i="7"/>
  <c r="E180" i="7"/>
  <c r="E173" i="7"/>
  <c r="E13" i="7"/>
  <c r="D66" i="7"/>
  <c r="D183" i="7"/>
  <c r="H78" i="18"/>
  <c r="E78" i="18"/>
  <c r="H186" i="18"/>
  <c r="E186" i="18"/>
  <c r="I228" i="18"/>
  <c r="E228" i="18" s="1"/>
  <c r="H289" i="18"/>
  <c r="E289" i="18"/>
  <c r="H315" i="18"/>
  <c r="E315" i="18"/>
  <c r="I208" i="18"/>
  <c r="E208" i="18" s="1"/>
  <c r="H271" i="18"/>
  <c r="E271" i="18"/>
  <c r="H297" i="18"/>
  <c r="E297" i="18"/>
  <c r="H308" i="18"/>
  <c r="E308" i="18"/>
  <c r="H111" i="18"/>
  <c r="E111" i="18"/>
  <c r="H245" i="18"/>
  <c r="E245" i="18"/>
  <c r="I20" i="18"/>
  <c r="E20" i="18" s="1"/>
  <c r="E55" i="18"/>
  <c r="H68" i="18"/>
  <c r="H74" i="18"/>
  <c r="E74" i="18"/>
  <c r="H89" i="18"/>
  <c r="E89" i="18"/>
  <c r="H137" i="18"/>
  <c r="E137" i="18"/>
  <c r="H173" i="18"/>
  <c r="E173" i="18"/>
  <c r="H318" i="18"/>
  <c r="E318" i="18"/>
  <c r="H73" i="18"/>
  <c r="E73" i="18"/>
  <c r="I106" i="18"/>
  <c r="H106" i="18" s="1"/>
  <c r="H90" i="18"/>
  <c r="E90" i="18"/>
  <c r="H168" i="18"/>
  <c r="E168" i="18"/>
  <c r="G257" i="18"/>
  <c r="H124" i="18"/>
  <c r="E124" i="18"/>
  <c r="H56" i="18"/>
  <c r="I82" i="18"/>
  <c r="H82" i="18" s="1"/>
  <c r="I117" i="18"/>
  <c r="H117" i="18" s="1"/>
  <c r="H158" i="18"/>
  <c r="E158" i="18"/>
  <c r="H213" i="18"/>
  <c r="E213" i="18"/>
  <c r="H221" i="18"/>
  <c r="E221" i="18"/>
  <c r="H234" i="18"/>
  <c r="E234" i="18"/>
  <c r="H261" i="18"/>
  <c r="E261" i="18"/>
  <c r="I96" i="18"/>
  <c r="H96" i="18" s="1"/>
  <c r="D118" i="18"/>
  <c r="G83" i="18"/>
  <c r="H194" i="18"/>
  <c r="E194" i="18"/>
  <c r="E10" i="18"/>
  <c r="E27" i="18"/>
  <c r="E39" i="18"/>
  <c r="E47" i="18"/>
  <c r="E54" i="18"/>
  <c r="I143" i="18"/>
  <c r="H143" i="18" s="1"/>
  <c r="D148" i="18"/>
  <c r="H178" i="18"/>
  <c r="E178" i="18"/>
  <c r="H57" i="18"/>
  <c r="E57" i="18"/>
  <c r="H100" i="18"/>
  <c r="E100" i="18"/>
  <c r="H282" i="18"/>
  <c r="E282" i="18"/>
  <c r="E101" i="18"/>
  <c r="E112" i="18"/>
  <c r="E125" i="18"/>
  <c r="E128" i="18"/>
  <c r="E138" i="18"/>
  <c r="E159" i="18"/>
  <c r="E169" i="18"/>
  <c r="E174" i="18"/>
  <c r="E179" i="18"/>
  <c r="E195" i="18"/>
  <c r="E198" i="18"/>
  <c r="G148" i="18"/>
  <c r="I256" i="18"/>
  <c r="H256" i="18" s="1"/>
  <c r="I268" i="18"/>
  <c r="E268" i="18" s="1"/>
  <c r="E69" i="18"/>
  <c r="E91" i="18"/>
  <c r="E102" i="18"/>
  <c r="E113" i="18"/>
  <c r="E129" i="18"/>
  <c r="E139" i="18"/>
  <c r="E151" i="18"/>
  <c r="E160" i="18"/>
  <c r="E180" i="18"/>
  <c r="E189" i="18"/>
  <c r="E199" i="18"/>
  <c r="E205" i="18"/>
  <c r="E215" i="18"/>
  <c r="E223" i="18"/>
  <c r="E236" i="18"/>
  <c r="E247" i="18"/>
  <c r="E262" i="18"/>
  <c r="E273" i="18"/>
  <c r="E291" i="18"/>
  <c r="E299" i="18"/>
  <c r="E310" i="18"/>
  <c r="I79" i="18"/>
  <c r="E79" i="18" s="1"/>
  <c r="I187" i="18"/>
  <c r="E187" i="18" s="1"/>
  <c r="D284" i="18"/>
  <c r="I18" i="2"/>
  <c r="E18" i="2" s="1"/>
  <c r="H27" i="2"/>
  <c r="E27" i="2"/>
  <c r="H202" i="2"/>
  <c r="E202" i="2"/>
  <c r="D152" i="2"/>
  <c r="I151" i="2"/>
  <c r="E151" i="2" s="1"/>
  <c r="I170" i="2"/>
  <c r="E170" i="2" s="1"/>
  <c r="G186" i="2"/>
  <c r="I179" i="2"/>
  <c r="H179" i="2" s="1"/>
  <c r="E15" i="2"/>
  <c r="H138" i="2"/>
  <c r="E138" i="2"/>
  <c r="I174" i="2"/>
  <c r="H174" i="2" s="1"/>
  <c r="D186" i="2"/>
  <c r="H63" i="2"/>
  <c r="E63" i="2"/>
  <c r="H91" i="2"/>
  <c r="E91" i="2"/>
  <c r="E10" i="2"/>
  <c r="E19" i="2"/>
  <c r="D41" i="2"/>
  <c r="I40" i="2"/>
  <c r="E40" i="2" s="1"/>
  <c r="E43" i="2"/>
  <c r="E47" i="2"/>
  <c r="I56" i="2"/>
  <c r="E56" i="2" s="1"/>
  <c r="E61" i="2"/>
  <c r="I80" i="2"/>
  <c r="E80" i="2" s="1"/>
  <c r="D85" i="2"/>
  <c r="E96" i="2"/>
  <c r="E104" i="2"/>
  <c r="H118" i="2"/>
  <c r="E118" i="2"/>
  <c r="H126" i="2"/>
  <c r="E126" i="2"/>
  <c r="I130" i="2"/>
  <c r="H130" i="2" s="1"/>
  <c r="H210" i="2"/>
  <c r="E210" i="2"/>
  <c r="H98" i="2"/>
  <c r="E98" i="2"/>
  <c r="I30" i="2"/>
  <c r="E30" i="2" s="1"/>
  <c r="I53" i="2"/>
  <c r="H53" i="2" s="1"/>
  <c r="H75" i="2"/>
  <c r="E75" i="2"/>
  <c r="I29" i="2"/>
  <c r="H29" i="2" s="1"/>
  <c r="H35" i="2"/>
  <c r="E35" i="2"/>
  <c r="E73" i="2"/>
  <c r="G85" i="2"/>
  <c r="H156" i="2"/>
  <c r="E156" i="2"/>
  <c r="H163" i="2"/>
  <c r="E163" i="2"/>
  <c r="I167" i="2"/>
  <c r="H167" i="2" s="1"/>
  <c r="H188" i="2"/>
  <c r="E188" i="2"/>
  <c r="I70" i="2"/>
  <c r="H70" i="2" s="1"/>
  <c r="I196" i="2"/>
  <c r="H196" i="2" s="1"/>
  <c r="I209" i="2"/>
  <c r="E51" i="2"/>
  <c r="E62" i="2"/>
  <c r="E74" i="2"/>
  <c r="E90" i="2"/>
  <c r="E97" i="2"/>
  <c r="E105" i="2"/>
  <c r="E117" i="2"/>
  <c r="E125" i="2"/>
  <c r="E132" i="2"/>
  <c r="G135" i="2"/>
  <c r="E142" i="2"/>
  <c r="E184" i="2"/>
  <c r="E190" i="2"/>
  <c r="E201" i="2"/>
  <c r="D57" i="2"/>
  <c r="D204" i="2"/>
  <c r="I27" i="20"/>
  <c r="H27" i="20" s="1"/>
  <c r="H38" i="20"/>
  <c r="E38" i="20"/>
  <c r="E20" i="20"/>
  <c r="I68" i="20"/>
  <c r="E68" i="20" s="1"/>
  <c r="D72" i="20"/>
  <c r="H36" i="20"/>
  <c r="E36" i="20"/>
  <c r="H76" i="20"/>
  <c r="E76" i="20"/>
  <c r="H66" i="20"/>
  <c r="E66" i="20"/>
  <c r="H52" i="20"/>
  <c r="E52" i="20"/>
  <c r="E14" i="20"/>
  <c r="E18" i="20"/>
  <c r="E30" i="20"/>
  <c r="E35" i="20"/>
  <c r="D42" i="20"/>
  <c r="I41" i="20"/>
  <c r="H41" i="20" s="1"/>
  <c r="H90" i="20"/>
  <c r="E90" i="20"/>
  <c r="H136" i="20"/>
  <c r="E136" i="20"/>
  <c r="D28" i="20"/>
  <c r="H46" i="20"/>
  <c r="E46" i="20"/>
  <c r="I85" i="20"/>
  <c r="E85" i="20" s="1"/>
  <c r="E16" i="20"/>
  <c r="E25" i="20"/>
  <c r="G28" i="20"/>
  <c r="H33" i="20"/>
  <c r="H58" i="20"/>
  <c r="E58" i="20"/>
  <c r="I63" i="20"/>
  <c r="E63" i="20" s="1"/>
  <c r="H142" i="20"/>
  <c r="I81" i="20"/>
  <c r="H81" i="20" s="1"/>
  <c r="E12" i="20"/>
  <c r="G72" i="20"/>
  <c r="I71" i="20"/>
  <c r="E71" i="20" s="1"/>
  <c r="D104" i="20"/>
  <c r="D112" i="20" s="1"/>
  <c r="I103" i="20"/>
  <c r="H103" i="20" s="1"/>
  <c r="H123" i="20"/>
  <c r="E123" i="20"/>
  <c r="H148" i="20"/>
  <c r="E148" i="20"/>
  <c r="I21" i="20"/>
  <c r="E21" i="20" s="1"/>
  <c r="E95" i="20"/>
  <c r="E101" i="20"/>
  <c r="E40" i="20"/>
  <c r="I120" i="20"/>
  <c r="H120" i="20" s="1"/>
  <c r="I124" i="20"/>
  <c r="H124" i="20" s="1"/>
  <c r="E100" i="20"/>
  <c r="E105" i="20"/>
  <c r="E110" i="20"/>
  <c r="E114" i="20"/>
  <c r="E93" i="20"/>
  <c r="E98" i="20"/>
  <c r="E138" i="20"/>
  <c r="D132" i="20"/>
  <c r="D88" i="8"/>
  <c r="D94" i="8" s="1"/>
  <c r="I77" i="8"/>
  <c r="E77" i="8" s="1"/>
  <c r="H129" i="8"/>
  <c r="E129" i="8"/>
  <c r="I17" i="8"/>
  <c r="H17" i="8" s="1"/>
  <c r="E35" i="8"/>
  <c r="H43" i="8"/>
  <c r="H68" i="8"/>
  <c r="E68" i="8"/>
  <c r="I130" i="8"/>
  <c r="E130" i="8" s="1"/>
  <c r="I37" i="8"/>
  <c r="H37" i="8" s="1"/>
  <c r="H122" i="8"/>
  <c r="H127" i="8"/>
  <c r="H32" i="8"/>
  <c r="E32" i="8"/>
  <c r="E11" i="8"/>
  <c r="H41" i="8"/>
  <c r="E41" i="8"/>
  <c r="I113" i="8"/>
  <c r="E113" i="8" s="1"/>
  <c r="E14" i="8"/>
  <c r="H25" i="8"/>
  <c r="H105" i="8"/>
  <c r="E105" i="8"/>
  <c r="H118" i="8"/>
  <c r="E118" i="8"/>
  <c r="H59" i="8"/>
  <c r="H76" i="8"/>
  <c r="E76" i="8"/>
  <c r="E24" i="8"/>
  <c r="E80" i="8"/>
  <c r="I102" i="8"/>
  <c r="H102" i="8" s="1"/>
  <c r="I106" i="8"/>
  <c r="H106" i="8" s="1"/>
  <c r="E42" i="8"/>
  <c r="E79" i="8"/>
  <c r="E83" i="8"/>
  <c r="E120" i="8"/>
  <c r="D54" i="8"/>
  <c r="D114" i="8"/>
  <c r="E258" i="1"/>
  <c r="G17" i="21"/>
  <c r="G25" i="21"/>
  <c r="D149" i="12"/>
  <c r="E139" i="12"/>
  <c r="F135" i="12"/>
  <c r="E135" i="12" s="1"/>
  <c r="F134" i="12"/>
  <c r="E134" i="12" s="1"/>
  <c r="F130" i="12"/>
  <c r="E130" i="12" s="1"/>
  <c r="I140" i="1"/>
  <c r="H140" i="1" s="1"/>
  <c r="I136" i="1"/>
  <c r="H136" i="1" s="1"/>
  <c r="I135" i="1"/>
  <c r="H135" i="1" s="1"/>
  <c r="I129" i="1"/>
  <c r="H129" i="1" s="1"/>
  <c r="D29" i="21"/>
  <c r="G100" i="21"/>
  <c r="G20" i="24"/>
  <c r="D20" i="24"/>
  <c r="I19" i="24"/>
  <c r="H19" i="24" s="1"/>
  <c r="I18" i="24"/>
  <c r="E18" i="24" s="1"/>
  <c r="G16" i="24"/>
  <c r="D16" i="24"/>
  <c r="D21" i="24" s="1"/>
  <c r="I15" i="24"/>
  <c r="H15" i="24" s="1"/>
  <c r="I14" i="24"/>
  <c r="E14" i="24" s="1"/>
  <c r="I10" i="24"/>
  <c r="H10" i="24" s="1"/>
  <c r="I9" i="24"/>
  <c r="E9" i="24" s="1"/>
  <c r="D369" i="12"/>
  <c r="D352" i="12"/>
  <c r="F368" i="12"/>
  <c r="E368" i="12" s="1"/>
  <c r="F365" i="12"/>
  <c r="E365" i="12" s="1"/>
  <c r="F364" i="12"/>
  <c r="E364" i="12" s="1"/>
  <c r="F363" i="12"/>
  <c r="E363" i="12" s="1"/>
  <c r="F362" i="12"/>
  <c r="F361" i="12"/>
  <c r="E361" i="12" s="1"/>
  <c r="F360" i="12"/>
  <c r="F359" i="12"/>
  <c r="E359" i="12" s="1"/>
  <c r="F358" i="12"/>
  <c r="F357" i="12"/>
  <c r="F356" i="12"/>
  <c r="E356" i="12" s="1"/>
  <c r="F355" i="12"/>
  <c r="E355" i="12" s="1"/>
  <c r="F354" i="12"/>
  <c r="E354" i="12" s="1"/>
  <c r="F351" i="12"/>
  <c r="E351" i="12" s="1"/>
  <c r="F350" i="12"/>
  <c r="E350" i="12" s="1"/>
  <c r="F349" i="12"/>
  <c r="E349" i="12" s="1"/>
  <c r="F348" i="12"/>
  <c r="E348" i="12" s="1"/>
  <c r="F347" i="12"/>
  <c r="E347" i="12" s="1"/>
  <c r="F346" i="12"/>
  <c r="F345" i="12"/>
  <c r="E345" i="12" s="1"/>
  <c r="F344" i="12"/>
  <c r="E344" i="12" s="1"/>
  <c r="F343" i="12"/>
  <c r="E343" i="12" s="1"/>
  <c r="F342" i="12"/>
  <c r="E342" i="12" s="1"/>
  <c r="F341" i="12"/>
  <c r="E341" i="12" s="1"/>
  <c r="F340" i="12"/>
  <c r="E340" i="12" s="1"/>
  <c r="F339" i="12"/>
  <c r="F338" i="12"/>
  <c r="E338" i="12" s="1"/>
  <c r="F337" i="12"/>
  <c r="C368" i="12"/>
  <c r="C367" i="12"/>
  <c r="C365" i="12"/>
  <c r="C364" i="12"/>
  <c r="C363" i="12"/>
  <c r="C362" i="12"/>
  <c r="C361" i="12"/>
  <c r="C360" i="12"/>
  <c r="C359" i="12"/>
  <c r="C358" i="12"/>
  <c r="C357" i="12"/>
  <c r="C356" i="12"/>
  <c r="C355" i="12"/>
  <c r="C354" i="12"/>
  <c r="C353" i="12"/>
  <c r="C351" i="12"/>
  <c r="C350" i="12"/>
  <c r="C349" i="12"/>
  <c r="C348" i="12"/>
  <c r="C347" i="12"/>
  <c r="C346" i="12"/>
  <c r="C345" i="12"/>
  <c r="C344" i="12"/>
  <c r="C343" i="12"/>
  <c r="C342" i="12"/>
  <c r="C341" i="12"/>
  <c r="C340" i="12"/>
  <c r="C339" i="12"/>
  <c r="C338" i="12"/>
  <c r="C337" i="12"/>
  <c r="C336" i="12"/>
  <c r="D333" i="12"/>
  <c r="D318" i="12"/>
  <c r="D298" i="12"/>
  <c r="D287" i="12"/>
  <c r="C332" i="12"/>
  <c r="C331" i="12"/>
  <c r="C330" i="12"/>
  <c r="C329" i="12"/>
  <c r="C328" i="12"/>
  <c r="C327" i="12"/>
  <c r="C325" i="12"/>
  <c r="C324" i="12"/>
  <c r="C323" i="12"/>
  <c r="C322" i="12"/>
  <c r="C321" i="12"/>
  <c r="C320" i="12"/>
  <c r="C319" i="12"/>
  <c r="C317" i="12"/>
  <c r="C316" i="12"/>
  <c r="C315" i="12"/>
  <c r="C314" i="12"/>
  <c r="C313" i="12"/>
  <c r="C312" i="12"/>
  <c r="C311" i="12"/>
  <c r="C310" i="12"/>
  <c r="C309" i="12"/>
  <c r="C308" i="12"/>
  <c r="C307" i="12"/>
  <c r="F332" i="12"/>
  <c r="E332" i="12" s="1"/>
  <c r="F331" i="12"/>
  <c r="E331" i="12" s="1"/>
  <c r="F330" i="12"/>
  <c r="E330" i="12" s="1"/>
  <c r="F329" i="12"/>
  <c r="E329" i="12" s="1"/>
  <c r="F328" i="12"/>
  <c r="E328" i="12" s="1"/>
  <c r="F325" i="12"/>
  <c r="E325" i="12" s="1"/>
  <c r="F324" i="12"/>
  <c r="E324" i="12" s="1"/>
  <c r="F323" i="12"/>
  <c r="F322" i="12"/>
  <c r="F321" i="12"/>
  <c r="E321" i="12" s="1"/>
  <c r="F320" i="12"/>
  <c r="E320" i="12" s="1"/>
  <c r="F317" i="12"/>
  <c r="E317" i="12" s="1"/>
  <c r="F316" i="12"/>
  <c r="E315" i="12"/>
  <c r="F314" i="12"/>
  <c r="E314" i="12" s="1"/>
  <c r="F313" i="12"/>
  <c r="E313" i="12" s="1"/>
  <c r="F312" i="12"/>
  <c r="E312" i="12" s="1"/>
  <c r="F311" i="12"/>
  <c r="E311" i="12" s="1"/>
  <c r="F310" i="12"/>
  <c r="E310" i="12" s="1"/>
  <c r="F309" i="12"/>
  <c r="E309" i="12" s="1"/>
  <c r="F308" i="12"/>
  <c r="E308" i="12" s="1"/>
  <c r="F304" i="12"/>
  <c r="E304" i="12" s="1"/>
  <c r="F303" i="12"/>
  <c r="E303" i="12" s="1"/>
  <c r="F302" i="12"/>
  <c r="E302" i="12" s="1"/>
  <c r="F301" i="12"/>
  <c r="E301" i="12" s="1"/>
  <c r="F300" i="12"/>
  <c r="F297" i="12"/>
  <c r="E297" i="12" s="1"/>
  <c r="F296" i="12"/>
  <c r="E296" i="12" s="1"/>
  <c r="F295" i="12"/>
  <c r="E295" i="12" s="1"/>
  <c r="F294" i="12"/>
  <c r="F293" i="12"/>
  <c r="E293" i="12" s="1"/>
  <c r="F292" i="12"/>
  <c r="E292" i="12" s="1"/>
  <c r="F291" i="12"/>
  <c r="E291" i="12" s="1"/>
  <c r="F290" i="12"/>
  <c r="F289" i="12"/>
  <c r="E289" i="12" s="1"/>
  <c r="F286" i="12"/>
  <c r="E286" i="12" s="1"/>
  <c r="F285" i="12"/>
  <c r="E285" i="12" s="1"/>
  <c r="F284" i="12"/>
  <c r="E284" i="12" s="1"/>
  <c r="F283" i="12"/>
  <c r="E283" i="12" s="1"/>
  <c r="F282" i="12"/>
  <c r="E282" i="12" s="1"/>
  <c r="F281" i="12"/>
  <c r="E281" i="12" s="1"/>
  <c r="F280" i="12"/>
  <c r="E280" i="12" s="1"/>
  <c r="C304" i="12"/>
  <c r="C303" i="12"/>
  <c r="C302" i="12"/>
  <c r="C301" i="12"/>
  <c r="C300" i="12"/>
  <c r="C299" i="12"/>
  <c r="C297" i="12"/>
  <c r="C296" i="12"/>
  <c r="C295" i="12"/>
  <c r="C294" i="12"/>
  <c r="C293" i="12"/>
  <c r="C292" i="12"/>
  <c r="C291" i="12"/>
  <c r="C290" i="12"/>
  <c r="C289" i="12"/>
  <c r="C288" i="12"/>
  <c r="C286" i="12"/>
  <c r="C285" i="12"/>
  <c r="C284" i="12"/>
  <c r="C283" i="12"/>
  <c r="C282" i="12"/>
  <c r="C281" i="12"/>
  <c r="C280" i="12"/>
  <c r="C279" i="12"/>
  <c r="D277" i="12"/>
  <c r="D273" i="12"/>
  <c r="C276" i="12"/>
  <c r="C275" i="12"/>
  <c r="C274" i="12"/>
  <c r="F276" i="12"/>
  <c r="E276" i="12" s="1"/>
  <c r="F275" i="12"/>
  <c r="E275" i="12" s="1"/>
  <c r="F274" i="12"/>
  <c r="E274" i="12" s="1"/>
  <c r="F272" i="12"/>
  <c r="E272" i="12" s="1"/>
  <c r="F271" i="12"/>
  <c r="E271" i="12" s="1"/>
  <c r="F270" i="12"/>
  <c r="E270" i="12" s="1"/>
  <c r="F269" i="12"/>
  <c r="E269" i="12" s="1"/>
  <c r="F268" i="12"/>
  <c r="E268" i="12" s="1"/>
  <c r="F267" i="12"/>
  <c r="E267" i="12" s="1"/>
  <c r="F266" i="12"/>
  <c r="E266" i="12" s="1"/>
  <c r="F265" i="12"/>
  <c r="E265" i="12" s="1"/>
  <c r="F264" i="12"/>
  <c r="E264" i="12" s="1"/>
  <c r="F263" i="12"/>
  <c r="E263" i="12" s="1"/>
  <c r="F262" i="12"/>
  <c r="E262" i="12" s="1"/>
  <c r="F261" i="12"/>
  <c r="E261" i="12" s="1"/>
  <c r="F260" i="12"/>
  <c r="E260" i="12" s="1"/>
  <c r="F259" i="12"/>
  <c r="E259" i="12" s="1"/>
  <c r="F257" i="12"/>
  <c r="E257" i="12" s="1"/>
  <c r="F254" i="12"/>
  <c r="E254" i="12" s="1"/>
  <c r="F253" i="12"/>
  <c r="E253" i="12" s="1"/>
  <c r="F252" i="12"/>
  <c r="E252" i="12" s="1"/>
  <c r="F251" i="12"/>
  <c r="E251" i="12" s="1"/>
  <c r="F250" i="12"/>
  <c r="E250" i="12" s="1"/>
  <c r="F249" i="12"/>
  <c r="E249" i="12" s="1"/>
  <c r="F248" i="12"/>
  <c r="E248" i="12" s="1"/>
  <c r="F247" i="12"/>
  <c r="F246" i="12"/>
  <c r="E246" i="12" s="1"/>
  <c r="F245" i="12"/>
  <c r="F242" i="12"/>
  <c r="F241" i="12"/>
  <c r="F240" i="12"/>
  <c r="E240" i="12" s="1"/>
  <c r="F239" i="12"/>
  <c r="E239" i="12" s="1"/>
  <c r="F238" i="12"/>
  <c r="F237" i="12"/>
  <c r="E237" i="12" s="1"/>
  <c r="F236" i="12"/>
  <c r="E236" i="12" s="1"/>
  <c r="F233" i="12"/>
  <c r="F232" i="12"/>
  <c r="E232" i="12" s="1"/>
  <c r="F231" i="12"/>
  <c r="F230" i="12"/>
  <c r="E230" i="12" s="1"/>
  <c r="F229" i="12"/>
  <c r="F228" i="12"/>
  <c r="E228" i="12" s="1"/>
  <c r="F227" i="12"/>
  <c r="F226" i="12"/>
  <c r="F225" i="12"/>
  <c r="E225" i="12" s="1"/>
  <c r="D234" i="12"/>
  <c r="C257" i="12"/>
  <c r="C247" i="12"/>
  <c r="C246" i="12"/>
  <c r="C245" i="12"/>
  <c r="C244" i="12"/>
  <c r="C242" i="12"/>
  <c r="C241" i="12"/>
  <c r="C240" i="12"/>
  <c r="C239" i="12"/>
  <c r="C238" i="12"/>
  <c r="C237" i="12"/>
  <c r="C236" i="12"/>
  <c r="C235" i="12"/>
  <c r="C233" i="12"/>
  <c r="C232" i="12"/>
  <c r="C231" i="12"/>
  <c r="C230" i="12"/>
  <c r="C229" i="12"/>
  <c r="C228" i="12"/>
  <c r="C227" i="12"/>
  <c r="C226" i="12"/>
  <c r="C225" i="12"/>
  <c r="C224" i="12"/>
  <c r="C201" i="12"/>
  <c r="C200" i="12"/>
  <c r="C181" i="12"/>
  <c r="C180" i="12"/>
  <c r="C179" i="12"/>
  <c r="C177" i="12"/>
  <c r="C175" i="12"/>
  <c r="C174" i="12"/>
  <c r="C173" i="12"/>
  <c r="C172" i="12"/>
  <c r="C171" i="12"/>
  <c r="C170" i="12"/>
  <c r="C169" i="12"/>
  <c r="C168" i="12"/>
  <c r="C167" i="12"/>
  <c r="C166" i="12"/>
  <c r="C165" i="12"/>
  <c r="C164" i="12"/>
  <c r="C163" i="12"/>
  <c r="C162" i="12"/>
  <c r="C161" i="12"/>
  <c r="C160" i="12"/>
  <c r="C159" i="12"/>
  <c r="C158" i="12"/>
  <c r="C157" i="12"/>
  <c r="C156" i="12"/>
  <c r="E207" i="12"/>
  <c r="E204" i="12"/>
  <c r="E203" i="12"/>
  <c r="F201" i="12"/>
  <c r="E198" i="12"/>
  <c r="E197" i="12"/>
  <c r="E196" i="12"/>
  <c r="E195" i="12"/>
  <c r="E194" i="12"/>
  <c r="E193" i="12"/>
  <c r="E191" i="12"/>
  <c r="E190" i="12"/>
  <c r="E189" i="12"/>
  <c r="E188" i="12"/>
  <c r="E187" i="12"/>
  <c r="E186" i="12"/>
  <c r="E184" i="12"/>
  <c r="E183" i="12"/>
  <c r="E182" i="12"/>
  <c r="F181" i="12"/>
  <c r="E181" i="12" s="1"/>
  <c r="F180" i="12"/>
  <c r="E180" i="12" s="1"/>
  <c r="F177" i="12"/>
  <c r="E177" i="12" s="1"/>
  <c r="F175" i="12"/>
  <c r="E175" i="12" s="1"/>
  <c r="F174" i="12"/>
  <c r="E174" i="12" s="1"/>
  <c r="F173" i="12"/>
  <c r="E173" i="12" s="1"/>
  <c r="F172" i="12"/>
  <c r="E172" i="12" s="1"/>
  <c r="F171" i="12"/>
  <c r="E171" i="12" s="1"/>
  <c r="F170" i="12"/>
  <c r="E170" i="12" s="1"/>
  <c r="F169" i="12"/>
  <c r="E169" i="12" s="1"/>
  <c r="F168" i="12"/>
  <c r="E168" i="12" s="1"/>
  <c r="F167" i="12"/>
  <c r="F166" i="12"/>
  <c r="E166" i="12" s="1"/>
  <c r="F165" i="12"/>
  <c r="E165" i="12" s="1"/>
  <c r="F164" i="12"/>
  <c r="E164" i="12" s="1"/>
  <c r="F163" i="12"/>
  <c r="E163" i="12" s="1"/>
  <c r="F162" i="12"/>
  <c r="E162" i="12" s="1"/>
  <c r="F161" i="12"/>
  <c r="E161" i="12" s="1"/>
  <c r="F160" i="12"/>
  <c r="E160" i="12" s="1"/>
  <c r="F159" i="12"/>
  <c r="E159" i="12" s="1"/>
  <c r="F158" i="12"/>
  <c r="E158" i="12" s="1"/>
  <c r="F157" i="12"/>
  <c r="E157" i="12" s="1"/>
  <c r="D199" i="12"/>
  <c r="D178" i="12"/>
  <c r="D137" i="12"/>
  <c r="D131" i="12"/>
  <c r="D23" i="12"/>
  <c r="D101" i="12"/>
  <c r="F152" i="12"/>
  <c r="E152" i="12" s="1"/>
  <c r="F151" i="12"/>
  <c r="E151" i="12" s="1"/>
  <c r="E148" i="12"/>
  <c r="E147" i="12"/>
  <c r="E146" i="12"/>
  <c r="E145" i="12"/>
  <c r="E144" i="12"/>
  <c r="E143" i="12"/>
  <c r="E142" i="12"/>
  <c r="E141" i="12"/>
  <c r="F136" i="12"/>
  <c r="E136" i="12" s="1"/>
  <c r="F133" i="12"/>
  <c r="E133" i="12" s="1"/>
  <c r="F129" i="12"/>
  <c r="E129" i="12" s="1"/>
  <c r="F128" i="12"/>
  <c r="E128" i="12" s="1"/>
  <c r="F127" i="12"/>
  <c r="E127" i="12" s="1"/>
  <c r="F126" i="12"/>
  <c r="E126" i="12" s="1"/>
  <c r="F125" i="12"/>
  <c r="E125" i="12" s="1"/>
  <c r="D153" i="12"/>
  <c r="C121" i="12"/>
  <c r="C120" i="12"/>
  <c r="C119" i="12"/>
  <c r="C118" i="12"/>
  <c r="C117" i="12"/>
  <c r="C116" i="12"/>
  <c r="C115" i="12"/>
  <c r="C114" i="12"/>
  <c r="C113" i="12"/>
  <c r="C112" i="12"/>
  <c r="F121" i="12"/>
  <c r="E121" i="12" s="1"/>
  <c r="F120" i="12"/>
  <c r="E120" i="12" s="1"/>
  <c r="F119" i="12"/>
  <c r="E119" i="12" s="1"/>
  <c r="F118" i="12"/>
  <c r="E118" i="12" s="1"/>
  <c r="F117" i="12"/>
  <c r="E117" i="12" s="1"/>
  <c r="F116" i="12"/>
  <c r="E116" i="12" s="1"/>
  <c r="F115" i="12"/>
  <c r="E115" i="12" s="1"/>
  <c r="F114" i="12"/>
  <c r="E114" i="12" s="1"/>
  <c r="F113" i="12"/>
  <c r="E113" i="12" s="1"/>
  <c r="C110" i="12"/>
  <c r="C109" i="12"/>
  <c r="C108" i="12"/>
  <c r="C107" i="12"/>
  <c r="C106" i="12"/>
  <c r="C105" i="12"/>
  <c r="C104" i="12"/>
  <c r="C103" i="12"/>
  <c r="C102" i="12"/>
  <c r="F110" i="12"/>
  <c r="E110" i="12" s="1"/>
  <c r="F109" i="12"/>
  <c r="E109" i="12" s="1"/>
  <c r="F108" i="12"/>
  <c r="E108" i="12" s="1"/>
  <c r="F107" i="12"/>
  <c r="E107" i="12" s="1"/>
  <c r="F106" i="12"/>
  <c r="E106" i="12" s="1"/>
  <c r="F105" i="12"/>
  <c r="F104" i="12"/>
  <c r="E104" i="12" s="1"/>
  <c r="F103" i="12"/>
  <c r="E103" i="12" s="1"/>
  <c r="F100" i="12"/>
  <c r="F98" i="12"/>
  <c r="F97" i="12"/>
  <c r="F96" i="12"/>
  <c r="F95" i="12"/>
  <c r="F94" i="12"/>
  <c r="F93" i="12"/>
  <c r="E93" i="12" s="1"/>
  <c r="F92" i="12"/>
  <c r="F91" i="12"/>
  <c r="F90" i="12"/>
  <c r="C100" i="12"/>
  <c r="C98" i="12"/>
  <c r="C97" i="12"/>
  <c r="C96" i="12"/>
  <c r="C95" i="12"/>
  <c r="C94" i="12"/>
  <c r="C93" i="12"/>
  <c r="C92" i="12"/>
  <c r="C91" i="12"/>
  <c r="C90" i="12"/>
  <c r="C89" i="12"/>
  <c r="F86" i="12"/>
  <c r="E86" i="12" s="1"/>
  <c r="F83" i="12"/>
  <c r="F82" i="12"/>
  <c r="F81" i="12"/>
  <c r="F80" i="12"/>
  <c r="E80" i="12" s="1"/>
  <c r="F79" i="12"/>
  <c r="F78" i="12"/>
  <c r="E78" i="12" s="1"/>
  <c r="F77" i="12"/>
  <c r="F76" i="12"/>
  <c r="E76" i="12" s="1"/>
  <c r="F75" i="12"/>
  <c r="F74" i="12"/>
  <c r="E74" i="12" s="1"/>
  <c r="F73" i="12"/>
  <c r="E73" i="12" s="1"/>
  <c r="F72" i="12"/>
  <c r="F71" i="12"/>
  <c r="F70" i="12"/>
  <c r="E70" i="12" s="1"/>
  <c r="F69" i="12"/>
  <c r="E69" i="12" s="1"/>
  <c r="F68" i="12"/>
  <c r="E67" i="12"/>
  <c r="D87" i="12"/>
  <c r="C86" i="12"/>
  <c r="C83" i="12"/>
  <c r="C82" i="12"/>
  <c r="C80" i="12"/>
  <c r="C79" i="12"/>
  <c r="C78" i="12"/>
  <c r="C77" i="12"/>
  <c r="C76" i="12"/>
  <c r="C75" i="12"/>
  <c r="C74" i="12"/>
  <c r="C73" i="12"/>
  <c r="C72" i="12"/>
  <c r="C71" i="12"/>
  <c r="C70" i="12"/>
  <c r="C69" i="12"/>
  <c r="C68" i="12"/>
  <c r="C66" i="12"/>
  <c r="F57" i="12"/>
  <c r="C63" i="12"/>
  <c r="C62" i="12"/>
  <c r="C61" i="12"/>
  <c r="C60" i="12"/>
  <c r="C59" i="12"/>
  <c r="C58" i="12"/>
  <c r="C57" i="12"/>
  <c r="C56" i="12"/>
  <c r="C55" i="12"/>
  <c r="C54" i="12"/>
  <c r="C53" i="12"/>
  <c r="C52" i="12"/>
  <c r="C51" i="12"/>
  <c r="C50" i="12"/>
  <c r="C49" i="12"/>
  <c r="C48" i="12"/>
  <c r="C47" i="12"/>
  <c r="C46" i="12"/>
  <c r="C45" i="12"/>
  <c r="C44" i="12"/>
  <c r="C43" i="12"/>
  <c r="C42" i="12"/>
  <c r="C39" i="12"/>
  <c r="C38" i="12"/>
  <c r="C37" i="12"/>
  <c r="C36" i="12"/>
  <c r="C35" i="12"/>
  <c r="C34" i="12"/>
  <c r="C33" i="12"/>
  <c r="C32" i="12"/>
  <c r="C31" i="12"/>
  <c r="C30" i="12"/>
  <c r="C29" i="12"/>
  <c r="C28" i="12"/>
  <c r="C27" i="12"/>
  <c r="C26" i="12"/>
  <c r="C25" i="12"/>
  <c r="C24" i="12"/>
  <c r="C9" i="12"/>
  <c r="F39" i="12"/>
  <c r="E39" i="12" s="1"/>
  <c r="F38" i="12"/>
  <c r="E38" i="12" s="1"/>
  <c r="F37" i="12"/>
  <c r="E37" i="12" s="1"/>
  <c r="F36" i="12"/>
  <c r="E36" i="12" s="1"/>
  <c r="F35" i="12"/>
  <c r="E35" i="12" s="1"/>
  <c r="F34" i="12"/>
  <c r="E34" i="12" s="1"/>
  <c r="F33" i="12"/>
  <c r="E33" i="12" s="1"/>
  <c r="F32" i="12"/>
  <c r="E32" i="12" s="1"/>
  <c r="F31" i="12"/>
  <c r="E31" i="12" s="1"/>
  <c r="F30" i="12"/>
  <c r="E30" i="12" s="1"/>
  <c r="F29" i="12"/>
  <c r="E29" i="12" s="1"/>
  <c r="F28" i="12"/>
  <c r="E28" i="12" s="1"/>
  <c r="F27" i="12"/>
  <c r="E27" i="12" s="1"/>
  <c r="F26" i="12"/>
  <c r="E26" i="12" s="1"/>
  <c r="F25" i="12"/>
  <c r="E25" i="12" s="1"/>
  <c r="F22" i="12"/>
  <c r="F21" i="12"/>
  <c r="F20" i="12"/>
  <c r="F19" i="12"/>
  <c r="F18" i="12"/>
  <c r="F17" i="12"/>
  <c r="F16" i="12"/>
  <c r="F15" i="12"/>
  <c r="F14" i="12"/>
  <c r="E14" i="12" s="1"/>
  <c r="G108" i="21"/>
  <c r="I357" i="1"/>
  <c r="H357" i="1" s="1"/>
  <c r="G369" i="1"/>
  <c r="D369" i="1"/>
  <c r="I350" i="1"/>
  <c r="E350" i="1" s="1"/>
  <c r="I332" i="1"/>
  <c r="E332" i="1" s="1"/>
  <c r="I331" i="1"/>
  <c r="H331" i="1" s="1"/>
  <c r="I328" i="1"/>
  <c r="H328" i="1" s="1"/>
  <c r="I320" i="1"/>
  <c r="H320" i="1" s="1"/>
  <c r="I314" i="1"/>
  <c r="E314" i="1" s="1"/>
  <c r="I313" i="1"/>
  <c r="H313" i="1" s="1"/>
  <c r="I296" i="1"/>
  <c r="H296" i="1" s="1"/>
  <c r="I295" i="1"/>
  <c r="H295" i="1" s="1"/>
  <c r="I290" i="1"/>
  <c r="H290" i="1" s="1"/>
  <c r="I284" i="1"/>
  <c r="H284" i="1" s="1"/>
  <c r="G298" i="1"/>
  <c r="D298" i="1"/>
  <c r="I297" i="1"/>
  <c r="H297" i="1" s="1"/>
  <c r="I294" i="1"/>
  <c r="H294" i="1" s="1"/>
  <c r="I293" i="1"/>
  <c r="H293" i="1" s="1"/>
  <c r="I292" i="1"/>
  <c r="E292" i="1" s="1"/>
  <c r="I291" i="1"/>
  <c r="H291" i="1" s="1"/>
  <c r="I289" i="1"/>
  <c r="H289" i="1" s="1"/>
  <c r="D287" i="1"/>
  <c r="G287" i="1"/>
  <c r="I257" i="1"/>
  <c r="H257" i="1" s="1"/>
  <c r="G199" i="1"/>
  <c r="D199" i="1"/>
  <c r="G178" i="1"/>
  <c r="D178" i="1"/>
  <c r="G87" i="1"/>
  <c r="D87" i="1"/>
  <c r="I24" i="1"/>
  <c r="E24" i="1" s="1"/>
  <c r="H45" i="10" l="1"/>
  <c r="G21" i="24"/>
  <c r="G22" i="24" s="1"/>
  <c r="F369" i="12"/>
  <c r="E369" i="12" s="1"/>
  <c r="F369" i="28"/>
  <c r="E369" i="28" s="1"/>
  <c r="F199" i="12"/>
  <c r="E199" i="12" s="1"/>
  <c r="F199" i="28"/>
  <c r="E199" i="28" s="1"/>
  <c r="F298" i="12"/>
  <c r="E298" i="12" s="1"/>
  <c r="F298" i="28"/>
  <c r="E298" i="28" s="1"/>
  <c r="F287" i="12"/>
  <c r="E287" i="12" s="1"/>
  <c r="F287" i="28"/>
  <c r="E287" i="28" s="1"/>
  <c r="F178" i="12"/>
  <c r="E178" i="12" s="1"/>
  <c r="F178" i="28"/>
  <c r="E178" i="28" s="1"/>
  <c r="F87" i="12"/>
  <c r="E87" i="12" s="1"/>
  <c r="F87" i="28"/>
  <c r="E87" i="28" s="1"/>
  <c r="D8" i="28"/>
  <c r="H205" i="23"/>
  <c r="E214" i="23"/>
  <c r="I24" i="23"/>
  <c r="H24" i="23" s="1"/>
  <c r="E131" i="23"/>
  <c r="E167" i="23"/>
  <c r="G207" i="23"/>
  <c r="H58" i="23"/>
  <c r="H67" i="23"/>
  <c r="E42" i="23"/>
  <c r="E198" i="23"/>
  <c r="E85" i="23"/>
  <c r="I215" i="23"/>
  <c r="H215" i="23" s="1"/>
  <c r="H82" i="23"/>
  <c r="E144" i="23"/>
  <c r="E151" i="23"/>
  <c r="E50" i="23"/>
  <c r="H55" i="23"/>
  <c r="E170" i="23"/>
  <c r="I152" i="23"/>
  <c r="H152" i="23" s="1"/>
  <c r="E110" i="23"/>
  <c r="E134" i="23"/>
  <c r="H181" i="23"/>
  <c r="I43" i="23"/>
  <c r="H43" i="23" s="1"/>
  <c r="E176" i="23"/>
  <c r="H193" i="23"/>
  <c r="E23" i="23"/>
  <c r="H77" i="9"/>
  <c r="H313" i="9"/>
  <c r="E93" i="9"/>
  <c r="I317" i="9"/>
  <c r="H317" i="9" s="1"/>
  <c r="H172" i="9"/>
  <c r="E114" i="9"/>
  <c r="H150" i="9"/>
  <c r="H144" i="9"/>
  <c r="E193" i="9"/>
  <c r="H123" i="9"/>
  <c r="H34" i="9"/>
  <c r="E103" i="9"/>
  <c r="H184" i="9"/>
  <c r="E20" i="9"/>
  <c r="E222" i="9"/>
  <c r="H265" i="9"/>
  <c r="H280" i="9"/>
  <c r="H253" i="9"/>
  <c r="E246" i="9"/>
  <c r="H225" i="9"/>
  <c r="E205" i="9"/>
  <c r="H140" i="9"/>
  <c r="E80" i="9"/>
  <c r="H20" i="10"/>
  <c r="E50" i="10"/>
  <c r="H16" i="10"/>
  <c r="H12" i="10"/>
  <c r="E138" i="7"/>
  <c r="H51" i="7"/>
  <c r="H182" i="7"/>
  <c r="E155" i="7"/>
  <c r="I106" i="7"/>
  <c r="E106" i="7" s="1"/>
  <c r="H112" i="7"/>
  <c r="E119" i="7"/>
  <c r="H39" i="7"/>
  <c r="I43" i="7"/>
  <c r="H43" i="7" s="1"/>
  <c r="I206" i="7"/>
  <c r="E206" i="7" s="1"/>
  <c r="G92" i="7"/>
  <c r="E99" i="7"/>
  <c r="E128" i="7"/>
  <c r="E73" i="7"/>
  <c r="E23" i="7"/>
  <c r="E205" i="7"/>
  <c r="H31" i="7"/>
  <c r="H42" i="7"/>
  <c r="E146" i="7"/>
  <c r="E90" i="7"/>
  <c r="H161" i="7"/>
  <c r="E176" i="7"/>
  <c r="H58" i="7"/>
  <c r="E86" i="7"/>
  <c r="H65" i="7"/>
  <c r="E96" i="7"/>
  <c r="H319" i="18"/>
  <c r="I37" i="18"/>
  <c r="H37" i="18" s="1"/>
  <c r="H175" i="18"/>
  <c r="E249" i="18"/>
  <c r="E196" i="18"/>
  <c r="E36" i="18"/>
  <c r="I320" i="18"/>
  <c r="E320" i="18" s="1"/>
  <c r="I209" i="18"/>
  <c r="H209" i="18" s="1"/>
  <c r="I83" i="18"/>
  <c r="E83" i="18" s="1"/>
  <c r="H276" i="18"/>
  <c r="H208" i="18"/>
  <c r="H132" i="18"/>
  <c r="H283" i="18"/>
  <c r="H316" i="18"/>
  <c r="H126" i="18"/>
  <c r="E147" i="18"/>
  <c r="H60" i="18"/>
  <c r="G149" i="18"/>
  <c r="E225" i="18"/>
  <c r="I257" i="18"/>
  <c r="E257" i="18" s="1"/>
  <c r="E256" i="18"/>
  <c r="E143" i="18"/>
  <c r="E106" i="18"/>
  <c r="E238" i="18"/>
  <c r="E82" i="18"/>
  <c r="E152" i="18"/>
  <c r="E61" i="18"/>
  <c r="H228" i="18"/>
  <c r="H302" i="18"/>
  <c r="H65" i="2"/>
  <c r="H48" i="2"/>
  <c r="I212" i="2"/>
  <c r="H212" i="2" s="1"/>
  <c r="H134" i="2"/>
  <c r="I22" i="2"/>
  <c r="H22" i="2" s="1"/>
  <c r="H191" i="2"/>
  <c r="H37" i="2"/>
  <c r="H84" i="2"/>
  <c r="H139" i="2"/>
  <c r="H40" i="2"/>
  <c r="H170" i="2"/>
  <c r="I135" i="2"/>
  <c r="E135" i="2" s="1"/>
  <c r="H18" i="2"/>
  <c r="H203" i="2"/>
  <c r="E185" i="2"/>
  <c r="H151" i="2"/>
  <c r="H144" i="2"/>
  <c r="H109" i="2"/>
  <c r="E53" i="2"/>
  <c r="G213" i="2"/>
  <c r="I213" i="2" s="1"/>
  <c r="H213" i="2" s="1"/>
  <c r="E29" i="2"/>
  <c r="E196" i="2"/>
  <c r="E174" i="2"/>
  <c r="H211" i="2"/>
  <c r="E70" i="2"/>
  <c r="E21" i="2"/>
  <c r="H80" i="2"/>
  <c r="E130" i="2"/>
  <c r="H78" i="20"/>
  <c r="H127" i="20"/>
  <c r="E54" i="20"/>
  <c r="I55" i="20"/>
  <c r="E55" i="20" s="1"/>
  <c r="E115" i="20"/>
  <c r="H96" i="20"/>
  <c r="I150" i="20"/>
  <c r="E150" i="20" s="1"/>
  <c r="E111" i="20"/>
  <c r="I121" i="20"/>
  <c r="E121" i="20" s="1"/>
  <c r="E103" i="20"/>
  <c r="G151" i="20"/>
  <c r="H149" i="20"/>
  <c r="H91" i="20"/>
  <c r="H85" i="20"/>
  <c r="H68" i="20"/>
  <c r="E124" i="20"/>
  <c r="H131" i="20"/>
  <c r="E41" i="20"/>
  <c r="E12" i="8"/>
  <c r="E93" i="8"/>
  <c r="E72" i="8"/>
  <c r="G115" i="8"/>
  <c r="I18" i="8"/>
  <c r="H18" i="8" s="1"/>
  <c r="H77" i="8"/>
  <c r="E50" i="8"/>
  <c r="I73" i="8"/>
  <c r="E73" i="8" s="1"/>
  <c r="H64" i="8"/>
  <c r="I103" i="8"/>
  <c r="H103" i="8" s="1"/>
  <c r="E29" i="8"/>
  <c r="H29" i="8"/>
  <c r="H113" i="8"/>
  <c r="E46" i="8"/>
  <c r="D115" i="8"/>
  <c r="E97" i="8"/>
  <c r="H81" i="8"/>
  <c r="H53" i="8"/>
  <c r="H60" i="8"/>
  <c r="H109" i="8"/>
  <c r="I131" i="8"/>
  <c r="E131" i="8" s="1"/>
  <c r="H130" i="8"/>
  <c r="G66" i="8"/>
  <c r="G8" i="8" s="1"/>
  <c r="H28" i="8"/>
  <c r="E57" i="8"/>
  <c r="H123" i="8"/>
  <c r="H87" i="8"/>
  <c r="E87" i="8"/>
  <c r="E37" i="8"/>
  <c r="H9" i="24"/>
  <c r="D22" i="24"/>
  <c r="H18" i="24"/>
  <c r="I20" i="24"/>
  <c r="E20" i="24" s="1"/>
  <c r="E10" i="24"/>
  <c r="E15" i="24"/>
  <c r="E19" i="24"/>
  <c r="D154" i="12"/>
  <c r="I188" i="23"/>
  <c r="H188" i="23" s="1"/>
  <c r="D207" i="23"/>
  <c r="H139" i="23"/>
  <c r="I206" i="23"/>
  <c r="H206" i="23" s="1"/>
  <c r="I171" i="23"/>
  <c r="E171" i="23" s="1"/>
  <c r="H187" i="23"/>
  <c r="D87" i="23"/>
  <c r="I59" i="23"/>
  <c r="H59" i="23" s="1"/>
  <c r="H211" i="23"/>
  <c r="E211" i="23"/>
  <c r="I135" i="23"/>
  <c r="H135" i="23" s="1"/>
  <c r="E31" i="23"/>
  <c r="I86" i="23"/>
  <c r="E86" i="23" s="1"/>
  <c r="G87" i="23"/>
  <c r="H39" i="23"/>
  <c r="E18" i="23"/>
  <c r="E72" i="23"/>
  <c r="I32" i="23"/>
  <c r="H32" i="23" s="1"/>
  <c r="I216" i="23"/>
  <c r="H216" i="23" s="1"/>
  <c r="D146" i="9"/>
  <c r="I115" i="9"/>
  <c r="E115" i="9" s="1"/>
  <c r="G146" i="9"/>
  <c r="E58" i="9"/>
  <c r="E235" i="9"/>
  <c r="D226" i="9"/>
  <c r="I206" i="9"/>
  <c r="H206" i="9" s="1"/>
  <c r="I254" i="9"/>
  <c r="E254" i="9" s="1"/>
  <c r="D282" i="9"/>
  <c r="E59" i="9"/>
  <c r="I145" i="9"/>
  <c r="H145" i="9" s="1"/>
  <c r="G282" i="9"/>
  <c r="E129" i="9"/>
  <c r="E273" i="9"/>
  <c r="I281" i="9"/>
  <c r="E281" i="9" s="1"/>
  <c r="I81" i="9"/>
  <c r="H81" i="9" s="1"/>
  <c r="I35" i="9"/>
  <c r="E35" i="9" s="1"/>
  <c r="I318" i="9"/>
  <c r="H318" i="9" s="1"/>
  <c r="E299" i="9"/>
  <c r="H299" i="9"/>
  <c r="I173" i="9"/>
  <c r="E173" i="9" s="1"/>
  <c r="I13" i="10"/>
  <c r="H13" i="10" s="1"/>
  <c r="I46" i="10"/>
  <c r="E46" i="10" s="1"/>
  <c r="I183" i="7"/>
  <c r="E183" i="7" s="1"/>
  <c r="E78" i="7"/>
  <c r="I162" i="7"/>
  <c r="H162" i="7" s="1"/>
  <c r="D184" i="7"/>
  <c r="E195" i="7"/>
  <c r="H195" i="7"/>
  <c r="I91" i="7"/>
  <c r="E91" i="7" s="1"/>
  <c r="D92" i="7"/>
  <c r="I66" i="7"/>
  <c r="H66" i="7" s="1"/>
  <c r="E30" i="7"/>
  <c r="H24" i="7"/>
  <c r="G184" i="7"/>
  <c r="I129" i="7"/>
  <c r="H129" i="7" s="1"/>
  <c r="E169" i="7"/>
  <c r="I207" i="7"/>
  <c r="H207" i="7" s="1"/>
  <c r="D149" i="18"/>
  <c r="D8" i="18" s="1"/>
  <c r="I118" i="18"/>
  <c r="H118" i="18" s="1"/>
  <c r="I176" i="18"/>
  <c r="E176" i="18" s="1"/>
  <c r="E117" i="18"/>
  <c r="H20" i="18"/>
  <c r="I284" i="18"/>
  <c r="H284" i="18" s="1"/>
  <c r="H187" i="18"/>
  <c r="H268" i="18"/>
  <c r="H79" i="18"/>
  <c r="E37" i="18"/>
  <c r="I321" i="18"/>
  <c r="E321" i="18" s="1"/>
  <c r="G285" i="18"/>
  <c r="I148" i="18"/>
  <c r="H148" i="18" s="1"/>
  <c r="E96" i="18"/>
  <c r="D285" i="18"/>
  <c r="I229" i="18"/>
  <c r="H229" i="18" s="1"/>
  <c r="E167" i="2"/>
  <c r="I85" i="2"/>
  <c r="H85" i="2" s="1"/>
  <c r="E209" i="2"/>
  <c r="H209" i="2"/>
  <c r="I204" i="2"/>
  <c r="H204" i="2" s="1"/>
  <c r="I186" i="2"/>
  <c r="E186" i="2" s="1"/>
  <c r="D205" i="2"/>
  <c r="G205" i="2"/>
  <c r="H30" i="2"/>
  <c r="I41" i="2"/>
  <c r="H41" i="2" s="1"/>
  <c r="E179" i="2"/>
  <c r="D171" i="2"/>
  <c r="I152" i="2"/>
  <c r="H152" i="2" s="1"/>
  <c r="D86" i="2"/>
  <c r="I57" i="2"/>
  <c r="H57" i="2" s="1"/>
  <c r="H56" i="2"/>
  <c r="G86" i="2"/>
  <c r="E27" i="20"/>
  <c r="E120" i="20"/>
  <c r="H71" i="20"/>
  <c r="I42" i="20"/>
  <c r="H42" i="20" s="1"/>
  <c r="D87" i="20"/>
  <c r="D8" i="20" s="1"/>
  <c r="I72" i="20"/>
  <c r="H72" i="20" s="1"/>
  <c r="H21" i="20"/>
  <c r="E81" i="20"/>
  <c r="I28" i="20"/>
  <c r="H28" i="20" s="1"/>
  <c r="I132" i="20"/>
  <c r="H132" i="20" s="1"/>
  <c r="D133" i="20"/>
  <c r="I86" i="20"/>
  <c r="E86" i="20" s="1"/>
  <c r="H63" i="20"/>
  <c r="G133" i="20"/>
  <c r="G8" i="20" s="1"/>
  <c r="I104" i="20"/>
  <c r="H104" i="20" s="1"/>
  <c r="G87" i="20"/>
  <c r="I38" i="8"/>
  <c r="H38" i="8" s="1"/>
  <c r="I114" i="8"/>
  <c r="H114" i="8" s="1"/>
  <c r="E106" i="8"/>
  <c r="E102" i="8"/>
  <c r="I65" i="8"/>
  <c r="E65" i="8" s="1"/>
  <c r="I132" i="8"/>
  <c r="H132" i="8" s="1"/>
  <c r="D66" i="8"/>
  <c r="I54" i="8"/>
  <c r="H54" i="8" s="1"/>
  <c r="I88" i="8"/>
  <c r="H88" i="8" s="1"/>
  <c r="E17" i="8"/>
  <c r="H14" i="24"/>
  <c r="D25" i="21"/>
  <c r="G29" i="21"/>
  <c r="E140" i="1"/>
  <c r="E136" i="1"/>
  <c r="E135" i="1"/>
  <c r="E129" i="1"/>
  <c r="D100" i="21"/>
  <c r="I16" i="24"/>
  <c r="D108" i="21"/>
  <c r="E357" i="1"/>
  <c r="H350" i="1"/>
  <c r="H332" i="1"/>
  <c r="E331" i="1"/>
  <c r="E328" i="1"/>
  <c r="E320" i="1"/>
  <c r="H314" i="1"/>
  <c r="E313" i="1"/>
  <c r="I298" i="1"/>
  <c r="H298" i="1" s="1"/>
  <c r="E296" i="1"/>
  <c r="E295" i="1"/>
  <c r="E290" i="1"/>
  <c r="E284" i="1"/>
  <c r="E291" i="1"/>
  <c r="E294" i="1"/>
  <c r="E297" i="1"/>
  <c r="H292" i="1"/>
  <c r="E293" i="1"/>
  <c r="E289" i="1"/>
  <c r="I287" i="1"/>
  <c r="H287" i="1" s="1"/>
  <c r="E257" i="1"/>
  <c r="I178" i="1"/>
  <c r="H178" i="1" s="1"/>
  <c r="I87" i="1"/>
  <c r="H87" i="1" s="1"/>
  <c r="H24" i="1"/>
  <c r="G8" i="23" l="1"/>
  <c r="D8" i="23"/>
  <c r="G8" i="9"/>
  <c r="D8" i="9"/>
  <c r="D8" i="7"/>
  <c r="G8" i="7"/>
  <c r="G8" i="18"/>
  <c r="D8" i="8"/>
  <c r="E24" i="23"/>
  <c r="E215" i="23"/>
  <c r="E152" i="23"/>
  <c r="E135" i="23"/>
  <c r="H171" i="23"/>
  <c r="E43" i="23"/>
  <c r="E59" i="23"/>
  <c r="H86" i="23"/>
  <c r="E216" i="23"/>
  <c r="E188" i="23"/>
  <c r="E317" i="9"/>
  <c r="H281" i="9"/>
  <c r="E318" i="9"/>
  <c r="E145" i="9"/>
  <c r="H115" i="9"/>
  <c r="H46" i="10"/>
  <c r="H206" i="7"/>
  <c r="H106" i="7"/>
  <c r="E43" i="7"/>
  <c r="E207" i="7"/>
  <c r="H183" i="7"/>
  <c r="E209" i="18"/>
  <c r="H83" i="18"/>
  <c r="H320" i="18"/>
  <c r="E148" i="18"/>
  <c r="H257" i="18"/>
  <c r="H176" i="18"/>
  <c r="D8" i="2"/>
  <c r="G8" i="2"/>
  <c r="E212" i="2"/>
  <c r="H135" i="2"/>
  <c r="E22" i="2"/>
  <c r="E85" i="2"/>
  <c r="H186" i="2"/>
  <c r="E152" i="2"/>
  <c r="H121" i="20"/>
  <c r="H55" i="20"/>
  <c r="H150" i="20"/>
  <c r="I151" i="20"/>
  <c r="E151" i="20" s="1"/>
  <c r="I115" i="8"/>
  <c r="H115" i="8" s="1"/>
  <c r="E18" i="8"/>
  <c r="E103" i="8"/>
  <c r="H73" i="8"/>
  <c r="H131" i="8"/>
  <c r="E132" i="8"/>
  <c r="E114" i="8"/>
  <c r="E38" i="8"/>
  <c r="H20" i="24"/>
  <c r="I21" i="24"/>
  <c r="E21" i="24" s="1"/>
  <c r="E206" i="23"/>
  <c r="E32" i="23"/>
  <c r="I87" i="23"/>
  <c r="H87" i="23" s="1"/>
  <c r="I207" i="23"/>
  <c r="H207" i="23" s="1"/>
  <c r="E81" i="9"/>
  <c r="I226" i="9"/>
  <c r="H226" i="9" s="1"/>
  <c r="H35" i="9"/>
  <c r="H254" i="9"/>
  <c r="E206" i="9"/>
  <c r="H173" i="9"/>
  <c r="I282" i="9"/>
  <c r="E282" i="9" s="1"/>
  <c r="I146" i="9"/>
  <c r="E146" i="9" s="1"/>
  <c r="E13" i="10"/>
  <c r="I51" i="10"/>
  <c r="H51" i="10" s="1"/>
  <c r="I139" i="7"/>
  <c r="H139" i="7" s="1"/>
  <c r="I184" i="7"/>
  <c r="E184" i="7" s="1"/>
  <c r="E129" i="7"/>
  <c r="I92" i="7"/>
  <c r="H92" i="7" s="1"/>
  <c r="E162" i="7"/>
  <c r="E66" i="7"/>
  <c r="H91" i="7"/>
  <c r="H321" i="18"/>
  <c r="E284" i="18"/>
  <c r="I149" i="18"/>
  <c r="H149" i="18" s="1"/>
  <c r="E229" i="18"/>
  <c r="E118" i="18"/>
  <c r="I285" i="18"/>
  <c r="E285" i="18" s="1"/>
  <c r="I171" i="2"/>
  <c r="H171" i="2" s="1"/>
  <c r="E41" i="2"/>
  <c r="I205" i="2"/>
  <c r="H205" i="2" s="1"/>
  <c r="I86" i="2"/>
  <c r="H86" i="2" s="1"/>
  <c r="E213" i="2"/>
  <c r="E57" i="2"/>
  <c r="E204" i="2"/>
  <c r="I112" i="20"/>
  <c r="H112" i="20" s="1"/>
  <c r="I133" i="20"/>
  <c r="E133" i="20" s="1"/>
  <c r="I87" i="20"/>
  <c r="E87" i="20" s="1"/>
  <c r="E104" i="20"/>
  <c r="E72" i="20"/>
  <c r="E132" i="20"/>
  <c r="E28" i="20"/>
  <c r="E42" i="20"/>
  <c r="H86" i="20"/>
  <c r="H65" i="8"/>
  <c r="I94" i="8"/>
  <c r="H94" i="8" s="1"/>
  <c r="E88" i="8"/>
  <c r="I66" i="8"/>
  <c r="H66" i="8" s="1"/>
  <c r="E54" i="8"/>
  <c r="H16" i="24"/>
  <c r="E16" i="24"/>
  <c r="I22" i="24"/>
  <c r="H22" i="24" s="1"/>
  <c r="E298" i="1"/>
  <c r="E287" i="1"/>
  <c r="E178" i="1"/>
  <c r="E87" i="1"/>
  <c r="I215" i="1"/>
  <c r="E215" i="1" s="1"/>
  <c r="E207" i="23" l="1"/>
  <c r="H146" i="9"/>
  <c r="E139" i="7"/>
  <c r="H184" i="7"/>
  <c r="E92" i="7"/>
  <c r="E86" i="2"/>
  <c r="H151" i="20"/>
  <c r="H87" i="20"/>
  <c r="E115" i="8"/>
  <c r="H21" i="24"/>
  <c r="E87" i="23"/>
  <c r="E226" i="9"/>
  <c r="H282" i="9"/>
  <c r="E51" i="10"/>
  <c r="E149" i="18"/>
  <c r="H285" i="18"/>
  <c r="E205" i="2"/>
  <c r="E171" i="2"/>
  <c r="H133" i="20"/>
  <c r="E112" i="20"/>
  <c r="E66" i="8"/>
  <c r="E94" i="8"/>
  <c r="E22" i="24"/>
  <c r="I8" i="23"/>
  <c r="E8" i="23" s="1"/>
  <c r="I8" i="9"/>
  <c r="E8" i="9" s="1"/>
  <c r="I8" i="2"/>
  <c r="E8" i="2" s="1"/>
  <c r="H215" i="1"/>
  <c r="H8" i="9" l="1"/>
  <c r="H8" i="2"/>
  <c r="I8" i="20"/>
  <c r="H8" i="20" s="1"/>
  <c r="I8" i="8"/>
  <c r="E8" i="8" s="1"/>
  <c r="H8" i="23"/>
  <c r="I8" i="7"/>
  <c r="E8" i="7" s="1"/>
  <c r="I8" i="18"/>
  <c r="H8" i="18" s="1"/>
  <c r="H8" i="7" l="1"/>
  <c r="E8" i="20"/>
  <c r="H8" i="8"/>
  <c r="E8" i="18"/>
  <c r="H103" i="26"/>
  <c r="G103" i="26" s="1"/>
  <c r="D103" i="26" l="1"/>
  <c r="E233" i="12"/>
  <c r="E227" i="12"/>
  <c r="E226" i="12"/>
  <c r="E100" i="12"/>
  <c r="E98" i="12"/>
  <c r="E97" i="12"/>
  <c r="E96" i="12"/>
  <c r="E95" i="12"/>
  <c r="E94" i="12"/>
  <c r="E92" i="12"/>
  <c r="E91" i="12"/>
  <c r="F63" i="12"/>
  <c r="E63" i="12" s="1"/>
  <c r="F62" i="12"/>
  <c r="F61" i="12"/>
  <c r="E61" i="12" s="1"/>
  <c r="F60" i="12"/>
  <c r="F59" i="12"/>
  <c r="E59" i="12" s="1"/>
  <c r="F58" i="12"/>
  <c r="F56" i="12"/>
  <c r="E56" i="12" s="1"/>
  <c r="F55" i="12"/>
  <c r="F54" i="12"/>
  <c r="E54" i="12" s="1"/>
  <c r="F53" i="12"/>
  <c r="F52" i="12"/>
  <c r="E52" i="12" s="1"/>
  <c r="F51" i="12"/>
  <c r="F50" i="12"/>
  <c r="F49" i="12"/>
  <c r="F48" i="12"/>
  <c r="F47" i="12"/>
  <c r="F46" i="12"/>
  <c r="E46" i="12" s="1"/>
  <c r="F45" i="12"/>
  <c r="E45" i="12" s="1"/>
  <c r="F44" i="12"/>
  <c r="E44" i="12" s="1"/>
  <c r="F43" i="12"/>
  <c r="F24" i="12"/>
  <c r="E24" i="12" s="1"/>
  <c r="E21" i="12"/>
  <c r="E20" i="12"/>
  <c r="E19" i="12"/>
  <c r="E17" i="12"/>
  <c r="E16" i="12"/>
  <c r="F13" i="12"/>
  <c r="E13" i="12" s="1"/>
  <c r="F12" i="12"/>
  <c r="E12" i="12" s="1"/>
  <c r="F11" i="12"/>
  <c r="I195" i="1"/>
  <c r="H195" i="1" s="1"/>
  <c r="I196" i="1"/>
  <c r="E196" i="1" s="1"/>
  <c r="I186" i="1"/>
  <c r="H186" i="1" s="1"/>
  <c r="G40" i="1"/>
  <c r="I209" i="1"/>
  <c r="H209" i="1" s="1"/>
  <c r="I208" i="1"/>
  <c r="H208" i="1" s="1"/>
  <c r="I207" i="1"/>
  <c r="H207" i="1" s="1"/>
  <c r="I206" i="1"/>
  <c r="H206" i="1" s="1"/>
  <c r="I205" i="1"/>
  <c r="E205" i="1" s="1"/>
  <c r="I204" i="1"/>
  <c r="H204" i="1" s="1"/>
  <c r="I203" i="1"/>
  <c r="E203" i="1" s="1"/>
  <c r="I202" i="1"/>
  <c r="H202" i="1" s="1"/>
  <c r="D222" i="12"/>
  <c r="G11" i="24"/>
  <c r="D11" i="24"/>
  <c r="I264" i="1"/>
  <c r="H264" i="1" s="1"/>
  <c r="I263" i="1"/>
  <c r="H263" i="1" s="1"/>
  <c r="G222" i="1"/>
  <c r="G223" i="1" s="1"/>
  <c r="D222" i="1"/>
  <c r="I221" i="1"/>
  <c r="E221" i="1" s="1"/>
  <c r="I220" i="1"/>
  <c r="H220" i="1" s="1"/>
  <c r="I218" i="1"/>
  <c r="E218" i="1" s="1"/>
  <c r="I216" i="1"/>
  <c r="E216" i="1" s="1"/>
  <c r="I212" i="1"/>
  <c r="H212" i="1" s="1"/>
  <c r="I211" i="1"/>
  <c r="E211" i="1" s="1"/>
  <c r="I210" i="1"/>
  <c r="H210" i="1" s="1"/>
  <c r="I201" i="1"/>
  <c r="E201" i="1" s="1"/>
  <c r="I198" i="1"/>
  <c r="H198" i="1" s="1"/>
  <c r="I197" i="1"/>
  <c r="H197" i="1" s="1"/>
  <c r="D149" i="1"/>
  <c r="F149" i="28" s="1"/>
  <c r="E149" i="28" s="1"/>
  <c r="I94" i="1"/>
  <c r="H94" i="1" s="1"/>
  <c r="I93" i="1"/>
  <c r="H93" i="1" s="1"/>
  <c r="I28" i="1"/>
  <c r="E28" i="1" s="1"/>
  <c r="I76" i="1"/>
  <c r="H76" i="1" s="1"/>
  <c r="F8" i="21"/>
  <c r="C8" i="21"/>
  <c r="G111" i="21"/>
  <c r="F222" i="28" l="1"/>
  <c r="E222" i="28" s="1"/>
  <c r="F222" i="12"/>
  <c r="E222" i="12" s="1"/>
  <c r="F149" i="12"/>
  <c r="E149" i="12" s="1"/>
  <c r="D12" i="24"/>
  <c r="D8" i="24" s="1"/>
  <c r="G12" i="24"/>
  <c r="G8" i="24" s="1"/>
  <c r="D223" i="12"/>
  <c r="D223" i="1"/>
  <c r="H196" i="1"/>
  <c r="E195" i="1"/>
  <c r="E186" i="1"/>
  <c r="E207" i="1"/>
  <c r="E209" i="1"/>
  <c r="H203" i="1"/>
  <c r="I11" i="24"/>
  <c r="H11" i="24" s="1"/>
  <c r="H205" i="1"/>
  <c r="E208" i="1"/>
  <c r="E202" i="1"/>
  <c r="E204" i="1"/>
  <c r="E206" i="1"/>
  <c r="I222" i="1"/>
  <c r="H222" i="1" s="1"/>
  <c r="H218" i="1"/>
  <c r="H216" i="1"/>
  <c r="H221" i="1"/>
  <c r="E263" i="1"/>
  <c r="E264" i="1"/>
  <c r="I199" i="1"/>
  <c r="H199" i="1" s="1"/>
  <c r="H211" i="1"/>
  <c r="E210" i="1"/>
  <c r="E212" i="1"/>
  <c r="H201" i="1"/>
  <c r="E220" i="1"/>
  <c r="E198" i="1"/>
  <c r="E197" i="1"/>
  <c r="E93" i="1"/>
  <c r="E94" i="1"/>
  <c r="E76" i="1"/>
  <c r="H28" i="1"/>
  <c r="D111" i="21"/>
  <c r="F223" i="28" l="1"/>
  <c r="E223" i="28" s="1"/>
  <c r="F223" i="12"/>
  <c r="E223" i="12" s="1"/>
  <c r="E11" i="24"/>
  <c r="E222" i="1"/>
  <c r="I12" i="24"/>
  <c r="H12" i="24" s="1"/>
  <c r="E199" i="1"/>
  <c r="H88" i="26"/>
  <c r="D88" i="26" s="1"/>
  <c r="E242" i="12" l="1"/>
  <c r="E12" i="24"/>
  <c r="G88" i="26"/>
  <c r="D23" i="21"/>
  <c r="I167" i="1"/>
  <c r="H167" i="1" s="1"/>
  <c r="I130" i="1"/>
  <c r="E130" i="1" s="1"/>
  <c r="I128" i="1"/>
  <c r="E128" i="1" s="1"/>
  <c r="I127" i="1"/>
  <c r="H127" i="1" s="1"/>
  <c r="I126" i="1"/>
  <c r="E126" i="1" s="1"/>
  <c r="I141" i="1"/>
  <c r="H141" i="1" s="1"/>
  <c r="G110" i="21"/>
  <c r="D61" i="21"/>
  <c r="D44" i="21"/>
  <c r="G34" i="21"/>
  <c r="D36" i="21"/>
  <c r="I8" i="24" l="1"/>
  <c r="E8" i="24" s="1"/>
  <c r="E127" i="1"/>
  <c r="H126" i="1"/>
  <c r="G23" i="21"/>
  <c r="E167" i="1"/>
  <c r="H128" i="1"/>
  <c r="H130" i="1"/>
  <c r="E141" i="1"/>
  <c r="D110" i="21"/>
  <c r="G61" i="21"/>
  <c r="G44" i="21"/>
  <c r="D34" i="21"/>
  <c r="G36" i="21"/>
  <c r="H8" i="24" l="1"/>
  <c r="E11" i="12" l="1"/>
  <c r="D255" i="12" l="1"/>
  <c r="D122" i="12"/>
  <c r="D111" i="12"/>
  <c r="D84" i="12"/>
  <c r="D64" i="12"/>
  <c r="D40" i="12"/>
  <c r="H57" i="26"/>
  <c r="D57" i="26" s="1"/>
  <c r="H52" i="26"/>
  <c r="G52" i="26" s="1"/>
  <c r="H34" i="26"/>
  <c r="D34" i="26" s="1"/>
  <c r="H10" i="26"/>
  <c r="D10" i="26" s="1"/>
  <c r="G26" i="21"/>
  <c r="E358" i="12" l="1"/>
  <c r="D366" i="12"/>
  <c r="E322" i="12"/>
  <c r="E300" i="12"/>
  <c r="D305" i="12"/>
  <c r="D306" i="12" s="1"/>
  <c r="D256" i="12"/>
  <c r="D278" i="12" s="1"/>
  <c r="D123" i="12"/>
  <c r="D88" i="12"/>
  <c r="D27" i="21"/>
  <c r="G27" i="21"/>
  <c r="G28" i="21"/>
  <c r="D28" i="21"/>
  <c r="E323" i="12"/>
  <c r="D65" i="12"/>
  <c r="D41" i="12"/>
  <c r="D52" i="26"/>
  <c r="G57" i="26"/>
  <c r="G34" i="26"/>
  <c r="G10" i="26"/>
  <c r="D26" i="21"/>
  <c r="D15" i="21"/>
  <c r="G14" i="21"/>
  <c r="G13" i="21"/>
  <c r="D370" i="12" l="1"/>
  <c r="D326" i="12"/>
  <c r="D334" i="12" s="1"/>
  <c r="D335" i="12" s="1"/>
  <c r="D155" i="12"/>
  <c r="D16" i="21"/>
  <c r="G16" i="21"/>
  <c r="D14" i="21"/>
  <c r="D13" i="21"/>
  <c r="G15" i="21"/>
  <c r="G352" i="1"/>
  <c r="D352" i="1"/>
  <c r="G366" i="1"/>
  <c r="D366" i="1"/>
  <c r="I361" i="1"/>
  <c r="H361" i="1" s="1"/>
  <c r="I330" i="1"/>
  <c r="E330" i="1" s="1"/>
  <c r="G318" i="1"/>
  <c r="D318" i="1"/>
  <c r="I322" i="1"/>
  <c r="E322" i="1" s="1"/>
  <c r="I321" i="1"/>
  <c r="H321" i="1" s="1"/>
  <c r="I282" i="1"/>
  <c r="H282" i="1" s="1"/>
  <c r="I281" i="1"/>
  <c r="E281" i="1" s="1"/>
  <c r="I166" i="1"/>
  <c r="E166" i="1" s="1"/>
  <c r="I152" i="1"/>
  <c r="H152" i="1" s="1"/>
  <c r="G153" i="1"/>
  <c r="D153" i="1"/>
  <c r="I151" i="1"/>
  <c r="E151" i="1" s="1"/>
  <c r="I92" i="1"/>
  <c r="H92" i="1" s="1"/>
  <c r="G64" i="1"/>
  <c r="D64" i="1"/>
  <c r="F64" i="28" s="1"/>
  <c r="E64" i="28" s="1"/>
  <c r="G84" i="1"/>
  <c r="G88" i="1" s="1"/>
  <c r="D84" i="1"/>
  <c r="F84" i="28" s="1"/>
  <c r="E84" i="28" s="1"/>
  <c r="I69" i="1"/>
  <c r="E69" i="1" s="1"/>
  <c r="I47" i="1"/>
  <c r="H47" i="1" s="1"/>
  <c r="I33" i="1"/>
  <c r="I16" i="1"/>
  <c r="I15" i="1"/>
  <c r="I14" i="1"/>
  <c r="F352" i="12" l="1"/>
  <c r="E352" i="12" s="1"/>
  <c r="F352" i="28"/>
  <c r="E352" i="28" s="1"/>
  <c r="F153" i="12"/>
  <c r="E153" i="12" s="1"/>
  <c r="F153" i="28"/>
  <c r="E153" i="28" s="1"/>
  <c r="F318" i="12"/>
  <c r="E318" i="12" s="1"/>
  <c r="F318" i="28"/>
  <c r="E318" i="28" s="1"/>
  <c r="F366" i="12"/>
  <c r="E366" i="12" s="1"/>
  <c r="F366" i="28"/>
  <c r="E366" i="28" s="1"/>
  <c r="D88" i="1"/>
  <c r="F84" i="12"/>
  <c r="E84" i="12" s="1"/>
  <c r="D371" i="12"/>
  <c r="D8" i="12" s="1"/>
  <c r="F64" i="12"/>
  <c r="E64" i="12" s="1"/>
  <c r="E33" i="1"/>
  <c r="H33" i="1"/>
  <c r="H16" i="1"/>
  <c r="E16" i="1"/>
  <c r="H15" i="1"/>
  <c r="E15" i="1"/>
  <c r="H14" i="1"/>
  <c r="E14" i="1"/>
  <c r="G370" i="1"/>
  <c r="D370" i="1"/>
  <c r="I369" i="1"/>
  <c r="E369" i="1" s="1"/>
  <c r="I352" i="1"/>
  <c r="E352" i="1" s="1"/>
  <c r="I366" i="1"/>
  <c r="H366" i="1" s="1"/>
  <c r="E361" i="1"/>
  <c r="H322" i="1"/>
  <c r="H330" i="1"/>
  <c r="E321" i="1"/>
  <c r="H281" i="1"/>
  <c r="E282" i="1"/>
  <c r="H166" i="1"/>
  <c r="E152" i="1"/>
  <c r="H151" i="1"/>
  <c r="E92" i="1"/>
  <c r="H69" i="1"/>
  <c r="E47" i="1"/>
  <c r="F88" i="12" l="1"/>
  <c r="E88" i="12" s="1"/>
  <c r="F88" i="28"/>
  <c r="E88" i="28" s="1"/>
  <c r="F370" i="12"/>
  <c r="E370" i="12" s="1"/>
  <c r="F370" i="28"/>
  <c r="E370" i="28" s="1"/>
  <c r="D371" i="1"/>
  <c r="H369" i="1"/>
  <c r="H352" i="1"/>
  <c r="E366" i="1"/>
  <c r="I192" i="1"/>
  <c r="H192" i="1" s="1"/>
  <c r="I191" i="1"/>
  <c r="H191" i="1" s="1"/>
  <c r="F371" i="12" l="1"/>
  <c r="E371" i="12" s="1"/>
  <c r="F371" i="28"/>
  <c r="E371" i="28" s="1"/>
  <c r="E192" i="1"/>
  <c r="E191" i="1"/>
  <c r="I364" i="1" l="1"/>
  <c r="E364" i="1" s="1"/>
  <c r="I358" i="1"/>
  <c r="E358" i="1" s="1"/>
  <c r="I355" i="1"/>
  <c r="H355" i="1" s="1"/>
  <c r="I338" i="1"/>
  <c r="E338" i="1" s="1"/>
  <c r="I267" i="1"/>
  <c r="E267" i="1" s="1"/>
  <c r="I241" i="1"/>
  <c r="E241" i="1" s="1"/>
  <c r="I189" i="1"/>
  <c r="E189" i="1" s="1"/>
  <c r="I170" i="1"/>
  <c r="E170" i="1" s="1"/>
  <c r="I164" i="1"/>
  <c r="E164" i="1" s="1"/>
  <c r="I161" i="1"/>
  <c r="I142" i="1"/>
  <c r="E142" i="1" s="1"/>
  <c r="I109" i="1"/>
  <c r="E109" i="1" s="1"/>
  <c r="I79" i="1"/>
  <c r="I77" i="1"/>
  <c r="H77" i="1" s="1"/>
  <c r="I72" i="1"/>
  <c r="E72" i="1" s="1"/>
  <c r="I68" i="1"/>
  <c r="E68" i="1" s="1"/>
  <c r="H161" i="1" l="1"/>
  <c r="E161" i="1"/>
  <c r="E79" i="1"/>
  <c r="H79" i="1"/>
  <c r="H338" i="1"/>
  <c r="H364" i="1"/>
  <c r="H358" i="1"/>
  <c r="E355" i="1"/>
  <c r="H164" i="1"/>
  <c r="H267" i="1"/>
  <c r="H241" i="1"/>
  <c r="H72" i="1"/>
  <c r="H189" i="1"/>
  <c r="H170" i="1"/>
  <c r="H142" i="1"/>
  <c r="H109" i="1"/>
  <c r="E77" i="1"/>
  <c r="H68" i="1"/>
  <c r="G83" i="21"/>
  <c r="D33" i="21"/>
  <c r="G32" i="21"/>
  <c r="G30" i="21"/>
  <c r="D31" i="21" l="1"/>
  <c r="G31" i="21"/>
  <c r="D32" i="21"/>
  <c r="G33" i="21"/>
  <c r="D30" i="21"/>
  <c r="D83" i="21"/>
  <c r="H117" i="26"/>
  <c r="D117" i="26" s="1"/>
  <c r="H33" i="26"/>
  <c r="G33" i="26" s="1"/>
  <c r="D33" i="26" l="1"/>
  <c r="G117" i="26"/>
  <c r="G51" i="21"/>
  <c r="D24" i="21"/>
  <c r="D51" i="21" l="1"/>
  <c r="G24" i="21"/>
  <c r="G49" i="21"/>
  <c r="D49" i="21" l="1"/>
  <c r="I158" i="1"/>
  <c r="H158" i="1" l="1"/>
  <c r="E158" i="1"/>
  <c r="I174" i="1"/>
  <c r="E174" i="1" s="1"/>
  <c r="I168" i="1"/>
  <c r="E168" i="1" s="1"/>
  <c r="I165" i="1"/>
  <c r="E165" i="1" s="1"/>
  <c r="H174" i="1" l="1"/>
  <c r="H168" i="1"/>
  <c r="H165" i="1"/>
  <c r="I317" i="1"/>
  <c r="E317" i="1" s="1"/>
  <c r="I301" i="1"/>
  <c r="H301" i="1" s="1"/>
  <c r="I172" i="1"/>
  <c r="E172" i="1" s="1"/>
  <c r="I194" i="1"/>
  <c r="H194" i="1" s="1"/>
  <c r="I193" i="1"/>
  <c r="H193" i="1" s="1"/>
  <c r="I190" i="1"/>
  <c r="H190" i="1" s="1"/>
  <c r="I188" i="1"/>
  <c r="E188" i="1" s="1"/>
  <c r="I187" i="1"/>
  <c r="E187" i="1" s="1"/>
  <c r="I185" i="1"/>
  <c r="E185" i="1" s="1"/>
  <c r="I183" i="1"/>
  <c r="E183" i="1" s="1"/>
  <c r="I182" i="1"/>
  <c r="H182" i="1" s="1"/>
  <c r="I181" i="1"/>
  <c r="H181" i="1" s="1"/>
  <c r="I180" i="1"/>
  <c r="E180" i="1" s="1"/>
  <c r="I177" i="1"/>
  <c r="H177" i="1" s="1"/>
  <c r="I175" i="1"/>
  <c r="E175" i="1" s="1"/>
  <c r="I173" i="1"/>
  <c r="H173" i="1" s="1"/>
  <c r="I171" i="1"/>
  <c r="H171" i="1" s="1"/>
  <c r="I169" i="1"/>
  <c r="H169" i="1" s="1"/>
  <c r="I163" i="1"/>
  <c r="I162" i="1"/>
  <c r="E162" i="1" s="1"/>
  <c r="I160" i="1"/>
  <c r="E160" i="1" s="1"/>
  <c r="I159" i="1"/>
  <c r="E159" i="1" s="1"/>
  <c r="I157" i="1"/>
  <c r="E157" i="1" s="1"/>
  <c r="G305" i="1"/>
  <c r="G306" i="1" s="1"/>
  <c r="I286" i="1"/>
  <c r="E286" i="1" s="1"/>
  <c r="I280" i="1"/>
  <c r="E280" i="1" s="1"/>
  <c r="I147" i="1"/>
  <c r="E147" i="1" s="1"/>
  <c r="I146" i="1"/>
  <c r="E146" i="1" s="1"/>
  <c r="G137" i="1"/>
  <c r="D137" i="1"/>
  <c r="I134" i="1"/>
  <c r="E134" i="1" s="1"/>
  <c r="I133" i="1"/>
  <c r="E133" i="1" s="1"/>
  <c r="F137" i="12" l="1"/>
  <c r="E137" i="12" s="1"/>
  <c r="F137" i="28"/>
  <c r="E137" i="28" s="1"/>
  <c r="E163" i="1"/>
  <c r="H163" i="1"/>
  <c r="H180" i="1"/>
  <c r="H157" i="1"/>
  <c r="H317" i="1"/>
  <c r="E301" i="1"/>
  <c r="H162" i="1"/>
  <c r="H159" i="1"/>
  <c r="E193" i="1"/>
  <c r="H188" i="1"/>
  <c r="H183" i="1"/>
  <c r="H172" i="1"/>
  <c r="H160" i="1"/>
  <c r="E177" i="1"/>
  <c r="E173" i="1"/>
  <c r="E169" i="1"/>
  <c r="H175" i="1"/>
  <c r="H187" i="1"/>
  <c r="E181" i="1"/>
  <c r="E190" i="1"/>
  <c r="H185" i="1"/>
  <c r="I223" i="1"/>
  <c r="H223" i="1" s="1"/>
  <c r="E171" i="1"/>
  <c r="E182" i="1"/>
  <c r="E194" i="1"/>
  <c r="H286" i="1"/>
  <c r="H280" i="1"/>
  <c r="H147" i="1"/>
  <c r="H146" i="1"/>
  <c r="H134" i="1"/>
  <c r="H133" i="1"/>
  <c r="I137" i="1"/>
  <c r="E137" i="1" s="1"/>
  <c r="I83" i="1"/>
  <c r="E83" i="1" s="1"/>
  <c r="I82" i="1"/>
  <c r="I81" i="1"/>
  <c r="H81" i="1" s="1"/>
  <c r="I80" i="1"/>
  <c r="E80" i="1" s="1"/>
  <c r="I78" i="1"/>
  <c r="H78" i="1" s="1"/>
  <c r="I75" i="1"/>
  <c r="E75" i="1" s="1"/>
  <c r="I74" i="1"/>
  <c r="H74" i="1" s="1"/>
  <c r="I73" i="1"/>
  <c r="E73" i="1" s="1"/>
  <c r="I71" i="1"/>
  <c r="E71" i="1" s="1"/>
  <c r="I70" i="1"/>
  <c r="H70" i="1" s="1"/>
  <c r="I63" i="1"/>
  <c r="I62" i="1"/>
  <c r="I61" i="1"/>
  <c r="H61" i="1" s="1"/>
  <c r="I60" i="1"/>
  <c r="H60" i="1" s="1"/>
  <c r="I59" i="1"/>
  <c r="H59" i="1" s="1"/>
  <c r="I58" i="1"/>
  <c r="H58" i="1" s="1"/>
  <c r="I57" i="1"/>
  <c r="I56" i="1"/>
  <c r="I55" i="1"/>
  <c r="E55" i="1" s="1"/>
  <c r="I54" i="1"/>
  <c r="H54" i="1" s="1"/>
  <c r="I53" i="1"/>
  <c r="E53" i="1" s="1"/>
  <c r="I52" i="1"/>
  <c r="H52" i="1" s="1"/>
  <c r="I51" i="1"/>
  <c r="E51" i="1" s="1"/>
  <c r="I50" i="1"/>
  <c r="H50" i="1" s="1"/>
  <c r="I49" i="1"/>
  <c r="H49" i="1" s="1"/>
  <c r="I48" i="1"/>
  <c r="I46" i="1"/>
  <c r="H46" i="1" s="1"/>
  <c r="I45" i="1"/>
  <c r="H45" i="1" s="1"/>
  <c r="I44" i="1"/>
  <c r="H44" i="1" s="1"/>
  <c r="I43" i="1"/>
  <c r="I22" i="1"/>
  <c r="H22" i="1" s="1"/>
  <c r="I21" i="1"/>
  <c r="I20" i="1"/>
  <c r="I19" i="1"/>
  <c r="I18" i="1"/>
  <c r="I17" i="1"/>
  <c r="I13" i="1"/>
  <c r="I12" i="1"/>
  <c r="I11" i="1"/>
  <c r="I10" i="1"/>
  <c r="G65" i="1"/>
  <c r="H147" i="26"/>
  <c r="G147" i="26" s="1"/>
  <c r="H146" i="26"/>
  <c r="D146" i="26" s="1"/>
  <c r="H145" i="26"/>
  <c r="G145" i="26" s="1"/>
  <c r="H144" i="26"/>
  <c r="D144" i="26" s="1"/>
  <c r="H143" i="26"/>
  <c r="G143" i="26" s="1"/>
  <c r="H142" i="26"/>
  <c r="D142" i="26" s="1"/>
  <c r="H141" i="26"/>
  <c r="D141" i="26" s="1"/>
  <c r="H140" i="26"/>
  <c r="D140" i="26" s="1"/>
  <c r="H139" i="26"/>
  <c r="D139" i="26" s="1"/>
  <c r="H138" i="26"/>
  <c r="D138" i="26" s="1"/>
  <c r="H137" i="26"/>
  <c r="D137" i="26" s="1"/>
  <c r="H136" i="26"/>
  <c r="D136" i="26" s="1"/>
  <c r="H135" i="26"/>
  <c r="G135" i="26" s="1"/>
  <c r="H134" i="26"/>
  <c r="D134" i="26" s="1"/>
  <c r="H133" i="26"/>
  <c r="D133" i="26" s="1"/>
  <c r="H132" i="26"/>
  <c r="D132" i="26" s="1"/>
  <c r="H131" i="26"/>
  <c r="G131" i="26" s="1"/>
  <c r="H130" i="26"/>
  <c r="G130" i="26" s="1"/>
  <c r="H129" i="26"/>
  <c r="G129" i="26" s="1"/>
  <c r="H128" i="26"/>
  <c r="H127" i="26"/>
  <c r="G127" i="26" s="1"/>
  <c r="H126" i="26"/>
  <c r="D126" i="26" s="1"/>
  <c r="H125" i="26"/>
  <c r="D125" i="26" s="1"/>
  <c r="H124" i="26"/>
  <c r="G124" i="26" s="1"/>
  <c r="H123" i="26"/>
  <c r="D123" i="26" s="1"/>
  <c r="H122" i="26"/>
  <c r="G122" i="26" s="1"/>
  <c r="H120" i="26"/>
  <c r="D120" i="26" s="1"/>
  <c r="H119" i="26"/>
  <c r="D119" i="26" s="1"/>
  <c r="H118" i="26"/>
  <c r="D118" i="26" s="1"/>
  <c r="H116" i="26"/>
  <c r="D116" i="26" s="1"/>
  <c r="H115" i="26"/>
  <c r="G115" i="26" s="1"/>
  <c r="H114" i="26"/>
  <c r="D114" i="26" s="1"/>
  <c r="H113" i="26"/>
  <c r="D113" i="26" s="1"/>
  <c r="H112" i="26"/>
  <c r="D112" i="26" s="1"/>
  <c r="H110" i="26"/>
  <c r="G110" i="26" s="1"/>
  <c r="H109" i="26"/>
  <c r="D109" i="26" s="1"/>
  <c r="H108" i="26"/>
  <c r="D108" i="26" s="1"/>
  <c r="H107" i="26"/>
  <c r="D107" i="26" s="1"/>
  <c r="H106" i="26"/>
  <c r="G106" i="26" s="1"/>
  <c r="H105" i="26"/>
  <c r="G105" i="26" s="1"/>
  <c r="H104" i="26"/>
  <c r="D104" i="26" s="1"/>
  <c r="H102" i="26"/>
  <c r="G102" i="26" s="1"/>
  <c r="H101" i="26"/>
  <c r="G101" i="26" s="1"/>
  <c r="H100" i="26"/>
  <c r="D100" i="26" s="1"/>
  <c r="H99" i="26"/>
  <c r="D99" i="26" s="1"/>
  <c r="H98" i="26"/>
  <c r="G98" i="26" s="1"/>
  <c r="H97" i="26"/>
  <c r="G97" i="26" s="1"/>
  <c r="H96" i="26"/>
  <c r="G96" i="26" s="1"/>
  <c r="H95" i="26"/>
  <c r="G95" i="26" s="1"/>
  <c r="H94" i="26"/>
  <c r="D94" i="26" s="1"/>
  <c r="H93" i="26"/>
  <c r="G93" i="26" s="1"/>
  <c r="H92" i="26"/>
  <c r="D92" i="26" s="1"/>
  <c r="H90" i="26"/>
  <c r="G90" i="26" s="1"/>
  <c r="H89" i="26"/>
  <c r="D89" i="26" s="1"/>
  <c r="H87" i="26"/>
  <c r="G87" i="26" s="1"/>
  <c r="H86" i="26"/>
  <c r="D86" i="26" s="1"/>
  <c r="H85" i="26"/>
  <c r="G85" i="26" s="1"/>
  <c r="H84" i="26"/>
  <c r="D84" i="26" s="1"/>
  <c r="H83" i="26"/>
  <c r="D83" i="26" s="1"/>
  <c r="H82" i="26"/>
  <c r="D82" i="26" s="1"/>
  <c r="H81" i="26"/>
  <c r="D81" i="26" s="1"/>
  <c r="H80" i="26"/>
  <c r="D80" i="26" s="1"/>
  <c r="H79" i="26"/>
  <c r="D79" i="26" s="1"/>
  <c r="H78" i="26"/>
  <c r="G78" i="26" s="1"/>
  <c r="H77" i="26"/>
  <c r="D77" i="26" s="1"/>
  <c r="H76" i="26"/>
  <c r="D76" i="26" s="1"/>
  <c r="H75" i="26"/>
  <c r="D75" i="26" s="1"/>
  <c r="H74" i="26"/>
  <c r="D74" i="26" s="1"/>
  <c r="H73" i="26"/>
  <c r="G73" i="26" s="1"/>
  <c r="H72" i="26"/>
  <c r="G72" i="26" s="1"/>
  <c r="H71" i="26"/>
  <c r="D71" i="26" s="1"/>
  <c r="H70" i="26"/>
  <c r="D70" i="26" s="1"/>
  <c r="H69" i="26"/>
  <c r="D69" i="26" s="1"/>
  <c r="H68" i="26"/>
  <c r="G68" i="26" s="1"/>
  <c r="H67" i="26"/>
  <c r="G67" i="26" s="1"/>
  <c r="H66" i="26"/>
  <c r="D66" i="26" s="1"/>
  <c r="H65" i="26"/>
  <c r="G65" i="26" s="1"/>
  <c r="H64" i="26"/>
  <c r="G64" i="26" s="1"/>
  <c r="H63" i="26"/>
  <c r="D63" i="26" s="1"/>
  <c r="H62" i="26"/>
  <c r="D62" i="26" s="1"/>
  <c r="H61" i="26"/>
  <c r="D61" i="26" s="1"/>
  <c r="H60" i="26"/>
  <c r="G60" i="26" s="1"/>
  <c r="H59" i="26"/>
  <c r="D59" i="26" s="1"/>
  <c r="H58" i="26"/>
  <c r="D58" i="26" s="1"/>
  <c r="H56" i="26"/>
  <c r="D56" i="26" s="1"/>
  <c r="H55" i="26"/>
  <c r="D55" i="26" s="1"/>
  <c r="H54" i="26"/>
  <c r="G54" i="26" s="1"/>
  <c r="H53" i="26"/>
  <c r="D53" i="26" s="1"/>
  <c r="H51" i="26"/>
  <c r="D51" i="26" s="1"/>
  <c r="H49" i="26"/>
  <c r="D49" i="26" s="1"/>
  <c r="H48" i="26"/>
  <c r="G48" i="26" s="1"/>
  <c r="H47" i="26"/>
  <c r="D47" i="26" s="1"/>
  <c r="H46" i="26"/>
  <c r="G46" i="26" s="1"/>
  <c r="H45" i="26"/>
  <c r="G45" i="26" s="1"/>
  <c r="H44" i="26"/>
  <c r="D44" i="26" s="1"/>
  <c r="H43" i="26"/>
  <c r="D43" i="26" s="1"/>
  <c r="H42" i="26"/>
  <c r="D42" i="26" s="1"/>
  <c r="H41" i="26"/>
  <c r="G41" i="26" s="1"/>
  <c r="H40" i="26"/>
  <c r="D40" i="26" s="1"/>
  <c r="H39" i="26"/>
  <c r="D39" i="26" s="1"/>
  <c r="H38" i="26"/>
  <c r="D38" i="26" s="1"/>
  <c r="H37" i="26"/>
  <c r="D37" i="26" s="1"/>
  <c r="H36" i="26"/>
  <c r="D36" i="26" s="1"/>
  <c r="H35" i="26"/>
  <c r="G35" i="26" s="1"/>
  <c r="H32" i="26"/>
  <c r="G32" i="26" s="1"/>
  <c r="H31" i="26"/>
  <c r="G31" i="26" s="1"/>
  <c r="H30" i="26"/>
  <c r="G30" i="26" s="1"/>
  <c r="H29" i="26"/>
  <c r="G29" i="26" s="1"/>
  <c r="H28" i="26"/>
  <c r="G28" i="26" s="1"/>
  <c r="H27" i="26"/>
  <c r="D27" i="26" s="1"/>
  <c r="H26" i="26"/>
  <c r="D26" i="26" s="1"/>
  <c r="H25" i="26"/>
  <c r="D25" i="26" s="1"/>
  <c r="H24" i="26"/>
  <c r="D24" i="26" s="1"/>
  <c r="H23" i="26"/>
  <c r="D23" i="26" s="1"/>
  <c r="H22" i="26"/>
  <c r="G22" i="26" s="1"/>
  <c r="H21" i="26"/>
  <c r="D21" i="26" s="1"/>
  <c r="H20" i="26"/>
  <c r="D20" i="26" s="1"/>
  <c r="H19" i="26"/>
  <c r="D19" i="26" s="1"/>
  <c r="H18" i="26"/>
  <c r="D18" i="26" s="1"/>
  <c r="H17" i="26"/>
  <c r="G17" i="26" s="1"/>
  <c r="H16" i="26"/>
  <c r="D16" i="26" s="1"/>
  <c r="H15" i="26"/>
  <c r="D15" i="26" s="1"/>
  <c r="H14" i="26"/>
  <c r="D14" i="26" s="1"/>
  <c r="H13" i="26"/>
  <c r="G13" i="26" s="1"/>
  <c r="H12" i="26"/>
  <c r="G12" i="26" s="1"/>
  <c r="G109" i="21"/>
  <c r="G107" i="21"/>
  <c r="G106" i="21"/>
  <c r="D105" i="21"/>
  <c r="G104" i="21"/>
  <c r="G103" i="21"/>
  <c r="D102" i="21"/>
  <c r="G101" i="21"/>
  <c r="D99" i="21"/>
  <c r="G98" i="21"/>
  <c r="D97" i="21"/>
  <c r="G95" i="21"/>
  <c r="G94" i="21"/>
  <c r="G93" i="21"/>
  <c r="D92" i="21"/>
  <c r="D91" i="21"/>
  <c r="D90" i="21"/>
  <c r="D89" i="21"/>
  <c r="G88" i="21"/>
  <c r="G87" i="21"/>
  <c r="G86" i="21"/>
  <c r="G85" i="21"/>
  <c r="G84" i="21"/>
  <c r="D82" i="21"/>
  <c r="G81" i="21"/>
  <c r="D80" i="21"/>
  <c r="G79" i="21"/>
  <c r="G78" i="21"/>
  <c r="D75" i="21"/>
  <c r="G74" i="21"/>
  <c r="D73" i="21"/>
  <c r="G70" i="21"/>
  <c r="D69" i="21"/>
  <c r="G68" i="21"/>
  <c r="D67" i="21"/>
  <c r="G66" i="21"/>
  <c r="D65" i="21"/>
  <c r="G64" i="21"/>
  <c r="G63" i="21"/>
  <c r="G62" i="21"/>
  <c r="G60" i="21"/>
  <c r="D58" i="21"/>
  <c r="G57" i="21"/>
  <c r="G56" i="21"/>
  <c r="G55" i="21"/>
  <c r="G54" i="21"/>
  <c r="G53" i="21"/>
  <c r="D52" i="21"/>
  <c r="G50" i="21"/>
  <c r="D48" i="21"/>
  <c r="G47" i="21"/>
  <c r="G46" i="21"/>
  <c r="G45" i="21"/>
  <c r="G43" i="21"/>
  <c r="G42" i="21"/>
  <c r="G41" i="21"/>
  <c r="G40" i="21"/>
  <c r="G39" i="21"/>
  <c r="G38" i="21"/>
  <c r="G37" i="21"/>
  <c r="G35" i="21"/>
  <c r="G22" i="21"/>
  <c r="G21" i="21"/>
  <c r="G20" i="21"/>
  <c r="G19" i="21"/>
  <c r="G18" i="21"/>
  <c r="G12" i="21"/>
  <c r="G11" i="21"/>
  <c r="G10" i="21"/>
  <c r="H62" i="1" l="1"/>
  <c r="E62" i="1"/>
  <c r="H48" i="1"/>
  <c r="E48" i="1"/>
  <c r="E43" i="1"/>
  <c r="H43" i="1"/>
  <c r="H57" i="1"/>
  <c r="E57" i="1"/>
  <c r="H18" i="1"/>
  <c r="E18" i="1"/>
  <c r="D76" i="21"/>
  <c r="G77" i="21"/>
  <c r="D71" i="21"/>
  <c r="G71" i="21"/>
  <c r="G59" i="21"/>
  <c r="D59" i="21"/>
  <c r="H63" i="1"/>
  <c r="E63" i="1"/>
  <c r="H10" i="1"/>
  <c r="E10" i="1"/>
  <c r="H19" i="1"/>
  <c r="E19" i="1"/>
  <c r="E11" i="1"/>
  <c r="H11" i="1"/>
  <c r="E20" i="1"/>
  <c r="H20" i="1"/>
  <c r="E12" i="1"/>
  <c r="H12" i="1"/>
  <c r="H21" i="1"/>
  <c r="E21" i="1"/>
  <c r="E13" i="1"/>
  <c r="H13" i="1"/>
  <c r="E17" i="1"/>
  <c r="H17" i="1"/>
  <c r="H82" i="1"/>
  <c r="E82" i="1"/>
  <c r="D127" i="26"/>
  <c r="G128" i="26"/>
  <c r="D128" i="26"/>
  <c r="G65" i="21"/>
  <c r="D57" i="21"/>
  <c r="G105" i="21"/>
  <c r="D88" i="21"/>
  <c r="G90" i="21"/>
  <c r="D72" i="21"/>
  <c r="G72" i="21"/>
  <c r="G96" i="21"/>
  <c r="D96" i="21"/>
  <c r="H56" i="1"/>
  <c r="E56" i="1"/>
  <c r="D54" i="26"/>
  <c r="D28" i="26"/>
  <c r="D45" i="26"/>
  <c r="D98" i="26"/>
  <c r="G144" i="26"/>
  <c r="D130" i="26"/>
  <c r="G80" i="26"/>
  <c r="D41" i="26"/>
  <c r="D122" i="26"/>
  <c r="G66" i="26"/>
  <c r="G113" i="26"/>
  <c r="D72" i="26"/>
  <c r="D145" i="26"/>
  <c r="D85" i="26"/>
  <c r="G15" i="26"/>
  <c r="G137" i="26"/>
  <c r="D93" i="26"/>
  <c r="G23" i="26"/>
  <c r="G40" i="26"/>
  <c r="D31" i="26"/>
  <c r="D106" i="26"/>
  <c r="G58" i="26"/>
  <c r="D104" i="21"/>
  <c r="D12" i="26"/>
  <c r="D48" i="26"/>
  <c r="D96" i="26"/>
  <c r="D129" i="26"/>
  <c r="G38" i="26"/>
  <c r="G77" i="26"/>
  <c r="G142" i="26"/>
  <c r="G48" i="21"/>
  <c r="D101" i="26"/>
  <c r="D105" i="26"/>
  <c r="G20" i="26"/>
  <c r="G63" i="26"/>
  <c r="G119" i="26"/>
  <c r="D81" i="21"/>
  <c r="G123" i="26"/>
  <c r="D97" i="26"/>
  <c r="D73" i="26"/>
  <c r="G47" i="26"/>
  <c r="D65" i="1"/>
  <c r="F65" i="28" s="1"/>
  <c r="E65" i="28" s="1"/>
  <c r="D32" i="26"/>
  <c r="G89" i="26"/>
  <c r="D22" i="26"/>
  <c r="G94" i="26"/>
  <c r="G24" i="26"/>
  <c r="G59" i="26"/>
  <c r="G112" i="26"/>
  <c r="D103" i="21"/>
  <c r="D98" i="21"/>
  <c r="D35" i="21"/>
  <c r="G67" i="21"/>
  <c r="D74" i="21"/>
  <c r="D107" i="21"/>
  <c r="G82" i="21"/>
  <c r="D20" i="21"/>
  <c r="D21" i="21"/>
  <c r="D68" i="21"/>
  <c r="D41" i="21"/>
  <c r="G91" i="21"/>
  <c r="G99" i="21"/>
  <c r="G56" i="26"/>
  <c r="D30" i="26"/>
  <c r="D87" i="26"/>
  <c r="D65" i="26"/>
  <c r="D95" i="26"/>
  <c r="G14" i="26"/>
  <c r="G79" i="26"/>
  <c r="G39" i="26"/>
  <c r="D13" i="26"/>
  <c r="G21" i="26"/>
  <c r="D135" i="26"/>
  <c r="D143" i="26"/>
  <c r="G55" i="26"/>
  <c r="D29" i="26"/>
  <c r="G82" i="26"/>
  <c r="D110" i="26"/>
  <c r="D147" i="26"/>
  <c r="G25" i="26"/>
  <c r="G71" i="26"/>
  <c r="G134" i="26"/>
  <c r="D60" i="26"/>
  <c r="D115" i="26"/>
  <c r="G74" i="26"/>
  <c r="D124" i="26"/>
  <c r="D67" i="26"/>
  <c r="D37" i="21"/>
  <c r="G80" i="21"/>
  <c r="D19" i="21"/>
  <c r="D42" i="21"/>
  <c r="G89" i="21"/>
  <c r="G73" i="21"/>
  <c r="G76" i="21"/>
  <c r="G92" i="21"/>
  <c r="D101" i="21"/>
  <c r="D53" i="21"/>
  <c r="D109" i="21"/>
  <c r="D60" i="21"/>
  <c r="D84" i="21"/>
  <c r="D43" i="21"/>
  <c r="E223" i="1"/>
  <c r="E50" i="1"/>
  <c r="H83" i="1"/>
  <c r="E70" i="1"/>
  <c r="E81" i="1"/>
  <c r="H53" i="1"/>
  <c r="E52" i="1"/>
  <c r="E78" i="1"/>
  <c r="E58" i="1"/>
  <c r="H75" i="1"/>
  <c r="E60" i="1"/>
  <c r="H73" i="1"/>
  <c r="E44" i="1"/>
  <c r="E45" i="1"/>
  <c r="E74" i="1"/>
  <c r="H137" i="1"/>
  <c r="E61" i="1"/>
  <c r="E54" i="1"/>
  <c r="E46" i="1"/>
  <c r="H55" i="1"/>
  <c r="I64" i="1"/>
  <c r="E64" i="1" s="1"/>
  <c r="E49" i="1"/>
  <c r="E59" i="1"/>
  <c r="H71" i="1"/>
  <c r="H80" i="1"/>
  <c r="H51" i="1"/>
  <c r="E22" i="1"/>
  <c r="G86" i="26"/>
  <c r="D17" i="26"/>
  <c r="D46" i="26"/>
  <c r="D64" i="26"/>
  <c r="D90" i="26"/>
  <c r="D102" i="26"/>
  <c r="D131" i="26"/>
  <c r="G42" i="26"/>
  <c r="G120" i="26"/>
  <c r="D35" i="26"/>
  <c r="D78" i="26"/>
  <c r="G107" i="26"/>
  <c r="G139" i="26"/>
  <c r="D68" i="26"/>
  <c r="G16" i="26"/>
  <c r="G49" i="26"/>
  <c r="G81" i="26"/>
  <c r="G104" i="26"/>
  <c r="G114" i="26"/>
  <c r="G136" i="26"/>
  <c r="G146" i="26"/>
  <c r="G138" i="26"/>
  <c r="G18" i="26"/>
  <c r="G26" i="26"/>
  <c r="G36" i="26"/>
  <c r="G43" i="26"/>
  <c r="G51" i="26"/>
  <c r="G61" i="26"/>
  <c r="G69" i="26"/>
  <c r="G75" i="26"/>
  <c r="G83" i="26"/>
  <c r="G99" i="26"/>
  <c r="G108" i="26"/>
  <c r="G116" i="26"/>
  <c r="G125" i="26"/>
  <c r="G132" i="26"/>
  <c r="G140" i="26"/>
  <c r="G19" i="26"/>
  <c r="G27" i="26"/>
  <c r="G37" i="26"/>
  <c r="G44" i="26"/>
  <c r="G53" i="26"/>
  <c r="G62" i="26"/>
  <c r="G70" i="26"/>
  <c r="G76" i="26"/>
  <c r="G84" i="26"/>
  <c r="G92" i="26"/>
  <c r="G100" i="26"/>
  <c r="G109" i="26"/>
  <c r="G118" i="26"/>
  <c r="G126" i="26"/>
  <c r="G133" i="26"/>
  <c r="G141" i="26"/>
  <c r="D63" i="21"/>
  <c r="D94" i="21"/>
  <c r="D45" i="21"/>
  <c r="D55" i="21"/>
  <c r="D64" i="21"/>
  <c r="D85" i="21"/>
  <c r="D95" i="21"/>
  <c r="D106" i="21"/>
  <c r="G58" i="21"/>
  <c r="D93" i="21"/>
  <c r="D86" i="21"/>
  <c r="D62" i="21"/>
  <c r="D54" i="21"/>
  <c r="D46" i="21"/>
  <c r="D47" i="21"/>
  <c r="D66" i="21"/>
  <c r="D77" i="21"/>
  <c r="D87" i="21"/>
  <c r="G102" i="21"/>
  <c r="D38" i="21"/>
  <c r="D56" i="21"/>
  <c r="D39" i="21"/>
  <c r="D40" i="21"/>
  <c r="D78" i="21"/>
  <c r="G97" i="21"/>
  <c r="D18" i="21"/>
  <c r="D50" i="21"/>
  <c r="D70" i="21"/>
  <c r="D79" i="21"/>
  <c r="G52" i="21"/>
  <c r="G75" i="21"/>
  <c r="D22" i="21"/>
  <c r="G69" i="21"/>
  <c r="F65" i="12" l="1"/>
  <c r="E65" i="12" s="1"/>
  <c r="H64" i="1"/>
  <c r="I65" i="1"/>
  <c r="H65" i="1" s="1"/>
  <c r="I84" i="1"/>
  <c r="E65" i="1" l="1"/>
  <c r="H84" i="1"/>
  <c r="E84" i="1"/>
  <c r="I88" i="1" l="1"/>
  <c r="H88" i="1" s="1"/>
  <c r="E88" i="1" l="1"/>
  <c r="I268" i="1" l="1"/>
  <c r="E268" i="1" s="1"/>
  <c r="H268" i="1" l="1"/>
  <c r="D40" i="1"/>
  <c r="F40" i="28" s="1"/>
  <c r="E40" i="28" s="1"/>
  <c r="I39" i="1"/>
  <c r="I38" i="1"/>
  <c r="I37" i="1"/>
  <c r="I36" i="1"/>
  <c r="I35" i="1"/>
  <c r="I34" i="1"/>
  <c r="I32" i="1"/>
  <c r="I31" i="1"/>
  <c r="I30" i="1"/>
  <c r="I29" i="1"/>
  <c r="I27" i="1"/>
  <c r="I26" i="1"/>
  <c r="I25" i="1"/>
  <c r="G23" i="1"/>
  <c r="D23" i="1"/>
  <c r="G371" i="1"/>
  <c r="I368" i="1"/>
  <c r="E368" i="1" s="1"/>
  <c r="I365" i="1"/>
  <c r="H365" i="1" s="1"/>
  <c r="I363" i="1"/>
  <c r="H363" i="1" s="1"/>
  <c r="I362" i="1"/>
  <c r="H362" i="1" s="1"/>
  <c r="I360" i="1"/>
  <c r="H360" i="1" s="1"/>
  <c r="I359" i="1"/>
  <c r="H359" i="1" s="1"/>
  <c r="I356" i="1"/>
  <c r="E356" i="1" s="1"/>
  <c r="I354" i="1"/>
  <c r="E354" i="1" s="1"/>
  <c r="I351" i="1"/>
  <c r="H351" i="1" s="1"/>
  <c r="I349" i="1"/>
  <c r="H349" i="1" s="1"/>
  <c r="I348" i="1"/>
  <c r="H348" i="1" s="1"/>
  <c r="I347" i="1"/>
  <c r="H347" i="1" s="1"/>
  <c r="I346" i="1"/>
  <c r="H346" i="1" s="1"/>
  <c r="I345" i="1"/>
  <c r="E345" i="1" s="1"/>
  <c r="I344" i="1"/>
  <c r="H344" i="1" s="1"/>
  <c r="I343" i="1"/>
  <c r="H343" i="1" s="1"/>
  <c r="I342" i="1"/>
  <c r="H342" i="1" s="1"/>
  <c r="I341" i="1"/>
  <c r="H341" i="1" s="1"/>
  <c r="I340" i="1"/>
  <c r="H340" i="1" s="1"/>
  <c r="I339" i="1"/>
  <c r="E339" i="1" s="1"/>
  <c r="I337" i="1"/>
  <c r="H337" i="1" s="1"/>
  <c r="G333" i="1"/>
  <c r="D333" i="1"/>
  <c r="I329" i="1"/>
  <c r="G326" i="1"/>
  <c r="D326" i="1"/>
  <c r="I325" i="1"/>
  <c r="H325" i="1" s="1"/>
  <c r="I324" i="1"/>
  <c r="E324" i="1" s="1"/>
  <c r="I323" i="1"/>
  <c r="H323" i="1" s="1"/>
  <c r="I316" i="1"/>
  <c r="H316" i="1" s="1"/>
  <c r="I315" i="1"/>
  <c r="E315" i="1" s="1"/>
  <c r="I312" i="1"/>
  <c r="H312" i="1" s="1"/>
  <c r="I311" i="1"/>
  <c r="H311" i="1" s="1"/>
  <c r="I310" i="1"/>
  <c r="H310" i="1" s="1"/>
  <c r="I309" i="1"/>
  <c r="E309" i="1" s="1"/>
  <c r="I308" i="1"/>
  <c r="H308" i="1" s="1"/>
  <c r="D305" i="1"/>
  <c r="F305" i="28" s="1"/>
  <c r="E305" i="28" s="1"/>
  <c r="I304" i="1"/>
  <c r="H304" i="1" s="1"/>
  <c r="I303" i="1"/>
  <c r="H303" i="1" s="1"/>
  <c r="I302" i="1"/>
  <c r="H302" i="1" s="1"/>
  <c r="I300" i="1"/>
  <c r="E300" i="1" s="1"/>
  <c r="I285" i="1"/>
  <c r="E285" i="1" s="1"/>
  <c r="I283" i="1"/>
  <c r="H283" i="1" s="1"/>
  <c r="G277" i="1"/>
  <c r="D277" i="1"/>
  <c r="I276" i="1"/>
  <c r="I275" i="1"/>
  <c r="H275" i="1" s="1"/>
  <c r="I274" i="1"/>
  <c r="E274" i="1" s="1"/>
  <c r="G273" i="1"/>
  <c r="D273" i="1"/>
  <c r="I272" i="1"/>
  <c r="H272" i="1" s="1"/>
  <c r="I271" i="1"/>
  <c r="H271" i="1" s="1"/>
  <c r="I270" i="1"/>
  <c r="E270" i="1" s="1"/>
  <c r="I269" i="1"/>
  <c r="H269" i="1" s="1"/>
  <c r="I266" i="1"/>
  <c r="E266" i="1" s="1"/>
  <c r="I265" i="1"/>
  <c r="H265" i="1" s="1"/>
  <c r="I262" i="1"/>
  <c r="H262" i="1" s="1"/>
  <c r="I261" i="1"/>
  <c r="H261" i="1" s="1"/>
  <c r="I260" i="1"/>
  <c r="E260" i="1" s="1"/>
  <c r="I259" i="1"/>
  <c r="H259" i="1" s="1"/>
  <c r="G255" i="1"/>
  <c r="D255" i="1"/>
  <c r="I254" i="1"/>
  <c r="E254" i="1" s="1"/>
  <c r="I253" i="1"/>
  <c r="H253" i="1" s="1"/>
  <c r="I252" i="1"/>
  <c r="H252" i="1" s="1"/>
  <c r="I251" i="1"/>
  <c r="H251" i="1" s="1"/>
  <c r="I250" i="1"/>
  <c r="H250" i="1" s="1"/>
  <c r="I249" i="1"/>
  <c r="E249" i="1" s="1"/>
  <c r="I248" i="1"/>
  <c r="H248" i="1" s="1"/>
  <c r="I247" i="1"/>
  <c r="H247" i="1" s="1"/>
  <c r="I246" i="1"/>
  <c r="H246" i="1" s="1"/>
  <c r="I245" i="1"/>
  <c r="H245" i="1" s="1"/>
  <c r="G243" i="1"/>
  <c r="D243" i="1"/>
  <c r="I242" i="1"/>
  <c r="H242" i="1" s="1"/>
  <c r="I240" i="1"/>
  <c r="H240" i="1" s="1"/>
  <c r="I239" i="1"/>
  <c r="H239" i="1" s="1"/>
  <c r="I238" i="1"/>
  <c r="H238" i="1" s="1"/>
  <c r="I237" i="1"/>
  <c r="H237" i="1" s="1"/>
  <c r="I236" i="1"/>
  <c r="H236" i="1" s="1"/>
  <c r="G234" i="1"/>
  <c r="D234" i="1"/>
  <c r="I233" i="1"/>
  <c r="H233" i="1" s="1"/>
  <c r="I232" i="1"/>
  <c r="H232" i="1" s="1"/>
  <c r="I231" i="1"/>
  <c r="H231" i="1" s="1"/>
  <c r="I230" i="1"/>
  <c r="E230" i="1" s="1"/>
  <c r="I229" i="1"/>
  <c r="I228" i="1"/>
  <c r="H228" i="1" s="1"/>
  <c r="I227" i="1"/>
  <c r="H227" i="1" s="1"/>
  <c r="I226" i="1"/>
  <c r="H226" i="1" s="1"/>
  <c r="I225" i="1"/>
  <c r="H225" i="1" s="1"/>
  <c r="G149" i="1"/>
  <c r="I148" i="1"/>
  <c r="H148" i="1" s="1"/>
  <c r="I145" i="1"/>
  <c r="H145" i="1" s="1"/>
  <c r="I144" i="1"/>
  <c r="H144" i="1" s="1"/>
  <c r="I143" i="1"/>
  <c r="H143" i="1" s="1"/>
  <c r="I139" i="1"/>
  <c r="H139" i="1" s="1"/>
  <c r="G131" i="1"/>
  <c r="F131" i="12"/>
  <c r="E131" i="12" s="1"/>
  <c r="I125" i="1"/>
  <c r="H125" i="1" s="1"/>
  <c r="G122" i="1"/>
  <c r="D122" i="1"/>
  <c r="I121" i="1"/>
  <c r="E121" i="1" s="1"/>
  <c r="I120" i="1"/>
  <c r="H120" i="1" s="1"/>
  <c r="I119" i="1"/>
  <c r="H119" i="1" s="1"/>
  <c r="I118" i="1"/>
  <c r="H118" i="1" s="1"/>
  <c r="I117" i="1"/>
  <c r="H117" i="1" s="1"/>
  <c r="I116" i="1"/>
  <c r="H116" i="1" s="1"/>
  <c r="I115" i="1"/>
  <c r="E115" i="1" s="1"/>
  <c r="I114" i="1"/>
  <c r="H114" i="1" s="1"/>
  <c r="I113" i="1"/>
  <c r="E113" i="1" s="1"/>
  <c r="G111" i="1"/>
  <c r="D111" i="1"/>
  <c r="I110" i="1"/>
  <c r="H110" i="1" s="1"/>
  <c r="I108" i="1"/>
  <c r="H108" i="1" s="1"/>
  <c r="I107" i="1"/>
  <c r="E107" i="1" s="1"/>
  <c r="I106" i="1"/>
  <c r="H106" i="1" s="1"/>
  <c r="I105" i="1"/>
  <c r="I104" i="1"/>
  <c r="H104" i="1" s="1"/>
  <c r="I103" i="1"/>
  <c r="H103" i="1" s="1"/>
  <c r="G101" i="1"/>
  <c r="D101" i="1"/>
  <c r="I100" i="1"/>
  <c r="H100" i="1" s="1"/>
  <c r="I98" i="1"/>
  <c r="H98" i="1" s="1"/>
  <c r="I97" i="1"/>
  <c r="E97" i="1" s="1"/>
  <c r="I96" i="1"/>
  <c r="H96" i="1" s="1"/>
  <c r="I95" i="1"/>
  <c r="E95" i="1" s="1"/>
  <c r="I91" i="1"/>
  <c r="H91" i="1" s="1"/>
  <c r="I90" i="1"/>
  <c r="H90" i="1" s="1"/>
  <c r="F277" i="12" l="1"/>
  <c r="E277" i="12" s="1"/>
  <c r="F277" i="28"/>
  <c r="E277" i="28" s="1"/>
  <c r="F122" i="12"/>
  <c r="E122" i="12" s="1"/>
  <c r="F122" i="28"/>
  <c r="E122" i="28" s="1"/>
  <c r="F255" i="12"/>
  <c r="E255" i="12" s="1"/>
  <c r="F255" i="28"/>
  <c r="E255" i="28" s="1"/>
  <c r="F101" i="12"/>
  <c r="E101" i="12" s="1"/>
  <c r="F101" i="28"/>
  <c r="E101" i="28" s="1"/>
  <c r="F234" i="12"/>
  <c r="E234" i="12" s="1"/>
  <c r="F234" i="28"/>
  <c r="E234" i="28" s="1"/>
  <c r="F243" i="12"/>
  <c r="E243" i="12" s="1"/>
  <c r="F243" i="28"/>
  <c r="E243" i="28" s="1"/>
  <c r="F273" i="12"/>
  <c r="E273" i="12" s="1"/>
  <c r="F273" i="28"/>
  <c r="E273" i="28" s="1"/>
  <c r="F326" i="12"/>
  <c r="F326" i="28"/>
  <c r="E326" i="28" s="1"/>
  <c r="F111" i="12"/>
  <c r="E111" i="12" s="1"/>
  <c r="F111" i="28"/>
  <c r="E111" i="28" s="1"/>
  <c r="F333" i="12"/>
  <c r="E333" i="12" s="1"/>
  <c r="F333" i="28"/>
  <c r="E333" i="28" s="1"/>
  <c r="F23" i="12"/>
  <c r="E23" i="12" s="1"/>
  <c r="F23" i="28"/>
  <c r="E23" i="28" s="1"/>
  <c r="D306" i="1"/>
  <c r="F305" i="12"/>
  <c r="E305" i="12" s="1"/>
  <c r="H229" i="1"/>
  <c r="E229" i="1"/>
  <c r="D123" i="1"/>
  <c r="G123" i="1"/>
  <c r="F40" i="12"/>
  <c r="E40" i="12" s="1"/>
  <c r="H105" i="1"/>
  <c r="E105" i="1"/>
  <c r="E31" i="1"/>
  <c r="H31" i="1"/>
  <c r="E32" i="1"/>
  <c r="H32" i="1"/>
  <c r="E29" i="1"/>
  <c r="H29" i="1"/>
  <c r="E30" i="1"/>
  <c r="H30" i="1"/>
  <c r="H276" i="1"/>
  <c r="E276" i="1"/>
  <c r="G334" i="1"/>
  <c r="G335" i="1" s="1"/>
  <c r="D334" i="1"/>
  <c r="F334" i="28" s="1"/>
  <c r="E334" i="28" s="1"/>
  <c r="G41" i="1"/>
  <c r="H35" i="1"/>
  <c r="E35" i="1"/>
  <c r="H38" i="1"/>
  <c r="E38" i="1"/>
  <c r="E329" i="1"/>
  <c r="H329" i="1"/>
  <c r="D154" i="1"/>
  <c r="G154" i="1"/>
  <c r="E26" i="1"/>
  <c r="H26" i="1"/>
  <c r="E27" i="1"/>
  <c r="H27" i="1"/>
  <c r="E36" i="1"/>
  <c r="H36" i="1"/>
  <c r="E25" i="1"/>
  <c r="H25" i="1"/>
  <c r="E37" i="1"/>
  <c r="H37" i="1"/>
  <c r="H39" i="1"/>
  <c r="E39" i="1"/>
  <c r="E34" i="1"/>
  <c r="H34" i="1"/>
  <c r="D41" i="1"/>
  <c r="F41" i="28" s="1"/>
  <c r="E41" i="28" s="1"/>
  <c r="H260" i="1"/>
  <c r="E348" i="1"/>
  <c r="H285" i="1"/>
  <c r="E238" i="1"/>
  <c r="E116" i="1"/>
  <c r="I122" i="1"/>
  <c r="E122" i="1" s="1"/>
  <c r="E360" i="1"/>
  <c r="E144" i="1"/>
  <c r="I243" i="1"/>
  <c r="E243" i="1" s="1"/>
  <c r="E245" i="1"/>
  <c r="E337" i="1"/>
  <c r="H354" i="1"/>
  <c r="E341" i="1"/>
  <c r="E344" i="1"/>
  <c r="E363" i="1"/>
  <c r="E365" i="1"/>
  <c r="E346" i="1"/>
  <c r="E250" i="1"/>
  <c r="I333" i="1"/>
  <c r="H345" i="1"/>
  <c r="E240" i="1"/>
  <c r="E247" i="1"/>
  <c r="I305" i="1"/>
  <c r="E305" i="1" s="1"/>
  <c r="I255" i="1"/>
  <c r="H255" i="1" s="1"/>
  <c r="E343" i="1"/>
  <c r="H356" i="1"/>
  <c r="E103" i="1"/>
  <c r="H115" i="1"/>
  <c r="H339" i="1"/>
  <c r="H368" i="1"/>
  <c r="E226" i="1"/>
  <c r="H249" i="1"/>
  <c r="H266" i="1"/>
  <c r="H274" i="1"/>
  <c r="H324" i="1"/>
  <c r="I326" i="1"/>
  <c r="E326" i="1" s="1"/>
  <c r="E311" i="1"/>
  <c r="H315" i="1"/>
  <c r="E316" i="1"/>
  <c r="H309" i="1"/>
  <c r="E308" i="1"/>
  <c r="E283" i="1"/>
  <c r="E303" i="1"/>
  <c r="H300" i="1"/>
  <c r="G256" i="1"/>
  <c r="G278" i="1" s="1"/>
  <c r="D256" i="1"/>
  <c r="F256" i="28" s="1"/>
  <c r="E256" i="28" s="1"/>
  <c r="H254" i="1"/>
  <c r="E252" i="1"/>
  <c r="E242" i="1"/>
  <c r="E236" i="1"/>
  <c r="H230" i="1"/>
  <c r="E228" i="1"/>
  <c r="E232" i="1"/>
  <c r="E233" i="1"/>
  <c r="I277" i="1"/>
  <c r="E277" i="1" s="1"/>
  <c r="E275" i="1"/>
  <c r="E272" i="1"/>
  <c r="E265" i="1"/>
  <c r="I273" i="1"/>
  <c r="H273" i="1" s="1"/>
  <c r="E261" i="1"/>
  <c r="H270" i="1"/>
  <c r="I153" i="1"/>
  <c r="E153" i="1" s="1"/>
  <c r="I149" i="1"/>
  <c r="E149" i="1" s="1"/>
  <c r="E145" i="1"/>
  <c r="E139" i="1"/>
  <c r="I131" i="1"/>
  <c r="H131" i="1" s="1"/>
  <c r="E125" i="1"/>
  <c r="E120" i="1"/>
  <c r="H121" i="1"/>
  <c r="E117" i="1"/>
  <c r="H113" i="1"/>
  <c r="I111" i="1"/>
  <c r="H111" i="1" s="1"/>
  <c r="E106" i="1"/>
  <c r="E110" i="1"/>
  <c r="H107" i="1"/>
  <c r="E91" i="1"/>
  <c r="E98" i="1"/>
  <c r="E100" i="1"/>
  <c r="H95" i="1"/>
  <c r="H97" i="1"/>
  <c r="I40" i="1"/>
  <c r="E40" i="1" s="1"/>
  <c r="I23" i="1"/>
  <c r="H23" i="1" s="1"/>
  <c r="I234" i="1"/>
  <c r="E90" i="1"/>
  <c r="E104" i="1"/>
  <c r="E118" i="1"/>
  <c r="E148" i="1"/>
  <c r="E312" i="1"/>
  <c r="I318" i="1"/>
  <c r="H318" i="1" s="1"/>
  <c r="E351" i="1"/>
  <c r="I370" i="1"/>
  <c r="E225" i="1"/>
  <c r="E231" i="1"/>
  <c r="E239" i="1"/>
  <c r="E259" i="1"/>
  <c r="E271" i="1"/>
  <c r="E302" i="1"/>
  <c r="E310" i="1"/>
  <c r="E325" i="1"/>
  <c r="E342" i="1"/>
  <c r="E349" i="1"/>
  <c r="E362" i="1"/>
  <c r="E119" i="1"/>
  <c r="E227" i="1"/>
  <c r="E246" i="1"/>
  <c r="E251" i="1"/>
  <c r="E262" i="1"/>
  <c r="E304" i="1"/>
  <c r="E96" i="1"/>
  <c r="I101" i="1"/>
  <c r="H101" i="1" s="1"/>
  <c r="E108" i="1"/>
  <c r="E114" i="1"/>
  <c r="E143" i="1"/>
  <c r="E237" i="1"/>
  <c r="E248" i="1"/>
  <c r="E253" i="1"/>
  <c r="E269" i="1"/>
  <c r="E323" i="1"/>
  <c r="E340" i="1"/>
  <c r="E347" i="1"/>
  <c r="E359" i="1"/>
  <c r="F306" i="12" l="1"/>
  <c r="E306" i="12" s="1"/>
  <c r="F306" i="28"/>
  <c r="E306" i="28" s="1"/>
  <c r="F154" i="12"/>
  <c r="E154" i="12" s="1"/>
  <c r="F154" i="28"/>
  <c r="E154" i="28" s="1"/>
  <c r="F123" i="12"/>
  <c r="E123" i="12" s="1"/>
  <c r="F123" i="28"/>
  <c r="E123" i="28" s="1"/>
  <c r="F256" i="12"/>
  <c r="E256" i="12" s="1"/>
  <c r="D278" i="1"/>
  <c r="F278" i="28" s="1"/>
  <c r="E278" i="28" s="1"/>
  <c r="D335" i="1"/>
  <c r="F334" i="12"/>
  <c r="F41" i="12"/>
  <c r="E370" i="1"/>
  <c r="H370" i="1"/>
  <c r="E333" i="1"/>
  <c r="H333" i="1"/>
  <c r="D155" i="1"/>
  <c r="I41" i="1"/>
  <c r="H41" i="1" s="1"/>
  <c r="H122" i="1"/>
  <c r="I256" i="1"/>
  <c r="E256" i="1" s="1"/>
  <c r="E23" i="1"/>
  <c r="H305" i="1"/>
  <c r="H243" i="1"/>
  <c r="H277" i="1"/>
  <c r="E111" i="1"/>
  <c r="I371" i="1"/>
  <c r="H371" i="1" s="1"/>
  <c r="H326" i="1"/>
  <c r="H153" i="1"/>
  <c r="E255" i="1"/>
  <c r="I306" i="1"/>
  <c r="H306" i="1" s="1"/>
  <c r="E273" i="1"/>
  <c r="E318" i="1"/>
  <c r="I334" i="1"/>
  <c r="H334" i="1" s="1"/>
  <c r="H149" i="1"/>
  <c r="E131" i="1"/>
  <c r="I123" i="1"/>
  <c r="E123" i="1" s="1"/>
  <c r="H40" i="1"/>
  <c r="E101" i="1"/>
  <c r="I154" i="1"/>
  <c r="E154" i="1" s="1"/>
  <c r="E234" i="1"/>
  <c r="H234" i="1"/>
  <c r="G155" i="1"/>
  <c r="F335" i="12" l="1"/>
  <c r="E335" i="12" s="1"/>
  <c r="F335" i="28"/>
  <c r="E335" i="28" s="1"/>
  <c r="F155" i="12"/>
  <c r="E155" i="12" s="1"/>
  <c r="F155" i="28"/>
  <c r="E155" i="28" s="1"/>
  <c r="E41" i="12"/>
  <c r="G8" i="1"/>
  <c r="E41" i="1"/>
  <c r="H256" i="1"/>
  <c r="E371" i="1"/>
  <c r="E306" i="1"/>
  <c r="E334" i="1"/>
  <c r="I155" i="1"/>
  <c r="E155" i="1" s="1"/>
  <c r="H154" i="1"/>
  <c r="H123" i="1"/>
  <c r="I335" i="1"/>
  <c r="H335" i="1" s="1"/>
  <c r="E335" i="1" l="1"/>
  <c r="H155" i="1"/>
  <c r="H11" i="26" l="1"/>
  <c r="G11" i="26" s="1"/>
  <c r="D11" i="26" l="1"/>
  <c r="C8" i="26" l="1"/>
  <c r="F8" i="26" l="1"/>
  <c r="H9" i="26" l="1"/>
  <c r="D9" i="26" s="1"/>
  <c r="G9" i="26" l="1"/>
  <c r="H8" i="26"/>
  <c r="D8" i="26" s="1"/>
  <c r="G8" i="26" l="1"/>
  <c r="D12" i="21" l="1"/>
  <c r="D10" i="21"/>
  <c r="H9" i="21"/>
  <c r="D9" i="21" s="1"/>
  <c r="G9" i="21" l="1"/>
  <c r="D11" i="21"/>
  <c r="H8" i="21" l="1"/>
  <c r="D8" i="21" l="1"/>
  <c r="G8" i="21"/>
  <c r="E334" i="12" l="1"/>
  <c r="E326" i="12"/>
  <c r="I278" i="1" l="1"/>
  <c r="H278" i="1" s="1"/>
  <c r="D8" i="1"/>
  <c r="F278" i="12"/>
  <c r="E278" i="12" s="1"/>
  <c r="I8" i="1" l="1"/>
  <c r="H8" i="1" s="1"/>
  <c r="F8" i="28"/>
  <c r="E8" i="28" s="1"/>
  <c r="F8" i="12"/>
  <c r="E8" i="12" s="1"/>
  <c r="E278" i="1"/>
  <c r="E8" i="1" l="1"/>
  <c r="I21" i="10"/>
  <c r="H21" i="10" s="1"/>
  <c r="E21" i="10" l="1"/>
  <c r="G22" i="10"/>
  <c r="G8" i="10" s="1"/>
  <c r="D22" i="10"/>
  <c r="D8" i="10" s="1"/>
  <c r="I17" i="10"/>
  <c r="H17" i="10" s="1"/>
  <c r="I8" i="10" l="1"/>
  <c r="E8" i="10" s="1"/>
  <c r="I22" i="10"/>
  <c r="H22" i="10" s="1"/>
  <c r="E17" i="10"/>
  <c r="H8" i="10" l="1"/>
  <c r="E2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Martin</author>
  </authors>
  <commentList>
    <comment ref="D213" authorId="0" shapeId="0" xr:uid="{0C2F8D3C-0407-44D1-B59C-8D931D985023}">
      <text>
        <r>
          <rPr>
            <b/>
            <sz val="9"/>
            <color indexed="81"/>
            <rFont val="Tahoma"/>
            <family val="2"/>
          </rPr>
          <t>Tom Martin:</t>
        </r>
        <r>
          <rPr>
            <sz val="9"/>
            <color indexed="81"/>
            <rFont val="Tahoma"/>
            <family val="2"/>
          </rPr>
          <t xml:space="preserve">
As per Sarah Lee (6/21/2022 email), deleted "PHTC" for fall 2022.</t>
        </r>
      </text>
    </comment>
    <comment ref="D253" authorId="0" shapeId="0" xr:uid="{00000000-0006-0000-0E00-000074000000}">
      <text>
        <r>
          <rPr>
            <b/>
            <sz val="9"/>
            <color indexed="81"/>
            <rFont val="Tahoma"/>
            <family val="2"/>
          </rPr>
          <t>Tom Martin:</t>
        </r>
        <r>
          <rPr>
            <sz val="9"/>
            <color indexed="81"/>
            <rFont val="Tahoma"/>
            <family val="2"/>
          </rPr>
          <t xml:space="preserve">
(Note:  The Art and Photography departments share ARTS2371 [Portfolio], but there is no way to distinguish between which contact hours belong to which program from information in the Banner Student System.  Few contact hours are generated in ARTS2371, and most of them are associated with Art  rather than Photography.  Consistent with past practice, Dean Carter and Associate Dean Gainer agreed that ARTS2371 contact hours should be lumped into Art.)</t>
        </r>
      </text>
    </comment>
  </commentList>
</comments>
</file>

<file path=xl/sharedStrings.xml><?xml version="1.0" encoding="utf-8"?>
<sst xmlns="http://schemas.openxmlformats.org/spreadsheetml/2006/main" count="3554" uniqueCount="907">
  <si>
    <t>Division Total</t>
  </si>
  <si>
    <t>Part-Time Faculty</t>
  </si>
  <si>
    <t>Division</t>
  </si>
  <si>
    <t>Department</t>
  </si>
  <si>
    <t>Number</t>
  </si>
  <si>
    <t>%</t>
  </si>
  <si>
    <t>Total</t>
  </si>
  <si>
    <t>District-Wide Totals</t>
  </si>
  <si>
    <t>Weekdays</t>
  </si>
  <si>
    <t>Weekends (Friday 5:00 p.m. through Sunday)</t>
  </si>
  <si>
    <t>Monday through Thursday Evenings</t>
  </si>
  <si>
    <t>Collin College</t>
  </si>
  <si>
    <t>Rockwall Center</t>
  </si>
  <si>
    <t>Institutional Total</t>
  </si>
  <si>
    <t>Face-to-Face Instruction</t>
  </si>
  <si>
    <t>Full-Time Faculty</t>
  </si>
  <si>
    <t>ACCT</t>
  </si>
  <si>
    <t>ECON</t>
  </si>
  <si>
    <t>RELE</t>
  </si>
  <si>
    <t>MUSB, MUSC, MUSP</t>
  </si>
  <si>
    <t>DANC</t>
  </si>
  <si>
    <t>DRAM</t>
  </si>
  <si>
    <t>DHYG</t>
  </si>
  <si>
    <t>RNSG</t>
  </si>
  <si>
    <t>ENVR</t>
  </si>
  <si>
    <t>CHEM</t>
  </si>
  <si>
    <t>BIOL</t>
  </si>
  <si>
    <t>GEOL</t>
  </si>
  <si>
    <t>HIST</t>
  </si>
  <si>
    <t>HUMA</t>
  </si>
  <si>
    <t>PHIL</t>
  </si>
  <si>
    <t>PHYS</t>
  </si>
  <si>
    <t>GOVT</t>
  </si>
  <si>
    <t>PSYC</t>
  </si>
  <si>
    <t>SOCI</t>
  </si>
  <si>
    <t>ARCE, CADD, DFTG</t>
  </si>
  <si>
    <t>ANTH</t>
  </si>
  <si>
    <t>GEOG</t>
  </si>
  <si>
    <t>High School Dual Credit Instruction</t>
  </si>
  <si>
    <t>CRIJ</t>
  </si>
  <si>
    <t>ENGL</t>
  </si>
  <si>
    <t>MATH (less than 1000-level), NCBM</t>
  </si>
  <si>
    <t>SGNL, SLNG</t>
  </si>
  <si>
    <t>Subtotal</t>
  </si>
  <si>
    <t>PSTR</t>
  </si>
  <si>
    <t>LGLA</t>
  </si>
  <si>
    <t>SPCH</t>
  </si>
  <si>
    <t>Class Sections with No Designated Meeting Time</t>
  </si>
  <si>
    <t>Andrews</t>
  </si>
  <si>
    <t>WLDG</t>
  </si>
  <si>
    <t>Instructional Sites Other than Campuses, Centers, and Distance Learning</t>
  </si>
  <si>
    <t>KINE</t>
  </si>
  <si>
    <t>Fair</t>
  </si>
  <si>
    <t>Yates</t>
  </si>
  <si>
    <t>Hughes</t>
  </si>
  <si>
    <t>ACNT</t>
  </si>
  <si>
    <t>ARAB</t>
  </si>
  <si>
    <t>ARTC</t>
  </si>
  <si>
    <t>ARTS</t>
  </si>
  <si>
    <t>ARTV</t>
  </si>
  <si>
    <t>BCIS</t>
  </si>
  <si>
    <t>BMGT</t>
  </si>
  <si>
    <t>BUSG</t>
  </si>
  <si>
    <t>BUSI</t>
  </si>
  <si>
    <t>CDEC</t>
  </si>
  <si>
    <t>CETT</t>
  </si>
  <si>
    <t>CHEF</t>
  </si>
  <si>
    <t>CNBT</t>
  </si>
  <si>
    <t>COMM</t>
  </si>
  <si>
    <t>COSC</t>
  </si>
  <si>
    <t>CPMT</t>
  </si>
  <si>
    <t>CSFA</t>
  </si>
  <si>
    <t>DFTG</t>
  </si>
  <si>
    <t>DSAE</t>
  </si>
  <si>
    <t>EDUC</t>
  </si>
  <si>
    <t>EMSP</t>
  </si>
  <si>
    <t>ENGR</t>
  </si>
  <si>
    <t>ESLC</t>
  </si>
  <si>
    <t>ESLG</t>
  </si>
  <si>
    <t>ESLR</t>
  </si>
  <si>
    <t>ESLW</t>
  </si>
  <si>
    <t>FIRS</t>
  </si>
  <si>
    <t>FIRT</t>
  </si>
  <si>
    <t>FLMC</t>
  </si>
  <si>
    <t>FREN</t>
  </si>
  <si>
    <t>GAME</t>
  </si>
  <si>
    <t>GISC</t>
  </si>
  <si>
    <t>HAMG</t>
  </si>
  <si>
    <t>HART</t>
  </si>
  <si>
    <t>HITT</t>
  </si>
  <si>
    <t>HPRS</t>
  </si>
  <si>
    <t>HRPO</t>
  </si>
  <si>
    <t>IBUS</t>
  </si>
  <si>
    <t>IFWA</t>
  </si>
  <si>
    <t>IMED</t>
  </si>
  <si>
    <t>INDS</t>
  </si>
  <si>
    <t>INEW</t>
  </si>
  <si>
    <t>INRW</t>
  </si>
  <si>
    <t>INTC</t>
  </si>
  <si>
    <t>ITCC</t>
  </si>
  <si>
    <t>ITNW</t>
  </si>
  <si>
    <t>ITSC</t>
  </si>
  <si>
    <t>ITSE</t>
  </si>
  <si>
    <t>ITSW</t>
  </si>
  <si>
    <t>ITSY</t>
  </si>
  <si>
    <t>JAPN</t>
  </si>
  <si>
    <t>LMGT</t>
  </si>
  <si>
    <t>MATH</t>
  </si>
  <si>
    <t>MRKG</t>
  </si>
  <si>
    <t>MUAP</t>
  </si>
  <si>
    <t>MUEN</t>
  </si>
  <si>
    <t>MUSB</t>
  </si>
  <si>
    <t>MUSC</t>
  </si>
  <si>
    <t>MUSI</t>
  </si>
  <si>
    <t>MUSP</t>
  </si>
  <si>
    <t>NURA</t>
  </si>
  <si>
    <t>PHTC</t>
  </si>
  <si>
    <t>POFT</t>
  </si>
  <si>
    <t>PSGT</t>
  </si>
  <si>
    <t>RBTC</t>
  </si>
  <si>
    <t>RSPT</t>
  </si>
  <si>
    <t>RTVB</t>
  </si>
  <si>
    <t>SGNL</t>
  </si>
  <si>
    <t>SLNG</t>
  </si>
  <si>
    <t>SOCW</t>
  </si>
  <si>
    <t>SPAN</t>
  </si>
  <si>
    <t>SRGT</t>
  </si>
  <si>
    <t>TECA</t>
  </si>
  <si>
    <t>TECM</t>
  </si>
  <si>
    <t>TRVM</t>
  </si>
  <si>
    <t>Fischer</t>
  </si>
  <si>
    <t>OSHT</t>
  </si>
  <si>
    <t>DMSO</t>
  </si>
  <si>
    <t>BITC</t>
  </si>
  <si>
    <t>DSVT</t>
  </si>
  <si>
    <t>ESLX</t>
  </si>
  <si>
    <t>PLAB</t>
  </si>
  <si>
    <t>RSTO</t>
  </si>
  <si>
    <t>Szlachtowski</t>
  </si>
  <si>
    <t>Subject Rubric</t>
  </si>
  <si>
    <t>MDCA</t>
  </si>
  <si>
    <t>BIOM</t>
  </si>
  <si>
    <t>ABDR</t>
  </si>
  <si>
    <t>NURS</t>
  </si>
  <si>
    <t>VNSG</t>
  </si>
  <si>
    <t>AGRI</t>
  </si>
  <si>
    <t>VTHT</t>
  </si>
  <si>
    <t>INSR</t>
  </si>
  <si>
    <t>AUMT</t>
  </si>
  <si>
    <t>CYBR</t>
  </si>
  <si>
    <t>ELPT</t>
  </si>
  <si>
    <t>FITT</t>
  </si>
  <si>
    <t>PTHA</t>
  </si>
  <si>
    <t>Frisco Campus Total</t>
  </si>
  <si>
    <t>McKinney Campus Total</t>
  </si>
  <si>
    <t>Plano Campus Total</t>
  </si>
  <si>
    <t>Wylie Campus Total</t>
  </si>
  <si>
    <t>Contact Hours by Subject Rubric by Faculty Employment Status</t>
  </si>
  <si>
    <t>Contact Hours by Department by Faculty Employment Status</t>
  </si>
  <si>
    <t>Allen Technical Campus Total</t>
  </si>
  <si>
    <t>Thurman</t>
  </si>
  <si>
    <t>Tercero</t>
  </si>
  <si>
    <t>O'Quin</t>
  </si>
  <si>
    <t>Nugent</t>
  </si>
  <si>
    <t>Mulcahy</t>
  </si>
  <si>
    <t>CNBT, OSHT1305</t>
  </si>
  <si>
    <t>Weatherford</t>
  </si>
  <si>
    <t>Bohanna</t>
  </si>
  <si>
    <t>Campus, Division, Associate Dean/Program Director &amp; Department</t>
  </si>
  <si>
    <t>AGCR</t>
  </si>
  <si>
    <t>BNKG</t>
  </si>
  <si>
    <t>HALT</t>
  </si>
  <si>
    <t>PFPB</t>
  </si>
  <si>
    <t>RECT</t>
  </si>
  <si>
    <t>UXUI</t>
  </si>
  <si>
    <t>Celina Campus Total</t>
  </si>
  <si>
    <t>Farmersville Campus Total</t>
  </si>
  <si>
    <t>DRAM (online only)</t>
  </si>
  <si>
    <t>MUSI (online only)</t>
  </si>
  <si>
    <t>MATH (1000-level &amp; higher; online only)</t>
  </si>
  <si>
    <t>KINE (online only)</t>
  </si>
  <si>
    <t>ACCT (online only)</t>
  </si>
  <si>
    <t>ANTH (online only)</t>
  </si>
  <si>
    <t>BUSI (online only)</t>
  </si>
  <si>
    <t>KINE (excludes KINE1336 &amp; online)</t>
  </si>
  <si>
    <t>DANC (excludes online)</t>
  </si>
  <si>
    <t>KINE (excludes KINE1336; excludes online)</t>
  </si>
  <si>
    <t>DRAM (excludes online)</t>
  </si>
  <si>
    <t>CHIN, JAPN (excludes online)</t>
  </si>
  <si>
    <t>ARAB, FREN, GERM, ITAL, RUSS (excludes online)</t>
  </si>
  <si>
    <t>SPAN (excludes online)</t>
  </si>
  <si>
    <t>EDUC (Excludes EDUC1100 &amp; EDUC1300; excludes online)</t>
  </si>
  <si>
    <t>EDUC (excludes EDUC1100 &amp; EDUC1300; excludes online)</t>
  </si>
  <si>
    <t>COMM (online only)</t>
  </si>
  <si>
    <t>ARAB, FREN, GERM, ITAL, RUSS (online only)</t>
  </si>
  <si>
    <t>SPAN (online only)</t>
  </si>
  <si>
    <t>ARAB, FREN, GERM, ITAL, RUSS, (excludes online)</t>
  </si>
  <si>
    <t>CHIN, JAPN (online only)</t>
  </si>
  <si>
    <t>EDUC (excludes EDUC1100 &amp; EDUC1300, online only)</t>
  </si>
  <si>
    <t>CHIN</t>
  </si>
  <si>
    <t>PHRA</t>
  </si>
  <si>
    <t>Distance Learning</t>
  </si>
  <si>
    <t>Contact Hours by Campus, Division, Associate Dean, &amp; Department by Faculty Employment Status</t>
  </si>
  <si>
    <t>Bellue</t>
  </si>
  <si>
    <t>Henton</t>
  </si>
  <si>
    <t>Lipe</t>
  </si>
  <si>
    <t>ELMT, INTC1357, INTC2359</t>
  </si>
  <si>
    <t>ABSC, CMGT</t>
  </si>
  <si>
    <t>TECA (online only)</t>
  </si>
  <si>
    <t>Robinson</t>
  </si>
  <si>
    <t>Walker, R. B.</t>
  </si>
  <si>
    <t>Academic Affairs (Gainer)</t>
  </si>
  <si>
    <t>Academic Affairs (Carter)</t>
  </si>
  <si>
    <t>Academic Affairs (Richardson)</t>
  </si>
  <si>
    <t>Academic Affairs (Babcock)</t>
  </si>
  <si>
    <t>Wylie Campus (McRae)</t>
  </si>
  <si>
    <t>McKinney Campus (Smith, M.)</t>
  </si>
  <si>
    <t>Farmersville Campus (McRae)</t>
  </si>
  <si>
    <t>Allen Technical Campus (Mesch)</t>
  </si>
  <si>
    <t>Definitions for Allocating Contact Hours by</t>
  </si>
  <si>
    <t>Department Definitions for Contact Hour Allocation</t>
  </si>
  <si>
    <t>Assoc. Dean-Program Dir./Department</t>
  </si>
  <si>
    <t>Arts &amp; Education (Tinnen)</t>
  </si>
  <si>
    <t>ESLC, ESLG, ESLR, ESLW, ESLX</t>
  </si>
  <si>
    <t>ABSC</t>
  </si>
  <si>
    <t>CMGT</t>
  </si>
  <si>
    <t>ELMT</t>
  </si>
  <si>
    <t>ENTC</t>
  </si>
  <si>
    <t>ITNW 1309, 1336, 1373, 1374, 1375, 1376, 2327, 2370 (See Computer Systems and see Computer Networking for additional ITNW)</t>
  </si>
  <si>
    <t>Martin, M. R.</t>
  </si>
  <si>
    <t>Weekend College (Cooksey)</t>
  </si>
  <si>
    <t>iCollin Virtual Campus (Lee)</t>
  </si>
  <si>
    <t>Online Academic Affairs (Lee)</t>
  </si>
  <si>
    <t>CDEC; TECA</t>
  </si>
  <si>
    <t>Sciences (Streater)</t>
  </si>
  <si>
    <t>EDUC1100 &amp; EDUC1300 (excludes online except HSDC)</t>
  </si>
  <si>
    <t>GOVT (excludes online except HSDC)</t>
  </si>
  <si>
    <t>MATH (1000-level &amp; higher; excludes online except HSDC)</t>
  </si>
  <si>
    <t>BIOL (excludes BIOL 1322, 1323 [see Nutrition] and BIOL 2401, 2402, 2404 [see Anatomy &amp; Physiology]; excludes online except HSDC)</t>
  </si>
  <si>
    <t>ECON (excludes online except HSDC)</t>
  </si>
  <si>
    <t>ENGL (excludes online except HSDC)</t>
  </si>
  <si>
    <t>ENVR (excludes online except HSDC)</t>
  </si>
  <si>
    <t>HIST (excludes online except HSDC)</t>
  </si>
  <si>
    <t>MATH (1000-level and higher, excludes online except HSDC)</t>
  </si>
  <si>
    <t>PSYC (excludes online except HSDC)</t>
  </si>
  <si>
    <t>SPCH (excludes online except HSDC)</t>
  </si>
  <si>
    <t>BUSI (excludes online except HSDC)</t>
  </si>
  <si>
    <t>GEOL (excludes online except HSDC)</t>
  </si>
  <si>
    <t>ADN (ADNU)</t>
  </si>
  <si>
    <t>Agriculture (AGRI)</t>
  </si>
  <si>
    <t>Anatomy &amp; Physiology (ANPH)</t>
  </si>
  <si>
    <t>Animation &amp; Game Art (ANGA)</t>
  </si>
  <si>
    <t>Anthropology (ANTH)</t>
  </si>
  <si>
    <t>Art (ARTS)</t>
  </si>
  <si>
    <t>Asian Languages (ASNL)</t>
  </si>
  <si>
    <t>Automotive Tech (AUMT)</t>
  </si>
  <si>
    <t>Banking &amp; Financial Services (BANK)</t>
  </si>
  <si>
    <t>Biology (BIOL)</t>
  </si>
  <si>
    <t>Biomedical Equip. Tech. (BIOM)</t>
  </si>
  <si>
    <t>Biotechnology (BITC)</t>
  </si>
  <si>
    <t>Business (BUSI)</t>
  </si>
  <si>
    <t>Business Office Support Systems (BOSS)</t>
  </si>
  <si>
    <t>CADD (CADD)</t>
  </si>
  <si>
    <t>Chemistry (CHEM)</t>
  </si>
  <si>
    <t>Clinical Operations Mgt. BAS (CLOP)</t>
  </si>
  <si>
    <t>Cloud Computing (CLCO)</t>
  </si>
  <si>
    <t>Commercial Music (CMUS)</t>
  </si>
  <si>
    <t>Communication Design (COMD)</t>
  </si>
  <si>
    <t>Communications (COMM)</t>
  </si>
  <si>
    <t>Computer Networking (CONW)</t>
  </si>
  <si>
    <t>Computer Science (COSC)</t>
  </si>
  <si>
    <t>Computer Systems (COSY)</t>
  </si>
  <si>
    <t>Construction Mgt. (CNSA)</t>
  </si>
  <si>
    <t>Construction Mgt. BAS (CNSB)</t>
  </si>
  <si>
    <t>Criminal Justice (CRIJ)</t>
  </si>
  <si>
    <t>Culinary Arts (CULA)</t>
  </si>
  <si>
    <t>Cybersecurity (CYBA)</t>
  </si>
  <si>
    <t>Cybersecurity BAT (CYBB)</t>
  </si>
  <si>
    <t>Dance (DANC)</t>
  </si>
  <si>
    <t>Database Development (DBDE)</t>
  </si>
  <si>
    <t>Dental Hygiene (DHYG)</t>
  </si>
  <si>
    <t>Developmental Mathematics (DEVM)</t>
  </si>
  <si>
    <t>Early Childhood Educator (ECED)</t>
  </si>
  <si>
    <t>Economics (ECON)</t>
  </si>
  <si>
    <t>EDUC Learning Frameworks (EDLF)</t>
  </si>
  <si>
    <t>Education (EDUC)</t>
  </si>
  <si>
    <t>EMS (EMS)</t>
  </si>
  <si>
    <t>Engineering (ENGR)</t>
  </si>
  <si>
    <t>English (ENGL)</t>
  </si>
  <si>
    <t>Environmental Science (ENVR)</t>
  </si>
  <si>
    <t>ESL (ESL)</t>
  </si>
  <si>
    <t>Fire Science (FIRE)</t>
  </si>
  <si>
    <t>Foreign Languages (FRNL)</t>
  </si>
  <si>
    <t>Geographic Information Systems (GISC)</t>
  </si>
  <si>
    <t>Geography (GEOG)</t>
  </si>
  <si>
    <t>Geology (GEOL)</t>
  </si>
  <si>
    <t>Health Information Mgt. (HIM)</t>
  </si>
  <si>
    <t>Health Professions (HPRF)</t>
  </si>
  <si>
    <t>History (HIST)</t>
  </si>
  <si>
    <t>Hospitality Management (HSPM)</t>
  </si>
  <si>
    <t>Human Resources &amp; Org. Mgt. (HRPO)</t>
  </si>
  <si>
    <t>Humanities (HUMA)</t>
  </si>
  <si>
    <t>HVAC (HVAC)</t>
  </si>
  <si>
    <t>Insurance Management (INSR)</t>
  </si>
  <si>
    <t>Interior Design (INDS)</t>
  </si>
  <si>
    <t>Kinesiology (KINE)</t>
  </si>
  <si>
    <t>Legal Assistant (LGLA)</t>
  </si>
  <si>
    <t>Management (MGMT)</t>
  </si>
  <si>
    <t>Marketing (MKTG)</t>
  </si>
  <si>
    <t>Mathematics (MATH)</t>
  </si>
  <si>
    <t>Music (MUSI)</t>
  </si>
  <si>
    <t>Nutrition (NUTR)</t>
  </si>
  <si>
    <t>Pastry (PSTR)</t>
  </si>
  <si>
    <t>Philosophy (PHIL)</t>
  </si>
  <si>
    <t>Photography (PHOT)</t>
  </si>
  <si>
    <t>Physics (PHYS)</t>
  </si>
  <si>
    <t>Plumbing (PFPB)</t>
  </si>
  <si>
    <t>Political Science (POLS)</t>
  </si>
  <si>
    <t>Polysomnographic Tech. (PSGT)</t>
  </si>
  <si>
    <t>Psychology (PSYC)</t>
  </si>
  <si>
    <t>Reading &amp; Writing (RDWR)</t>
  </si>
  <si>
    <t>Real Estate (RELE)</t>
  </si>
  <si>
    <t>Respiratory Care (RSPT)</t>
  </si>
  <si>
    <t>RN to BSN (RBSN)</t>
  </si>
  <si>
    <t>Robotics &amp; Automation Tech. (ROBA)</t>
  </si>
  <si>
    <t>Safety (SAFE)</t>
  </si>
  <si>
    <t>Social Work (SOCW)</t>
  </si>
  <si>
    <t>Sociology (SOCI)</t>
  </si>
  <si>
    <t>Spanish (SPAN)</t>
  </si>
  <si>
    <t>Speech (SPCH)</t>
  </si>
  <si>
    <t>Sports &amp; Recreation Mgt. (SPMG)</t>
  </si>
  <si>
    <t>Supply Chain Management (SCMT)</t>
  </si>
  <si>
    <t>Surgical Assistant (SRGA)</t>
  </si>
  <si>
    <t>Surgical Technology (SRGT)</t>
  </si>
  <si>
    <t>Theater (THTR)</t>
  </si>
  <si>
    <t>Video Production (VIDP)</t>
  </si>
  <si>
    <t>Accounting (ACCT)</t>
  </si>
  <si>
    <t>Medical Asst. Adv. Practice (MEDA)</t>
  </si>
  <si>
    <t>Pharmacy Tech. (PHRA)</t>
  </si>
  <si>
    <t>Physical Therapist Assistant (PTHA)</t>
  </si>
  <si>
    <t>Vocational Nursing VNSG)</t>
  </si>
  <si>
    <t>Welding (WLDG)</t>
  </si>
  <si>
    <t>Criminal Justice (DW) (CRIJ)</t>
  </si>
  <si>
    <t>Legal Assistant (DW) (LGLA)</t>
  </si>
  <si>
    <t>Sports &amp; Recreation Mgt. (DW) (SPMG)</t>
  </si>
  <si>
    <t>Cloud Computing (DW) (CLCO)</t>
  </si>
  <si>
    <t>Computer Networking (DW) (CONW)</t>
  </si>
  <si>
    <t>Computer Systems (DW) (COSY)</t>
  </si>
  <si>
    <t>Database Development (DW) (DBDE)</t>
  </si>
  <si>
    <t>Geographic Information Systems (DW) (GISC)</t>
  </si>
  <si>
    <t>Animation &amp; Game Art (DW) (ANGA)</t>
  </si>
  <si>
    <t>Business Office Support Systems (DW) (BOSS)</t>
  </si>
  <si>
    <t>Culinary Arts (DW) (CULA)</t>
  </si>
  <si>
    <t>Hospitality Management (DW) (HSPM)</t>
  </si>
  <si>
    <t>Pastry (DW) (PSTR)</t>
  </si>
  <si>
    <t>Real Estate (DW) (RELE)</t>
  </si>
  <si>
    <t>Supply Chain Management (DW) (SCMT)</t>
  </si>
  <si>
    <t>Video Production (DW) (VIDP)</t>
  </si>
  <si>
    <t>Cybersecurity (DW) (CYBA)</t>
  </si>
  <si>
    <t>Cybersecurity BAT (DW) (CYBB)</t>
  </si>
  <si>
    <t>iCollin Virtual Campus Total</t>
  </si>
  <si>
    <t>Commercial Music (DW) (CMUS)</t>
  </si>
  <si>
    <t>Theater (DW) (THTR)</t>
  </si>
  <si>
    <t>Communication Design (DW) (COMD)</t>
  </si>
  <si>
    <t>Early Childhood Educator (DW) (ECED)</t>
  </si>
  <si>
    <t>Banking &amp; Financial Services (DW) (BANK)</t>
  </si>
  <si>
    <t>Insurance Management (DW) (INSR)</t>
  </si>
  <si>
    <t>ESL (DW) (ESL)</t>
  </si>
  <si>
    <t>Marketing (DW) (MKTG)</t>
  </si>
  <si>
    <t>Human Resources &amp; Org. Mgt. (DW) (HRPO)</t>
  </si>
  <si>
    <t>FT Faculty</t>
  </si>
  <si>
    <t>Overload % of</t>
  </si>
  <si>
    <t>Total FT Cont Hrs</t>
  </si>
  <si>
    <t>Overload Cont Hrs</t>
  </si>
  <si>
    <t>Cont Hrs</t>
  </si>
  <si>
    <t>Total FT Faculty</t>
  </si>
  <si>
    <t>Lenhart</t>
  </si>
  <si>
    <t>ACNT, POFI, POFT</t>
  </si>
  <si>
    <t>Cooper</t>
  </si>
  <si>
    <t>Deaf Interpreter Training (DINT)</t>
  </si>
  <si>
    <t>Deaf Interpreter Training (DW) (DINT)</t>
  </si>
  <si>
    <t>ACCT (Weekend only)</t>
  </si>
  <si>
    <t>ENGR; COSC1420 (See Computer Science, Computer Systems, and iCollin for additional COSC, excludes online)</t>
  </si>
  <si>
    <t>COSC except 1301, 1315, 1420 (see Computer Science, Engineering, and Computer Systems; online only)</t>
  </si>
  <si>
    <t>ENGR; COSC1420 (See Computer Science, Engineering, and Computer Systems for additional COSC, online only)</t>
  </si>
  <si>
    <t>PHYS (excludes online except HSDC)</t>
  </si>
  <si>
    <t>CETT, EECT, ENTC1171, INTC (excludes 1357 &amp; 2359 [see Robotics &amp; Automation Tech.]), RBTC, TECM</t>
  </si>
  <si>
    <t>Workforce Education (Powell)</t>
  </si>
  <si>
    <t>MHSM</t>
  </si>
  <si>
    <t>Smith, Damien</t>
  </si>
  <si>
    <t>Accounting (ACCT [CC1837])</t>
  </si>
  <si>
    <t>Anatomy &amp; Physiology (ANPH [CC1084])</t>
  </si>
  <si>
    <t>Art (ARTS [CC1646])</t>
  </si>
  <si>
    <t>Biology (BIOL [CC1084])</t>
  </si>
  <si>
    <t>Business (BUSI [CC1651])</t>
  </si>
  <si>
    <t>Developmental Mathematics (DEVM [CC1626])</t>
  </si>
  <si>
    <t>Economics (ECON [CC1638])</t>
  </si>
  <si>
    <t>EDUC Learning Frameworks (EDLF [CC1616])</t>
  </si>
  <si>
    <t>English (ENGL [CC1622])</t>
  </si>
  <si>
    <t>Environmental Science (ENVR [CC1634])</t>
  </si>
  <si>
    <t>History (HIST [CC1641])</t>
  </si>
  <si>
    <t>Humanities (HUMA [CC1751])</t>
  </si>
  <si>
    <t>Mathematics (MATH [CC1626])</t>
  </si>
  <si>
    <t>Music (MUSI [CC1838])</t>
  </si>
  <si>
    <t>Nutrition (NUTR [CC1084])</t>
  </si>
  <si>
    <t>Philosophy (PHIL [CC1767])</t>
  </si>
  <si>
    <t>Physics (PHYS [CC1635])</t>
  </si>
  <si>
    <t>Political Science (POLS [CC1643])</t>
  </si>
  <si>
    <t>Reading &amp; Writing (RDWR [CC1796])</t>
  </si>
  <si>
    <t>Speech (SPCH [CC1624])</t>
  </si>
  <si>
    <t>Sociology (SOCI [CC1856])</t>
  </si>
  <si>
    <t>SOCI (excludes online except HSDC)</t>
  </si>
  <si>
    <t>Fall 2024</t>
  </si>
  <si>
    <t>Psychology (PSYC [CC1636])</t>
  </si>
  <si>
    <t>Reed</t>
  </si>
  <si>
    <t>Accounting (ACCT [CC1746])</t>
  </si>
  <si>
    <t>Anatomy &amp; Physiology (ANPH [CC1694])</t>
  </si>
  <si>
    <t>Art (ARTS [CC1743])</t>
  </si>
  <si>
    <t>Biology (BIOL [CC1694])</t>
  </si>
  <si>
    <t>Business (BUSI [CC1745])</t>
  </si>
  <si>
    <t>Chemistry (CHEM [CC1721])</t>
  </si>
  <si>
    <t>Developmental Mathematics (DEVM [CC1735])</t>
  </si>
  <si>
    <t>Economics (ECON [CC1739])</t>
  </si>
  <si>
    <t>EDUC Learning Frameworks (EDLF [CC1756])</t>
  </si>
  <si>
    <t>English (ENGL [CC1718])</t>
  </si>
  <si>
    <t>Geology (GEOL [CC1737])</t>
  </si>
  <si>
    <t>History (HIST [CC1740])</t>
  </si>
  <si>
    <t>Humanities (HUMA [CC1733])</t>
  </si>
  <si>
    <t>Mathematics (MATH [CC1696])</t>
  </si>
  <si>
    <t>Music (MUSI [CC1744])</t>
  </si>
  <si>
    <t>Philosophy (PHIL [CC1736])</t>
  </si>
  <si>
    <t>Political Science (POLS [CC1699])</t>
  </si>
  <si>
    <t>Psychology (PSYC [CC1738])</t>
  </si>
  <si>
    <t>Reading &amp; Writing (RDWR [CC1734])</t>
  </si>
  <si>
    <t>Sociology (SOCI [CC1741])</t>
  </si>
  <si>
    <t>Physics (PHYS [CC1788])</t>
  </si>
  <si>
    <t>Environmental Science (ENVR [CC1747])</t>
  </si>
  <si>
    <t>Anatomy &amp; Physiology (ANPH [CC1695])</t>
  </si>
  <si>
    <t>Art (ARTS [CC1709])</t>
  </si>
  <si>
    <t>Biology (BIOL [CC1695])</t>
  </si>
  <si>
    <t>Business (BUSI [CC1794])</t>
  </si>
  <si>
    <t>Developmental Mathematics (DEVM [CC1786])</t>
  </si>
  <si>
    <t>Economics (ECON [CC1710])</t>
  </si>
  <si>
    <t>EDUC Learning Frameworks (EDLF [CC1701])</t>
  </si>
  <si>
    <t>English (ENGL [CC1691])</t>
  </si>
  <si>
    <t>Environmental Science (ENVR [CC1711])</t>
  </si>
  <si>
    <t>Geology (GEOL [CC1894])</t>
  </si>
  <si>
    <t>Humanities (HUMA [CC1713])</t>
  </si>
  <si>
    <t>Mathematics (MATH [CC1697])</t>
  </si>
  <si>
    <t>Music (MUSI [CC1787])</t>
  </si>
  <si>
    <t>Nutrition (NUTR [CC1695])</t>
  </si>
  <si>
    <t>Philosophy (PHIL [CC1714])</t>
  </si>
  <si>
    <t>Physics (PHYS [CC1749])</t>
  </si>
  <si>
    <t>Political Science (POLS [CC1700])</t>
  </si>
  <si>
    <t>Psychology (PSYC [CC1750])</t>
  </si>
  <si>
    <t>Reading &amp; Writing (RDWR [CC1712])</t>
  </si>
  <si>
    <t>Speech (SPCH [CC1715])</t>
  </si>
  <si>
    <t xml:space="preserve">Martin, M. R. </t>
  </si>
  <si>
    <t>Anthropology (ANTH [CC1041])</t>
  </si>
  <si>
    <t>Frisco Campus (Hopes)</t>
  </si>
  <si>
    <t>Criminal Justice (DW) (CRIJ [CC1190])</t>
  </si>
  <si>
    <t>EDUC Learning Frameworks (EDLF [CC1230])</t>
  </si>
  <si>
    <t>Education (EDUC [CC1230])</t>
  </si>
  <si>
    <t>History (HIST [CC1296])</t>
  </si>
  <si>
    <t>Legal Assistant (DW) (LGLA [CC1339])</t>
  </si>
  <si>
    <t>Political Science (POLS [CC1422])</t>
  </si>
  <si>
    <t>Psychology (PSYC [CC1431])</t>
  </si>
  <si>
    <t>Social Work (DW) (SOCW [CC1491])</t>
  </si>
  <si>
    <t>Sociology (SOCI [CC1491])</t>
  </si>
  <si>
    <t>Speech (SPCH [CC1496])</t>
  </si>
  <si>
    <t>Art (ARTS [CC1044])</t>
  </si>
  <si>
    <t>English (ENGL [CC1244])</t>
  </si>
  <si>
    <t>Foreign Languages (FRNL [CC1267])</t>
  </si>
  <si>
    <t>Humanities (HUMA [CC1306])</t>
  </si>
  <si>
    <t>Music (MUSI [CC1373])</t>
  </si>
  <si>
    <t>Philosophy (PHIL [CC1397])</t>
  </si>
  <si>
    <t>Reading &amp; Writing (RDWR [CC1321])</t>
  </si>
  <si>
    <t>Spanish (SPAN [CC1267])</t>
  </si>
  <si>
    <t>Anatomy &amp; Physiology (ANPH [CC1081])</t>
  </si>
  <si>
    <t>Biology (BIOL [CC1081])</t>
  </si>
  <si>
    <t>Chemistry (CHEM [CC1134])</t>
  </si>
  <si>
    <t>Environmental Science (ENVR [CC1248])</t>
  </si>
  <si>
    <t>Geology (GEOL [CC1278])</t>
  </si>
  <si>
    <t>Kinesiology (KINE [CC1336])</t>
  </si>
  <si>
    <t>Nutrition (NUTR [CC1081])</t>
  </si>
  <si>
    <t>Physics (PHYS [CC1413])</t>
  </si>
  <si>
    <t>Sports &amp; Recreation Mgt. (DW) (SPMG [CC1500])</t>
  </si>
  <si>
    <t>COSC (except 1301 [see Software Development]; 1315 [see Computer Systems]; and 1420 [see Engineering]; excludes online)</t>
  </si>
  <si>
    <t>Health Sciences &amp; Emergency Services (Millen)</t>
  </si>
  <si>
    <t>Surgical Technology (DonnaSmith-DW) (SRGT)</t>
  </si>
  <si>
    <t>Surgical Assistant (DonnaSmith-DW) (SRGA)</t>
  </si>
  <si>
    <t>Respiratory Care (Boganwright-DW) (RSPT)</t>
  </si>
  <si>
    <t>Polysomnographic Tech. (Allen-DW) (PSGT)</t>
  </si>
  <si>
    <t>Physical Therapist Assistant (MCox-DW) (PTHA)</t>
  </si>
  <si>
    <t>Pharmacy Tech. (Aboalam-DW) (PHRA)</t>
  </si>
  <si>
    <t>Medical Asst. Adv. Practice (Deutsch-DW) (MEDA)</t>
  </si>
  <si>
    <t>Health Professions (Kelly-DW) (HPRF)</t>
  </si>
  <si>
    <t>Health Information Mgt. (Danton-DW) (HIM)</t>
  </si>
  <si>
    <t>Fire Science (McAuliff-DW) (FIRE)</t>
  </si>
  <si>
    <t>EMS (GCox-DW) (EMS)</t>
  </si>
  <si>
    <t>Diag Med Sonography-Cardiac (Chambers-DW) (DMSC)</t>
  </si>
  <si>
    <t>Diag Med Sonography (Chambers-DW) (DMSO)</t>
  </si>
  <si>
    <t>Dental Hygiene (McClellan-DW) (DHYG)</t>
  </si>
  <si>
    <t>Workforce Programs</t>
  </si>
  <si>
    <t>ARTS 2348, 2356, 2357 (see Art for additional ARTS, excludes online); PHTC</t>
  </si>
  <si>
    <t>ARTS 2348, 2356, 2357 (see Art for additional ARTS, weekend only); PHTC (weekend only)</t>
  </si>
  <si>
    <t>Cloud Computing (DW) (CLCO [CC1671])</t>
  </si>
  <si>
    <t>Business Office Support Systems (DW) (BOSS [CC1355-Frisco; CC1386-Plano; CC1654-McKinney])</t>
  </si>
  <si>
    <t>Geographic Information Systems (DW) (GISC [CC1282])</t>
  </si>
  <si>
    <t>Database Development (DW) (DBDE [CC1855])</t>
  </si>
  <si>
    <t>Economics (ECON [CC1226])</t>
  </si>
  <si>
    <t>Accounting (ACCT [CC1022])</t>
  </si>
  <si>
    <t>Developmental Mathematics (DEVM [CC1215])</t>
  </si>
  <si>
    <t>Mathematics (MATH [CC1365])</t>
  </si>
  <si>
    <t>Cybersecurity (DW) (CYBA [CC1203-Frisco; CC1662-Plano])</t>
  </si>
  <si>
    <t>Cybersecurity BAT (DW) (CYBB [CC1202])</t>
  </si>
  <si>
    <t>Culinary Arts (DW) (CULA [CC1198])</t>
  </si>
  <si>
    <t>Animation &amp; Game Art (DW) (ANGA [CC1663-Frisco; CC1784-Plano])</t>
  </si>
  <si>
    <t>Hospitality Management (DW) (HSPM [CC1301-Frisco; CC1649-Wylie])</t>
  </si>
  <si>
    <t>Real Estate (DW) (RELE [CC1439])</t>
  </si>
  <si>
    <t>Supply Chain Management (DW) (SCMT [CC1513])</t>
  </si>
  <si>
    <t>Video Production (DW) (VIDP [CC1385-Frisco; CC1785-Plano])</t>
  </si>
  <si>
    <t>Accounting (ACCT [CC1024])</t>
  </si>
  <si>
    <t>Chemistry (CHEM [CC1802])</t>
  </si>
  <si>
    <t>Geography (GEOG [CC1340])</t>
  </si>
  <si>
    <t>Environmental Science (ENVR [CC1325])</t>
  </si>
  <si>
    <t>Engineering (ENGR [CC1241])</t>
  </si>
  <si>
    <t>Economics (ECON [CC1772])</t>
  </si>
  <si>
    <t>Geology (GEOL [CC1768])</t>
  </si>
  <si>
    <t>Kinesiology (KINE [CC1757])</t>
  </si>
  <si>
    <t>Mathematics (MATH [CC1763])</t>
  </si>
  <si>
    <t>Physics (PHYS [CC1769])</t>
  </si>
  <si>
    <t>Psychology (PSYC [CC1770])</t>
  </si>
  <si>
    <t>Sociology (SOCI [CC1179])</t>
  </si>
  <si>
    <t>Anthropology (ANTH [CC1771])</t>
  </si>
  <si>
    <t>Art (ARTS [CC1358])</t>
  </si>
  <si>
    <t>Asian Languages (ASNL [CC1758])</t>
  </si>
  <si>
    <t>Foreign Languages (FRNL [CC1758])</t>
  </si>
  <si>
    <t>Spanish (SPAN [CC1758])</t>
  </si>
  <si>
    <t>Criminal Justice (CRIJ [CC1192])</t>
  </si>
  <si>
    <t>EDUC Learning Frameworks (EDLF [CC1755])</t>
  </si>
  <si>
    <t>Education (EDUC [CC1755])</t>
  </si>
  <si>
    <t>Early Childhood Educator (ECED [CC1313])</t>
  </si>
  <si>
    <t>English (ENGL [CC1759])</t>
  </si>
  <si>
    <t>History (HIST [CC1199])</t>
  </si>
  <si>
    <t>Humanities (HUMA [CC1764])</t>
  </si>
  <si>
    <t>Insurance Management (DW) (INSR [CC1901])</t>
  </si>
  <si>
    <t>Music (MUSI [CC1223])</t>
  </si>
  <si>
    <t>Philosophy (PHIL [CC1766])</t>
  </si>
  <si>
    <t>Political Science (POLS [CC1175])</t>
  </si>
  <si>
    <t>INSR (online only)</t>
  </si>
  <si>
    <t>Speech (SPCH [CC1760])</t>
  </si>
  <si>
    <t>Theater (DW) (THTR [CC1440])</t>
  </si>
  <si>
    <t>Animation &amp; Game Art (ANGA [CC1893])</t>
  </si>
  <si>
    <t>RELE (online only)</t>
  </si>
  <si>
    <t>RELE (excludes online)</t>
  </si>
  <si>
    <r>
      <t>CPMT; ITCC;</t>
    </r>
    <r>
      <rPr>
        <sz val="10"/>
        <color rgb="FFFF0000"/>
        <rFont val="Arial"/>
        <family val="2"/>
      </rPr>
      <t xml:space="preserve"> </t>
    </r>
    <r>
      <rPr>
        <sz val="10"/>
        <rFont val="Arial"/>
        <family val="2"/>
      </rPr>
      <t>ITMT; ITNW 1351, 1354, 1358, 1378, 2371, 2372, 2373, 2374, 2375, 2380 (See Computer Systems and see Cloud Computing for additional ITNW); ITSC 1316, 1342, 2325 (See Computer Systems and see Cloud Computing for additional ITNW) (excludes online)</t>
    </r>
  </si>
  <si>
    <t>CPMT; ITCC; ITMT; ITNW 1351, 1354, 1358, 1378, 2371, 2372, 2373, 2374, 2375, 2380 (See Computer Systems and see Cloud Computing for additional ITNW); ITSC 1316, 1342, 2325 (See Computer Systems and see Cloud Computing for additional ITNW) (online only)</t>
  </si>
  <si>
    <t>ITSY (weekend only)</t>
  </si>
  <si>
    <t>DANC (weekend only)</t>
  </si>
  <si>
    <t>MATH (less than 1000-level), NCBM (weekend only)</t>
  </si>
  <si>
    <t>EDUC1100 &amp; EDUC1300 (weekend only)</t>
  </si>
  <si>
    <t>ENGL (weekend only)</t>
  </si>
  <si>
    <t>MATH (1000-level &amp; higher; weekend only)</t>
  </si>
  <si>
    <t>GOVT (weekend only)</t>
  </si>
  <si>
    <t>SPCH (weekend only)</t>
  </si>
  <si>
    <t>ARTV 1351 &amp; 2320; FLMC 1380, 2330; 2333, 2334, &amp; 2336; RTVB (weekend only)</t>
  </si>
  <si>
    <t>Anatomy &amp; Physiology (ANPH [CC1082])</t>
  </si>
  <si>
    <t>Biology (BIOL [CC1082])</t>
  </si>
  <si>
    <t>Chemistry (CHEM [CC1135])</t>
  </si>
  <si>
    <t>Environmental Science (ENVR [CC1249])</t>
  </si>
  <si>
    <t>Geology (GEOL [CC1279])</t>
  </si>
  <si>
    <t>Kinesiology (KINE [CC1337])</t>
  </si>
  <si>
    <t>Physics (PHYS [CC1414])</t>
  </si>
  <si>
    <t>Political Science (POLS [CC1423])</t>
  </si>
  <si>
    <t>Tingle</t>
  </si>
  <si>
    <t>Communications (COMM [CC1171])</t>
  </si>
  <si>
    <t>English (ENGL [CC1245])</t>
  </si>
  <si>
    <t>Foreign Languages (FRNL [CC1268])</t>
  </si>
  <si>
    <t>History (HIST [CC1297])</t>
  </si>
  <si>
    <t>Humanities (HUMA [CC1307])</t>
  </si>
  <si>
    <t>Philosophy (PHIL [CC1398])</t>
  </si>
  <si>
    <t>Reading &amp; Writing (RDWR [CC1322])</t>
  </si>
  <si>
    <t>Spanish (SPAN [CC1268])</t>
  </si>
  <si>
    <t>Speech (SPCH [CC1497])</t>
  </si>
  <si>
    <t>Anthropology (ANTH [CC1584])</t>
  </si>
  <si>
    <t>Accounting (ACCT [CC1023])</t>
  </si>
  <si>
    <t>Art (ARTS [CC1045])</t>
  </si>
  <si>
    <t>Business (BUSI [1092])</t>
  </si>
  <si>
    <t>Developmental Mathematics (DEVM [CC1216])</t>
  </si>
  <si>
    <t>Economics (ECON [CC1227])</t>
  </si>
  <si>
    <t>EDUC Learning Frameworks (EDLF [CC1231])</t>
  </si>
  <si>
    <t>Education (EDUC [CC1231])</t>
  </si>
  <si>
    <t>Mathematics (MATH [CC1366])</t>
  </si>
  <si>
    <t>Music (MUSI [CC1374])</t>
  </si>
  <si>
    <t>Photography (PHOT [CC1402])</t>
  </si>
  <si>
    <t>Psychology (PSYC [CC1432])</t>
  </si>
  <si>
    <t>Sociology (SOCI [CC1492])</t>
  </si>
  <si>
    <t>Vocational Nursing (Forcum-DW) (VNSG)</t>
  </si>
  <si>
    <t>RN to BSN (Veasy-DW) (RBSN)</t>
  </si>
  <si>
    <t>ADN (AWilson-DW (ADNU)</t>
  </si>
  <si>
    <t>Business (BUSI [CC1093])</t>
  </si>
  <si>
    <t>Management (MGMT [CC1876])</t>
  </si>
  <si>
    <t>Plano Campus (Schumann)</t>
  </si>
  <si>
    <t>Academic Affairs (Buggs)</t>
  </si>
  <si>
    <t>Clinical Operations Mgt. BAS (Snyder-DW) (CLOP)</t>
  </si>
  <si>
    <t>Biomedical Equip. Tech. (Baweja (DW) (BIOM [CC1086])</t>
  </si>
  <si>
    <t>CADD (CJohnson (DW) (CADD [CC1003])</t>
  </si>
  <si>
    <t>Collision Technology (Alba (DW) (COLT [CC1166])</t>
  </si>
  <si>
    <t>Construction Mgt. BAS (CJohnson (DW) (CNSB [CC1850])</t>
  </si>
  <si>
    <t>HVAC (Sanders (DW) (HVAC [CC1293])</t>
  </si>
  <si>
    <t>Interior Design (CJohnson (DW) (INDS [CC1660])</t>
  </si>
  <si>
    <t>Plumbing (CJohnson (DW) (PFPB [CC1417])</t>
  </si>
  <si>
    <t>Robotics &amp; Automation Tech. (Baweja (DW) (ROBA [CC1311])</t>
  </si>
  <si>
    <t>Safety (CJohnson (DW) (SAFE [CC1820])</t>
  </si>
  <si>
    <t>Welding (Sanders (DW) (WLDG [CC1543])</t>
  </si>
  <si>
    <t>Agriculture (Thornton (DW) (AGRI [CC1034])</t>
  </si>
  <si>
    <t>Commercial Music (DW) (CMUS [CC1073])</t>
  </si>
  <si>
    <t>Communications (COMM [CC1172])</t>
  </si>
  <si>
    <t>Dance (DANC [CC1540])</t>
  </si>
  <si>
    <t>Humanities (HUMA [CC1308])</t>
  </si>
  <si>
    <t>Music (MUSI [CC1375])</t>
  </si>
  <si>
    <t>Speech (SPCH [CC1498])</t>
  </si>
  <si>
    <t>Theater (DW) (THTR [CC1532])</t>
  </si>
  <si>
    <t>Art (ARTS [CC1046])</t>
  </si>
  <si>
    <t>Asian Languages (ASNL [CC1269])</t>
  </si>
  <si>
    <t>Communication Design (DW) (COMD [CC1170])</t>
  </si>
  <si>
    <t>Early Childhood Educator (DW) (ECED [CC1149])</t>
  </si>
  <si>
    <t>EDUC Learning Frameworks (EDLF [CC1232])</t>
  </si>
  <si>
    <t>Education (EDUC [CC1232])</t>
  </si>
  <si>
    <t>Foreign Languages (FRNL [CC1269])</t>
  </si>
  <si>
    <t>Photography (PHOT [CC21403])</t>
  </si>
  <si>
    <t>Spanish (SPAN [CC1269])</t>
  </si>
  <si>
    <t>Deaf Interpreter Training (DW) (DINT [CC1309, CC1327])</t>
  </si>
  <si>
    <t>History (HIST [CC1298])</t>
  </si>
  <si>
    <t>Political Science (POLS [CC1424])</t>
  </si>
  <si>
    <t>Psychology (PSYC [CC1433])</t>
  </si>
  <si>
    <t>Sociology (SOCI [CC1493])</t>
  </si>
  <si>
    <t>Anatomy &amp; Physiology (ANPH [CC1083])</t>
  </si>
  <si>
    <t>Anthropology (ANTH [CC1042])</t>
  </si>
  <si>
    <t>Biology (BIOL [CC1083])</t>
  </si>
  <si>
    <t>Biotechnology (BITC [CC1088])</t>
  </si>
  <si>
    <t>Chemistry (CHEM [CC1136])</t>
  </si>
  <si>
    <t>Environmental Science (ENVR [CC1250])</t>
  </si>
  <si>
    <t>Geology (GEOL [CC1280])</t>
  </si>
  <si>
    <t>Kinesiology (KINE [CC1338])</t>
  </si>
  <si>
    <t>Physics (PHYS [CC1415])</t>
  </si>
  <si>
    <t>Accounting (ACCT [CC1025])</t>
  </si>
  <si>
    <t>Business (BUSI [CC1094])</t>
  </si>
  <si>
    <t>Developmental Mathematics (DEVM [CC1217])</t>
  </si>
  <si>
    <t>ESL (DW) (ESL [CC1214])</t>
  </si>
  <si>
    <t>Mathematics (MATH [CC1367])</t>
  </si>
  <si>
    <t>Banking &amp; Financial Services (DW) (BANK [CC1668])</t>
  </si>
  <si>
    <t>Economics (ECON [CC1228])</t>
  </si>
  <si>
    <t>English (ENGL [CC1246])</t>
  </si>
  <si>
    <t>Human Resources &amp; Org. Management (DW) (HRPO [CC1753])</t>
  </si>
  <si>
    <t>Reading &amp; Writing (RDWR [CC1323])</t>
  </si>
  <si>
    <t>Accounting (ACCT [CC1653])</t>
  </si>
  <si>
    <t>Art (ARTS [CC1585])</t>
  </si>
  <si>
    <t>Business (BUSI [CC1652])</t>
  </si>
  <si>
    <t>Dance (DANC [CC1839])</t>
  </si>
  <si>
    <t>Economics (ECON [CC1639])</t>
  </si>
  <si>
    <t>EDUC Learning Frameworks (EDLF [CC1617])</t>
  </si>
  <si>
    <t>Education (EDUC [CC1617])</t>
  </si>
  <si>
    <t>English (ENGL [CC1623])</t>
  </si>
  <si>
    <t>Humanities (HUMA [CC1628])</t>
  </si>
  <si>
    <t>Music (MUSI [CC1647])</t>
  </si>
  <si>
    <t>Philosophy (PHIL [CC1633])</t>
  </si>
  <si>
    <t>Reading &amp; Writing (RDWR [CC1630])</t>
  </si>
  <si>
    <t>Psychology (PSYC [CC1637])</t>
  </si>
  <si>
    <t>Sociology (SOCI [CC1645])</t>
  </si>
  <si>
    <t>Spanish (SPAN [CC1621])</t>
  </si>
  <si>
    <t>Speech (SPCH [CC1625])</t>
  </si>
  <si>
    <t>Anatomy &amp; Physiology (ANPH [CC1085])</t>
  </si>
  <si>
    <t>Biology (BIOL [CC1085])</t>
  </si>
  <si>
    <t>Nutrition (NUTR [CC1085])</t>
  </si>
  <si>
    <t>Chemistry (CHEM [CC1137])</t>
  </si>
  <si>
    <t>Developmental Mathematics (DEVM [CC1631])</t>
  </si>
  <si>
    <t>Environmental Science (ENVR [CC1659])</t>
  </si>
  <si>
    <t>Geology (GEOL [CC1281])</t>
  </si>
  <si>
    <t>History (HIST [CC1642])</t>
  </si>
  <si>
    <t>Kinesiology (KINE [CC1618])</t>
  </si>
  <si>
    <t>Mathematics (MATH [1627])</t>
  </si>
  <si>
    <t>Physics (PHYS [CC1416])</t>
  </si>
  <si>
    <t>Political Science (POLS [CC1644])</t>
  </si>
  <si>
    <t>Automotive Tech. (Alba (DW) (AUMT)</t>
  </si>
  <si>
    <t>Biomedical Equip. Tech. (Baweja (DW) (BIOM)</t>
  </si>
  <si>
    <t>CADD (CJohnson (DW) (CADD)</t>
  </si>
  <si>
    <t>Collision Technology (Alba (DW) (COLT)</t>
  </si>
  <si>
    <t>Computer Science (Baweja (DW) (COSC)</t>
  </si>
  <si>
    <t>Construction Mgt. (CJohnson (DW) (CNSA)</t>
  </si>
  <si>
    <t>Construction Mgt. BAS (CJohnson (DW) (CNSB)</t>
  </si>
  <si>
    <t>Engineering (Baweja (DW) (ENGR)</t>
  </si>
  <si>
    <t>HVAC (Sanders (DW) (HVAC)</t>
  </si>
  <si>
    <t>Interior Design (CJohnson (DW) (INDS)</t>
  </si>
  <si>
    <t>Plumbing (CJohnson (DW) (PFPB)</t>
  </si>
  <si>
    <t>Robotics &amp; Automation Tech. (Baweja (DW) (ROBA)</t>
  </si>
  <si>
    <t>Safety (CJohnson (DW) (SAFE)</t>
  </si>
  <si>
    <t>Welding (Sanders (DW) (WLDG)</t>
  </si>
  <si>
    <t>Celina Campus (Hopes)</t>
  </si>
  <si>
    <t>Workforce Education</t>
  </si>
  <si>
    <t>Agriculture (Thornton (DW) (AGRI)</t>
  </si>
  <si>
    <t>Software Development (DW) (SFTD)</t>
  </si>
  <si>
    <t>Computer Networking (CONW [CC1891])</t>
  </si>
  <si>
    <t>Real Estate (RELE [CC1892])</t>
  </si>
  <si>
    <t>OSHT (excludes 1305 [see Construction Mgt.])</t>
  </si>
  <si>
    <t>Pastry (DW) (PSTR [CC1198])</t>
  </si>
  <si>
    <t>Speech (SPCH [CC1692])</t>
  </si>
  <si>
    <t>Computer Science (COSC [CC1182])</t>
  </si>
  <si>
    <t>Computer Systems (COSY [CC1789])</t>
  </si>
  <si>
    <t>EDUC (excludes EDUC1100 &amp; EDUC1300; excludes online except HSDC)</t>
  </si>
  <si>
    <t>HUMA (excludes online except HSDC)</t>
  </si>
  <si>
    <t>MUAP, MUEN, MUSI (excludes online except HSDC)</t>
  </si>
  <si>
    <t>PHIL (excludes online except HSDC)</t>
  </si>
  <si>
    <t>SPAN (excludes online except HSDC)</t>
  </si>
  <si>
    <t>BIOL2401, BIOL2402, BIOL2404 (excludes online except HSDC)</t>
  </si>
  <si>
    <t>CHEM (excludes online except HSDC)</t>
  </si>
  <si>
    <t>DANC (excludes online except HSDC)</t>
  </si>
  <si>
    <t>KINE (excludes online except HSDC)</t>
  </si>
  <si>
    <t>BIOL1322 &amp; BIOL1323 (excludes online except HSDC)</t>
  </si>
  <si>
    <t>BIOL2401, BIOL2402, &amp; BIOL2404 (excludes online except HSDC)</t>
  </si>
  <si>
    <t>SPCH  (excludes online except HSDC)</t>
  </si>
  <si>
    <t>ANTH (excludes online except HSDC)</t>
  </si>
  <si>
    <t>CRIJ (excludes online except HSDC)</t>
  </si>
  <si>
    <t>SOCW (excludes online except HSDC)</t>
  </si>
  <si>
    <t>BIOL (excludes BIOL 1322, 1323 [see Nutrition] and BIOL 2401, 2402, 2404 [see Anatomy &amp; Physiology]; online only excluding HSDC)</t>
  </si>
  <si>
    <t>BIOL 2401, BIOL2402, BIOL2404 (online only excluding HSDC)</t>
  </si>
  <si>
    <t>CHEM (online only excluding HSDC)</t>
  </si>
  <si>
    <t>ECON (online only excluding HSDC)</t>
  </si>
  <si>
    <t>ENVR (online only excluding HSDC)</t>
  </si>
  <si>
    <t>GEOG (online only excluding HSDC)</t>
  </si>
  <si>
    <t>GEOL (online only excluding HSDC)</t>
  </si>
  <si>
    <t>BIOL 1322 &amp; 1323 (online only excluding HSDC)</t>
  </si>
  <si>
    <t>PHYS (online only excluding HSDC)</t>
  </si>
  <si>
    <t>PSYC (online only excluding HSDC)</t>
  </si>
  <si>
    <t>SOCI (online only excluding HSDC)</t>
  </si>
  <si>
    <t>CRIJ (online only excluding HSDC)</t>
  </si>
  <si>
    <t>EDUC1100 &amp; EDUC1300 (online only excluding HSDC)</t>
  </si>
  <si>
    <t>ENGL (online only excluding HSDC)</t>
  </si>
  <si>
    <t>HIST (online only excluding HSDC)</t>
  </si>
  <si>
    <t>HUMA (online only excluding HSDC)</t>
  </si>
  <si>
    <t>PHIL (online only excluding HSDC)</t>
  </si>
  <si>
    <t>GOVT (online only excluding HSDC)</t>
  </si>
  <si>
    <t>SPCH (online only excluding HSDC)</t>
  </si>
  <si>
    <t>MATH (1000 &amp; higher; excludes online except HSDC)</t>
  </si>
  <si>
    <t>ARTS (excludes ARTS 2348, 2356 &amp; 2357 [see Photography for additional ARTS]; excludes online except HSDC)</t>
  </si>
  <si>
    <t>Philosophy (PHIL [CC1399])</t>
  </si>
  <si>
    <t>Automotive Tech. (Alba (DW) (AUMT [CC1075])</t>
  </si>
  <si>
    <t>Computer Science (Baweja (DW) (COSC [CC1181-Frisco, CC1183-Plano, CC1615-Wylie, CC1917-Allen])</t>
  </si>
  <si>
    <t>Engineering (Baweja (DW) (ENGR [CC1240-Frisco, CC1242-Plano, CC1619-Allen, CC1620-Wylie])</t>
  </si>
  <si>
    <t>Construction Mgt. (CJohnson (DW) (CNSA [CC1590-Allen, CC1945-McKinney])</t>
  </si>
  <si>
    <t>Management (MGMT [CC1353-Frisco, CC1354-McKinney, CC1356-Plano, CC1782-Wylie])</t>
  </si>
  <si>
    <t>Business (BUSI [CC1091])</t>
  </si>
  <si>
    <t>Nutrition (NUTR [CC1383])</t>
  </si>
  <si>
    <t>Electronic Engineering Tech. (Baweja (DW) (ELRO [CC1237])</t>
  </si>
  <si>
    <t>Computer Networking (DW) (CONW [CC1177, CC1178-Frisco; CC1180-Plano; CC1655-Wylie])</t>
  </si>
  <si>
    <t>Software Development (DW) (SFTD [CC1222-Frisco, CC1224-Plano])</t>
  </si>
  <si>
    <t>Software Development (SFTD)</t>
  </si>
  <si>
    <t>Collision Tech. (COLT)</t>
  </si>
  <si>
    <t>Diagnostic Medical Sonography (DMSO)</t>
  </si>
  <si>
    <t>Diagnostic Med Sonography-Cardiac (DMSC)</t>
  </si>
  <si>
    <t>Electrical Tech. (ELPT)</t>
  </si>
  <si>
    <t>ITSY (associated with these cost centers only)</t>
  </si>
  <si>
    <t>HAMG (excludes 1317 [see Sports &amp; Recreation Management for additional HAMG]); RSTO (excludes 1304 [see Culinary Arts for additional RSTO); TRVM</t>
  </si>
  <si>
    <t>BNKG; BUSA; BUSG1304 (see Management and Marketing for additional BUSG)</t>
  </si>
  <si>
    <t>Lenhart (Cost Centers by Campus:  CC1902-McKinney, CC1903-Plano, CC1904-Frisco, CC1905-Wylie, CC1907-Celina, CC1908-Farmersville, CC1909-Online, CC1946-CHEC)</t>
  </si>
  <si>
    <t>ARTV (excludes 1351 &amp; 2320 [see Video Production for additional ARTV]); FLMC 1301, 1331, 2331 [see Video Production for additional FLMC]; GAME</t>
  </si>
  <si>
    <t>ARTV 1351 &amp; 2320 (see Animation &amp; Game Art for additional ARTV); FLMC 1380, 2330; 2333, 2334, &amp; 2336 [see Animation &amp; Game Art for additional FLMC]; RTVB</t>
  </si>
  <si>
    <t>ARTV (excludes 1351 &amp; 2320 [see Video Production for additional ARTV]); FLMC 1301, 1331, 2331 [see Video Production for additional FLMC]; GAME (online only)</t>
  </si>
  <si>
    <t>ARTV (excludes 1351 &amp; 2320 [see Video Production]); FLMC 1301, 1331, 2331; GAME (weekend only)</t>
  </si>
  <si>
    <t>BIOL 2401, BIOL2402, BIOL2404 (weekend only)</t>
  </si>
  <si>
    <t>BIOL (excludes BIOL 1322, 1323 [see Nutrition] and BIOL 2401, 2402, 2404 [see Anatomy &amp; Physiology]; weekend only)</t>
  </si>
  <si>
    <t>CHEM (weekend only)</t>
  </si>
  <si>
    <t>CPMT; ITCC; ITMT; ITNW 1351, 1354, 1358, 1378, 2371, 2372, 2373, 2374, 2375, 2380 (See Computer Systems and see Cloud Computing for additional ITNW); ITSC 1316, 1342, 2325 (See Computer Systems and see Cloud Computing for additional ITNW) (weekend only)</t>
  </si>
  <si>
    <t>HIST (weekend only)</t>
  </si>
  <si>
    <t>AGCR; AGRI (excludes online except HSDC); HALT</t>
  </si>
  <si>
    <t>ACCT (excludes online except HSDC)</t>
  </si>
  <si>
    <t>MUSI (excludes online except HSDC)</t>
  </si>
  <si>
    <t>COMM (excludes online except HSDC)</t>
  </si>
  <si>
    <t>FITT (excludes online), HAMG1317 (see Hospitality Management for additional HAMG), KINE1336 (excludes online), RECL, RECT</t>
  </si>
  <si>
    <t>HPRS 1370, 1470, 1471, 1561</t>
  </si>
  <si>
    <t>History (HIST [CC1698])</t>
  </si>
  <si>
    <t>Kinesiology (KINE [CC1719])</t>
  </si>
  <si>
    <t>ARTC; IMED 1316, 2301, 2313, &amp; 2315 (see Computer Systems for additional IMED); UXUI</t>
  </si>
  <si>
    <t>Communications (COMM [CC1754])</t>
  </si>
  <si>
    <t>Anatomy &amp; Physiology (ANPH [CC1762])</t>
  </si>
  <si>
    <t>Biology (BIOL [CC1762])</t>
  </si>
  <si>
    <t>Nutrition (NUTR [CC1762])</t>
  </si>
  <si>
    <t>Nutrition (NUTR [CC1382])</t>
  </si>
  <si>
    <t>Dance (DANC [CC1539])</t>
  </si>
  <si>
    <t>Central Sterile Processing (DW) (Kelly [CC1289]) (CSTP)</t>
  </si>
  <si>
    <t>Clinical Operations Mgt. BAS (DW) (Snyder [CC1898]) (CLOP)</t>
  </si>
  <si>
    <t>Dental Hygiene (DW) (McClellan [CC1212]) (DHYG)</t>
  </si>
  <si>
    <t>Diag Med Sonography (DW) (Chambers [CC1219]) (DMSO)</t>
  </si>
  <si>
    <t>DMSO 1167, 1210, 1366, 1466 (see Diagnostic Medical Sonography for additional DSMO); DSAE; DSPE</t>
  </si>
  <si>
    <t>DMSO except 1167, 1210, 1366 and 1466 (see Diagnostic Medical Sonography-Cardiac for additional DMSO); DSVT</t>
  </si>
  <si>
    <t>Fire Science (DW) (McAuliff [CC1262]) (FIRE)</t>
  </si>
  <si>
    <t>Diag Med Sonography-Cardiac (DW) (Chambers [CC1219) (DMSC)</t>
  </si>
  <si>
    <t>Health Information Mgt. (DW) (Danton [CC1288]) (HIM)</t>
  </si>
  <si>
    <t>Health Professions (DW) (Kelly [CC1289]) (HPRF)</t>
  </si>
  <si>
    <t>Medical Asst. Adv. Practice (DW) (Deutsch [CC1674]) (MEDA)</t>
  </si>
  <si>
    <t>Pharmacy Tech. (DW) (Aboalam [CC1658]) (PHRA)</t>
  </si>
  <si>
    <t>Polysomnographic Tech. (DW) (Allen [CC1426]) (POLY)</t>
  </si>
  <si>
    <t>Respiratory Care (DW) (Boganwright [CC1450]) (RSPT)</t>
  </si>
  <si>
    <t>Surgical Assistant (DW) (DonnaSmith [CC1517]) (SRGA)</t>
  </si>
  <si>
    <t>Surgical Technology (DW) (DonnaSmith CC1517]) (SRGT)</t>
  </si>
  <si>
    <t>SRGT, HITT1303, HRPS2300</t>
  </si>
  <si>
    <t>All course sections associated with this Cost Center</t>
  </si>
  <si>
    <t>RN to BSN (DW) (Veasy [CC1565]) (RBSN)</t>
  </si>
  <si>
    <t>Vocational Nursing (DW) (Forcum [CC1350-Allen, CC1661-Wylie, CC1836-Celina]) (VNSG)</t>
  </si>
  <si>
    <t>Marketing (DW) (MKTG [CC1359])</t>
  </si>
  <si>
    <t>Central Sterile Processing (CSTP)</t>
  </si>
  <si>
    <t>Veterinary Science (VTSC)</t>
  </si>
  <si>
    <t>MRKG; BUSG2371; IBUS1354</t>
  </si>
  <si>
    <t>BMGT; BUSG (excludes BUSG 1304, 2309 [see Banking and see Marketing for additional BUSG]; IBUS (excludes IBUS1354 [see Marketing for additional IBUS])</t>
  </si>
  <si>
    <t>Electronic Engineering Tech. (ELRO)</t>
  </si>
  <si>
    <t>Central Sterile Processing (Kelly-DW) (CSTP)</t>
  </si>
  <si>
    <t>Veterinary Science (Pfent [26400]-DW) (VTSC)</t>
  </si>
  <si>
    <t>Electrical Tech. (CJohnson (DW) (ELPT)</t>
  </si>
  <si>
    <t>Full-Time Faculty*</t>
  </si>
  <si>
    <t>*In this report, full-time faculty members are defined as any Collin College employee teaching a credit course section who appears in the fall 2024 Workday system with a Primary Time Type of Full-Time (FT) Faculty 170, FT Faculty 260, FT High School Dual Credit (HSDC) Faculty 180, Temporary FT 170, or Temporary FT HSDC 180.  All other instructors are defined as part-time.</t>
  </si>
  <si>
    <t>POFI</t>
  </si>
  <si>
    <t>Computer Systems (DW) (COSY CC1173-Frisco; CC1174-McKinney; CC1176-Plano])</t>
  </si>
  <si>
    <t>BCIS (excludes online); COSC 1301 and 1315 (see Computer Science, Engineering, and iCollin for additional COSC; excludes online); ITNW 1364, 2376 (see Computer Networking and see Cloud Computing for additional ITNW); ITSC 1305, 1309, 1315, 2339, 2380 (see Computer Networking for additional ITSC); ITSE 1332, 1350, 1380, 1393, 2353, 2380 (see Database Development and see Web Development for additional ITSE); ITSW 1304, 1310, 1380, 2334, 2370, 2380 (see Database Development for additional ITSW)</t>
  </si>
  <si>
    <t>INEW2330 (see Software Development for additional INEW); ITSE 1330, 1346, 2309, 2347, 2354 (see Computer Systems and see Web Development for additional ITSE); ITSW1307 (See Computer Systems for additional ITSW)</t>
  </si>
  <si>
    <t>IMED1341 (see Communication Design for additional IMED); INEW2334 (see Database Development for additional INEW); ITSE 1301, 1306, 1311, 1333, 1359, 2302, 2313, 2371, 2374 (see Computer Systems and see Database Development for additional ITSE)</t>
  </si>
  <si>
    <t>Powell</t>
  </si>
  <si>
    <t>Gainer</t>
  </si>
  <si>
    <t>Carter</t>
  </si>
  <si>
    <t>Richardson</t>
  </si>
  <si>
    <t>Lee</t>
  </si>
  <si>
    <t>Cooksey</t>
  </si>
  <si>
    <t>Buggs</t>
  </si>
  <si>
    <t>Millen</t>
  </si>
  <si>
    <t>Tinnen</t>
  </si>
  <si>
    <t>Streater</t>
  </si>
  <si>
    <t>Babcock</t>
  </si>
  <si>
    <t>Dean</t>
  </si>
  <si>
    <t>Contact Hours by Campus Group, Division, Associate Dean/Program Director, &amp; Department by Faculty Employment Status</t>
  </si>
  <si>
    <t>Wylie</t>
  </si>
  <si>
    <t>Contact Hours by Campus Group, Division, Associate Dean, &amp; Department by Faculty Employment Status</t>
  </si>
  <si>
    <t>iCollin (Lee)</t>
  </si>
  <si>
    <t>Allen Technical (Mesch)</t>
  </si>
  <si>
    <t>Farmersville (McRae)</t>
  </si>
  <si>
    <t>Construction Mgt. (CJohnson [DW] [CNSA])</t>
  </si>
  <si>
    <t>HVAC (Sanders [DW] [HVAC])</t>
  </si>
  <si>
    <t>Welding (Sanders [DW] [WLDG])</t>
  </si>
  <si>
    <t>Diag Med Sonography (Chambers [DW] [DMSO])</t>
  </si>
  <si>
    <t>Health Professions (Kelly [DW] [HPRF])</t>
  </si>
  <si>
    <t>Medical Asst. Adv. Practice (Deutsch [DW] [MEDA])</t>
  </si>
  <si>
    <t>Contact Hours by Campus Group, Division, Associate Dean/Program Director &amp; Department by Faculty Employment Status</t>
  </si>
  <si>
    <t>Celina  (Hopes)</t>
  </si>
  <si>
    <t>Farmersville  (McRae)</t>
  </si>
  <si>
    <t>iCollin  (Lee)</t>
  </si>
  <si>
    <t>Allen Tech</t>
  </si>
  <si>
    <t>McKinney</t>
  </si>
  <si>
    <t>Wylie (McRae)</t>
  </si>
  <si>
    <t>na</t>
  </si>
  <si>
    <t>Full-Time Faculty Overload Contact Hours by Campus Group, Division, Associate Dean/Program Director &amp; Department</t>
  </si>
  <si>
    <t>Temporary FT</t>
  </si>
  <si>
    <t>Faculty Cont Hrs</t>
  </si>
  <si>
    <t>Temp FT % of</t>
  </si>
  <si>
    <t>Full-Time Temporary Faculty Contact Hours by Campus Group, Division, Associate Dean/Program Director &amp; Department</t>
  </si>
  <si>
    <t>iCollin</t>
  </si>
  <si>
    <t>Electronic Engineering Tech. (Baweja (DW) (ELRO)</t>
  </si>
  <si>
    <t>Physical Therapist Assistant (MCox [DW] [PTHA])</t>
  </si>
  <si>
    <t>Electronic Engineering Tech. (Baweja [DW] [ELRO])</t>
  </si>
  <si>
    <t>ARTS (excludes ARTS 2348, 2356, 2357 (see Photography for additional ARTS, excludes online except HSDC)</t>
  </si>
  <si>
    <t>Electrical Tech. (CJohnson (DW) (ELCT [CC1235])</t>
  </si>
  <si>
    <t>CHEF, IFWA, RSTO1304 (see Hospitality Management for additional RSTO)</t>
  </si>
  <si>
    <t>ARTS (excludes ARTS 2348, 2356, 2357 [see Photography for additional ARTS, online only excluding HSDC)</t>
  </si>
  <si>
    <t>ARTS (excludes ARTS 2348, 2356, 2357 (see Photography for additional ARTS; excludes online; weekend only)</t>
  </si>
  <si>
    <t>ARTS (excludes ARTS 2348, 2356, 2357 (see Photography for additional ARTS; excludes online except HSDC)</t>
  </si>
  <si>
    <t>EMS (DW) (GCox [CC1239]) (EMS)</t>
  </si>
  <si>
    <t>Physical Therapist Assistant (DW) (MCox [CC1657]) (PHTA)</t>
  </si>
  <si>
    <t>ADN (DW) (AWilson [CC1451]) (ADNU)</t>
  </si>
  <si>
    <t>Celina (Hopes)</t>
  </si>
  <si>
    <t>na = Not applicable, because there were no full-time faculty contact hours.</t>
  </si>
  <si>
    <t>Note:  The "Full-Time Faculty Overload Contact Hours" column includes only contact hours taught by full-time faculty members during fall 2024 beyond their regular instructional loads ("OVL" or "OPH" code in the fall 2024 Period Activity field) in the Workday system.  The "Total Full-Time Faculty Contact Hours" column includes all contact hours taught during fall 2024 by full-time faculty members.</t>
  </si>
  <si>
    <t>Note 2:  "HSDC" signifies "high school dual credit."</t>
  </si>
  <si>
    <t>Note 3:  Yellow shading identifies areas where some element within the cell changed from the prior year.</t>
  </si>
  <si>
    <t>Note 1:  This report is based on data extracted from Collin College's Workday system for fall 2024 on 10/7/2024, after receiving notification that roster certification was largely complete.  It reflects credit course sections that had started on or before the primary census date (9/9/2024).  No noncredit enrollment is included.</t>
  </si>
  <si>
    <t>Note 3:  Empty cells in the tables included in this report signify values of 0 (zero) contact hours.</t>
  </si>
  <si>
    <t>Note:  For purposes of this report, classification of course sections as Weekday sections is determined when their initial weekly meeting day falls on  Monday, Tuesday, Wednesday, Thursday, or Friday starting earlier than 5:00 p.m. regardless of other meeting days or times.</t>
  </si>
  <si>
    <t>Note:  For purposes of this report, classification of course sections as Weekend sections is determined when their initial weekly meeting day falls on Friday at 5:00 p.m. or later or anytime on Saturday or Sunday regardless of  other meeting days or times.</t>
  </si>
  <si>
    <t>Note:  For purposes of this report, classification of course sections as Evening sections is determined when their initial weekly meeting day falls on Monday, Tuesday, Wednesday, or Thursday and their initial start time is 5:00 p.m. or later regardless of other meeting days or times.</t>
  </si>
  <si>
    <t>Note 2:  To facilitate salary payment, FLAC data occasionally includes multiple instances of a single section when that section is taught by more than one instructor.  This primarily occurs in some labs and clinicals in health sciences.  For this report, counting contact hours associated with multiple instances of a single section would inflate contact hour totals by counting the same contact hours more than once. To avoid over-counting contact hours, multiple instances of the same section were either collapsed into a single instance, or enrollment numbers were distributed across the instances to reflect actual enrollment.</t>
  </si>
  <si>
    <t>Note 4:  There are no academic units at Collin College referred to as "departments."  The use of "department" in this report reflects a negotiated aggregation of disciplines and/or courses that, collectively, inform academic administrators' decisions about where additional full-time faculty members may be needed.</t>
  </si>
  <si>
    <t>Note:  For purposes of this report, distance learning is defined as course sections coded in Workday's Instructional Delivery Mode field as Blended, Web, or Web Synchronous.</t>
  </si>
  <si>
    <t>Note:  For purposes of this report, face-to-face instruction is defined as course sections coded in Workday's Instructional Delivery Mode field as Face-to-Face or Hybrid.</t>
  </si>
  <si>
    <t>Note:  For purposes of this report, high school dual credit (HSDC) course sections are defined as any course section where the Workday Dual Credit Indicator is coded as "Yes."</t>
  </si>
  <si>
    <t>Note:  Contact hours taught in the "Temporary FT Faculty Cont Hrs" column include only contact hours taught by faculty members during fall 2024 who were classified in the Workday system as "Temporary FT 170" or "Temporary FT High School Dual Credit 180.."  The "Total Full-Time Faculty Contact Hours" column includes all contact hours taught during fall 2024 by full-time faculty members.</t>
  </si>
  <si>
    <t>Note 1:  The abbreviation "(DW)" signifies that a, associate dean/program director has District-wide responsibility for the associated discipline.  For disciplines not identified as (DW), the associate deans/program directors has responsibility only for courses taught at their respective campuses or at off-campus instructional sites associated with their campuses.</t>
  </si>
  <si>
    <t>Veterinary Science (Pfent [CC1666]-DW) (VTSC)</t>
  </si>
  <si>
    <t>Source:  Collin College's Workday system based on the "Worker and Period Activity Assignment Details - IRO-Collin" report that was generated by the College's Technology Services office.</t>
  </si>
  <si>
    <t>Workforce Education (Baweja)</t>
  </si>
  <si>
    <t>Academic Affairs (Bellue)</t>
  </si>
  <si>
    <t>Nursing
(Wilson)</t>
  </si>
  <si>
    <t>Fall 2024 End-of-Term</t>
  </si>
  <si>
    <t>ECRD</t>
  </si>
  <si>
    <t>ITMT</t>
  </si>
  <si>
    <t>NUPC</t>
  </si>
  <si>
    <t>Baweja</t>
  </si>
  <si>
    <t>Wilson</t>
  </si>
  <si>
    <t>CADD (Cjohnson) (DW) (CADD)</t>
  </si>
  <si>
    <t>Safety (Cjohnson) (DW) (SAFE)</t>
  </si>
  <si>
    <t>Frisco (Hopes)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</si>
</sst>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sz val="12"/>
      <name val="Arial"/>
      <family val="2"/>
    </font>
    <font>
      <sz val="9"/>
      <color indexed="81"/>
      <name val="Tahoma"/>
      <family val="2"/>
    </font>
    <font>
      <b/>
      <sz val="9"/>
      <color indexed="81"/>
      <name val="Tahoma"/>
      <family val="2"/>
    </font>
    <font>
      <sz val="10"/>
      <color rgb="FF996633"/>
      <name val="Arial"/>
      <family val="2"/>
    </font>
    <font>
      <i/>
      <sz val="10"/>
      <name val="Arial"/>
      <family val="2"/>
    </font>
    <font>
      <b/>
      <i/>
      <sz val="10"/>
      <name val="Arial"/>
      <family val="2"/>
    </font>
    <font>
      <b/>
      <i/>
      <sz val="10"/>
      <color rgb="FF4D4D4D"/>
      <name val="Arial"/>
      <family val="2"/>
    </font>
    <font>
      <b/>
      <i/>
      <sz val="10"/>
      <color rgb="FFCC9900"/>
      <name val="Arial"/>
      <family val="2"/>
    </font>
    <font>
      <b/>
      <i/>
      <sz val="10"/>
      <color rgb="FF003300"/>
      <name val="Arial"/>
      <family val="2"/>
    </font>
    <font>
      <b/>
      <i/>
      <sz val="10"/>
      <color rgb="FF990033"/>
      <name val="Arial"/>
      <family val="2"/>
    </font>
    <font>
      <b/>
      <i/>
      <sz val="10"/>
      <color rgb="FF996633"/>
      <name val="Arial"/>
      <family val="2"/>
    </font>
    <font>
      <b/>
      <i/>
      <sz val="10"/>
      <color rgb="FF009999"/>
      <name val="Arial"/>
      <family val="2"/>
    </font>
    <font>
      <b/>
      <i/>
      <sz val="10"/>
      <color rgb="FF0000FF"/>
      <name val="Arial"/>
      <family val="2"/>
    </font>
    <font>
      <b/>
      <i/>
      <sz val="10"/>
      <color rgb="FFCC0066"/>
      <name val="Arial"/>
      <family val="2"/>
    </font>
    <font>
      <b/>
      <i/>
      <sz val="10"/>
      <color theme="9" tint="-0.499984740745262"/>
      <name val="Arial"/>
      <family val="2"/>
    </font>
    <font>
      <b/>
      <i/>
      <sz val="10"/>
      <color rgb="FF00CC00"/>
      <name val="Arial"/>
      <family val="2"/>
    </font>
    <font>
      <b/>
      <i/>
      <sz val="10"/>
      <color rgb="FF008000"/>
      <name val="Arial"/>
      <family val="2"/>
    </font>
    <font>
      <b/>
      <sz val="12"/>
      <name val="Arial"/>
      <family val="2"/>
    </font>
    <font>
      <b/>
      <sz val="9"/>
      <name val="Arial"/>
      <family val="2"/>
    </font>
    <font>
      <sz val="9"/>
      <name val="Arial"/>
      <family val="2"/>
    </font>
    <font>
      <b/>
      <i/>
      <sz val="10"/>
      <color rgb="FFFF0000"/>
      <name val="Arial"/>
      <family val="2"/>
    </font>
    <font>
      <b/>
      <i/>
      <sz val="10"/>
      <color indexed="10"/>
      <name val="Arial"/>
      <family val="2"/>
    </font>
    <font>
      <sz val="10"/>
      <color rgb="FFFF0000"/>
      <name val="Arial"/>
      <family val="2"/>
    </font>
    <font>
      <b/>
      <sz val="8"/>
      <name val="Arial"/>
      <family val="2"/>
    </font>
  </fonts>
  <fills count="32">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F33CC"/>
        <bgColor indexed="64"/>
      </patternFill>
    </fill>
    <fill>
      <patternFill patternType="solid">
        <fgColor rgb="FFFF66CC"/>
        <bgColor indexed="64"/>
      </patternFill>
    </fill>
    <fill>
      <patternFill patternType="solid">
        <fgColor rgb="FFFF99FF"/>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399975585192419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s>
  <cellStyleXfs count="30">
    <xf numFmtId="0" fontId="0" fillId="0" borderId="0"/>
    <xf numFmtId="0" fontId="9" fillId="0" borderId="0"/>
    <xf numFmtId="0" fontId="11"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373">
    <xf numFmtId="0" fontId="0" fillId="0" borderId="0" xfId="0"/>
    <xf numFmtId="3"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center"/>
    </xf>
    <xf numFmtId="0" fontId="9" fillId="0" borderId="1" xfId="0" applyFont="1" applyBorder="1" applyAlignment="1">
      <alignment horizontal="left"/>
    </xf>
    <xf numFmtId="0" fontId="9" fillId="0" borderId="1" xfId="0" applyFont="1" applyBorder="1" applyAlignment="1">
      <alignment horizontal="right"/>
    </xf>
    <xf numFmtId="3" fontId="9" fillId="2" borderId="2" xfId="0" applyNumberFormat="1" applyFont="1" applyFill="1" applyBorder="1"/>
    <xf numFmtId="3" fontId="9" fillId="0" borderId="2" xfId="0" applyNumberFormat="1" applyFont="1" applyBorder="1" applyAlignment="1">
      <alignment horizontal="right"/>
    </xf>
    <xf numFmtId="0" fontId="9" fillId="0" borderId="0" xfId="0" applyFont="1"/>
    <xf numFmtId="0" fontId="9" fillId="0" borderId="2" xfId="0" applyFont="1" applyBorder="1" applyAlignment="1">
      <alignment wrapText="1"/>
    </xf>
    <xf numFmtId="9" fontId="9" fillId="0" borderId="2" xfId="0" applyNumberFormat="1" applyFont="1" applyBorder="1" applyAlignment="1">
      <alignment horizontal="right"/>
    </xf>
    <xf numFmtId="3" fontId="9" fillId="2" borderId="2" xfId="0" applyNumberFormat="1" applyFont="1" applyFill="1" applyBorder="1" applyAlignment="1">
      <alignment horizontal="right"/>
    </xf>
    <xf numFmtId="0" fontId="9" fillId="0" borderId="2" xfId="0" applyFont="1" applyBorder="1" applyAlignment="1">
      <alignment horizontal="right"/>
    </xf>
    <xf numFmtId="9" fontId="9" fillId="2" borderId="2" xfId="0" applyNumberFormat="1" applyFont="1" applyFill="1" applyBorder="1" applyAlignment="1">
      <alignment horizontal="right"/>
    </xf>
    <xf numFmtId="3" fontId="9" fillId="0" borderId="0" xfId="0" applyNumberFormat="1" applyFont="1"/>
    <xf numFmtId="3" fontId="9" fillId="0" borderId="2" xfId="0" applyNumberFormat="1" applyFont="1" applyBorder="1"/>
    <xf numFmtId="3" fontId="9" fillId="0" borderId="1" xfId="0" applyNumberFormat="1" applyFont="1" applyBorder="1" applyAlignment="1">
      <alignment horizontal="right"/>
    </xf>
    <xf numFmtId="9" fontId="9" fillId="0" borderId="1" xfId="0" applyNumberFormat="1" applyFont="1" applyBorder="1" applyAlignment="1">
      <alignment horizontal="right"/>
    </xf>
    <xf numFmtId="0" fontId="14" fillId="0" borderId="0" xfId="0" applyFont="1"/>
    <xf numFmtId="0" fontId="10" fillId="0" borderId="0" xfId="1" applyFont="1"/>
    <xf numFmtId="0" fontId="16" fillId="0" borderId="0" xfId="0" applyFont="1"/>
    <xf numFmtId="0" fontId="15"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3" fontId="9" fillId="12" borderId="2" xfId="0" applyNumberFormat="1" applyFont="1" applyFill="1" applyBorder="1" applyAlignment="1">
      <alignment horizontal="right"/>
    </xf>
    <xf numFmtId="9" fontId="9" fillId="12" borderId="2" xfId="0" applyNumberFormat="1" applyFont="1" applyFill="1" applyBorder="1" applyAlignment="1">
      <alignment horizontal="right"/>
    </xf>
    <xf numFmtId="0" fontId="9" fillId="12" borderId="2" xfId="0" applyFont="1" applyFill="1" applyBorder="1" applyAlignment="1">
      <alignment horizontal="right" wrapText="1"/>
    </xf>
    <xf numFmtId="3" fontId="9" fillId="12" borderId="2" xfId="0" applyNumberFormat="1" applyFont="1" applyFill="1" applyBorder="1"/>
    <xf numFmtId="0" fontId="27" fillId="0" borderId="0" xfId="0" applyFont="1"/>
    <xf numFmtId="0" fontId="9" fillId="0" borderId="0" xfId="0" applyFont="1" applyAlignment="1">
      <alignment wrapText="1"/>
    </xf>
    <xf numFmtId="0" fontId="9" fillId="2" borderId="2" xfId="0" applyFont="1" applyFill="1" applyBorder="1" applyAlignment="1">
      <alignment wrapText="1"/>
    </xf>
    <xf numFmtId="0" fontId="10" fillId="0" borderId="2" xfId="0" applyFont="1" applyBorder="1" applyAlignment="1">
      <alignment wrapText="1"/>
    </xf>
    <xf numFmtId="0" fontId="9" fillId="0" borderId="2" xfId="0" applyFont="1" applyBorder="1"/>
    <xf numFmtId="0" fontId="10" fillId="0" borderId="7" xfId="0" applyFont="1" applyBorder="1" applyAlignment="1">
      <alignment wrapText="1"/>
    </xf>
    <xf numFmtId="0" fontId="9" fillId="0" borderId="1" xfId="0" applyFont="1" applyBorder="1" applyAlignment="1">
      <alignment wrapText="1"/>
    </xf>
    <xf numFmtId="0" fontId="10" fillId="0" borderId="7" xfId="0" applyFont="1" applyBorder="1"/>
    <xf numFmtId="0" fontId="9" fillId="12" borderId="3" xfId="0" applyFont="1" applyFill="1" applyBorder="1" applyAlignment="1">
      <alignment horizontal="right" wrapText="1"/>
    </xf>
    <xf numFmtId="3" fontId="9" fillId="18" borderId="4" xfId="0" applyNumberFormat="1" applyFont="1" applyFill="1" applyBorder="1"/>
    <xf numFmtId="9" fontId="9" fillId="18" borderId="4" xfId="0" applyNumberFormat="1" applyFont="1" applyFill="1" applyBorder="1" applyAlignment="1">
      <alignment horizontal="right"/>
    </xf>
    <xf numFmtId="3" fontId="9" fillId="18" borderId="4" xfId="0" applyNumberFormat="1" applyFont="1" applyFill="1" applyBorder="1" applyAlignment="1">
      <alignment horizontal="right"/>
    </xf>
    <xf numFmtId="0" fontId="9" fillId="18" borderId="4" xfId="0" applyFont="1" applyFill="1" applyBorder="1" applyAlignment="1">
      <alignment wrapText="1"/>
    </xf>
    <xf numFmtId="0" fontId="9" fillId="12" borderId="2" xfId="0" applyFont="1" applyFill="1" applyBorder="1" applyAlignment="1">
      <alignment horizontal="right"/>
    </xf>
    <xf numFmtId="0" fontId="9" fillId="18" borderId="5" xfId="0" applyFont="1" applyFill="1" applyBorder="1" applyAlignment="1">
      <alignment horizontal="right"/>
    </xf>
    <xf numFmtId="3" fontId="9" fillId="18" borderId="5" xfId="0" applyNumberFormat="1" applyFont="1" applyFill="1" applyBorder="1" applyAlignment="1">
      <alignment horizontal="right"/>
    </xf>
    <xf numFmtId="0" fontId="9" fillId="12" borderId="6" xfId="0" applyFont="1" applyFill="1" applyBorder="1" applyAlignment="1">
      <alignment horizontal="right"/>
    </xf>
    <xf numFmtId="3" fontId="9" fillId="12" borderId="6" xfId="0" applyNumberFormat="1" applyFont="1" applyFill="1" applyBorder="1" applyAlignment="1">
      <alignment horizontal="right"/>
    </xf>
    <xf numFmtId="0" fontId="9" fillId="0" borderId="5" xfId="0" applyFont="1" applyBorder="1"/>
    <xf numFmtId="3" fontId="9" fillId="0" borderId="8" xfId="0" applyNumberFormat="1" applyFont="1" applyBorder="1"/>
    <xf numFmtId="9" fontId="9" fillId="0" borderId="8" xfId="0" applyNumberFormat="1" applyFont="1" applyBorder="1" applyAlignment="1">
      <alignment horizontal="right"/>
    </xf>
    <xf numFmtId="3" fontId="9" fillId="0" borderId="8" xfId="0" applyNumberFormat="1" applyFont="1" applyBorder="1" applyAlignment="1">
      <alignment horizontal="right"/>
    </xf>
    <xf numFmtId="9" fontId="9" fillId="18" borderId="5" xfId="0" applyNumberFormat="1" applyFont="1" applyFill="1" applyBorder="1" applyAlignment="1">
      <alignment horizontal="right"/>
    </xf>
    <xf numFmtId="0" fontId="9" fillId="0" borderId="5" xfId="0" applyFont="1" applyBorder="1" applyAlignment="1">
      <alignment horizontal="left"/>
    </xf>
    <xf numFmtId="0" fontId="9" fillId="0" borderId="5" xfId="0" applyFont="1" applyBorder="1" applyAlignment="1">
      <alignment horizontal="right" wrapText="1"/>
    </xf>
    <xf numFmtId="0" fontId="9" fillId="0" borderId="1" xfId="0" applyFont="1" applyBorder="1"/>
    <xf numFmtId="9" fontId="9" fillId="12" borderId="6" xfId="0" applyNumberFormat="1" applyFont="1" applyFill="1" applyBorder="1" applyAlignment="1">
      <alignment horizontal="right"/>
    </xf>
    <xf numFmtId="3" fontId="9" fillId="12" borderId="6" xfId="0" applyNumberFormat="1" applyFont="1" applyFill="1" applyBorder="1"/>
    <xf numFmtId="3" fontId="9" fillId="18" borderId="5" xfId="0" applyNumberFormat="1" applyFont="1" applyFill="1" applyBorder="1"/>
    <xf numFmtId="3" fontId="9" fillId="18" borderId="2" xfId="0" applyNumberFormat="1" applyFont="1" applyFill="1" applyBorder="1" applyAlignment="1">
      <alignment horizontal="right"/>
    </xf>
    <xf numFmtId="0" fontId="31" fillId="0" borderId="0" xfId="0" applyFont="1"/>
    <xf numFmtId="0" fontId="32" fillId="0" borderId="0" xfId="0" applyFont="1"/>
    <xf numFmtId="3" fontId="0" fillId="0" borderId="0" xfId="0" applyNumberFormat="1"/>
    <xf numFmtId="0" fontId="9" fillId="19" borderId="1" xfId="0" applyFont="1" applyFill="1" applyBorder="1" applyAlignment="1">
      <alignment vertical="center" wrapText="1"/>
    </xf>
    <xf numFmtId="0" fontId="9" fillId="19" borderId="2" xfId="0" applyFont="1" applyFill="1" applyBorder="1" applyAlignment="1">
      <alignment vertical="center" wrapText="1"/>
    </xf>
    <xf numFmtId="0" fontId="9" fillId="5" borderId="2" xfId="0" applyFont="1" applyFill="1" applyBorder="1" applyAlignment="1">
      <alignment vertical="center" wrapText="1"/>
    </xf>
    <xf numFmtId="0" fontId="9" fillId="5" borderId="4" xfId="0" applyFont="1" applyFill="1" applyBorder="1" applyAlignment="1">
      <alignment vertical="center" wrapText="1"/>
    </xf>
    <xf numFmtId="0" fontId="9" fillId="16" borderId="7" xfId="0" applyFont="1" applyFill="1" applyBorder="1" applyAlignment="1">
      <alignment vertical="center" wrapText="1"/>
    </xf>
    <xf numFmtId="0" fontId="9" fillId="21" borderId="2" xfId="0" applyFont="1" applyFill="1" applyBorder="1" applyAlignment="1">
      <alignment vertical="center" wrapText="1"/>
    </xf>
    <xf numFmtId="0" fontId="9" fillId="21" borderId="2" xfId="0" applyFont="1" applyFill="1" applyBorder="1" applyAlignment="1">
      <alignment vertical="center"/>
    </xf>
    <xf numFmtId="0" fontId="9" fillId="21" borderId="0" xfId="0" applyFont="1" applyFill="1" applyAlignment="1">
      <alignment vertical="center"/>
    </xf>
    <xf numFmtId="0" fontId="9" fillId="21" borderId="0" xfId="0" applyFont="1" applyFill="1" applyAlignment="1">
      <alignment vertical="center" wrapText="1"/>
    </xf>
    <xf numFmtId="0" fontId="9" fillId="21" borderId="3" xfId="0" applyFont="1" applyFill="1" applyBorder="1" applyAlignment="1">
      <alignment vertical="center"/>
    </xf>
    <xf numFmtId="0" fontId="9" fillId="21" borderId="3" xfId="0" applyFont="1" applyFill="1" applyBorder="1" applyAlignment="1">
      <alignment vertical="center" wrapText="1"/>
    </xf>
    <xf numFmtId="0" fontId="9" fillId="21" borderId="4" xfId="0" applyFont="1" applyFill="1" applyBorder="1" applyAlignment="1">
      <alignment vertical="center"/>
    </xf>
    <xf numFmtId="0" fontId="9" fillId="21" borderId="4" xfId="0" applyFont="1" applyFill="1" applyBorder="1" applyAlignment="1">
      <alignment vertical="center" wrapText="1"/>
    </xf>
    <xf numFmtId="0" fontId="10" fillId="10" borderId="7" xfId="0" applyFont="1" applyFill="1" applyBorder="1" applyAlignment="1">
      <alignment vertical="center" wrapText="1"/>
    </xf>
    <xf numFmtId="0" fontId="9" fillId="10" borderId="7" xfId="0" applyFont="1" applyFill="1" applyBorder="1" applyAlignment="1">
      <alignment vertical="center" wrapText="1"/>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9" fillId="3" borderId="0" xfId="0" applyFont="1" applyFill="1" applyAlignment="1">
      <alignment vertical="center" wrapText="1"/>
    </xf>
    <xf numFmtId="0" fontId="9" fillId="3" borderId="4" xfId="0" applyFont="1" applyFill="1" applyBorder="1" applyAlignment="1">
      <alignment vertical="center" wrapText="1"/>
    </xf>
    <xf numFmtId="0" fontId="10" fillId="25" borderId="7" xfId="0" applyFont="1" applyFill="1" applyBorder="1" applyAlignment="1">
      <alignment vertical="center" wrapText="1"/>
    </xf>
    <xf numFmtId="0" fontId="9" fillId="26" borderId="2" xfId="0" applyFont="1" applyFill="1" applyBorder="1" applyAlignment="1">
      <alignment vertical="center" wrapText="1"/>
    </xf>
    <xf numFmtId="0" fontId="9" fillId="26" borderId="3" xfId="0" applyFont="1" applyFill="1" applyBorder="1" applyAlignment="1">
      <alignment vertical="center" wrapText="1"/>
    </xf>
    <xf numFmtId="0" fontId="9" fillId="26" borderId="4" xfId="0" applyFont="1" applyFill="1" applyBorder="1" applyAlignment="1">
      <alignment vertical="center" wrapText="1"/>
    </xf>
    <xf numFmtId="0" fontId="10" fillId="25" borderId="1" xfId="0" applyFont="1" applyFill="1" applyBorder="1" applyAlignment="1">
      <alignment vertical="center" wrapText="1"/>
    </xf>
    <xf numFmtId="0" fontId="9" fillId="25" borderId="1" xfId="0" applyFont="1" applyFill="1" applyBorder="1" applyAlignment="1">
      <alignment vertical="center" wrapText="1"/>
    </xf>
    <xf numFmtId="0" fontId="9" fillId="26" borderId="1" xfId="0" applyFont="1" applyFill="1" applyBorder="1" applyAlignment="1">
      <alignment vertical="center" wrapText="1"/>
    </xf>
    <xf numFmtId="0" fontId="10" fillId="15" borderId="7" xfId="0" applyFont="1" applyFill="1" applyBorder="1" applyAlignment="1">
      <alignment vertical="center" wrapText="1"/>
    </xf>
    <xf numFmtId="0" fontId="9" fillId="6" borderId="2" xfId="0" applyFont="1" applyFill="1" applyBorder="1" applyAlignment="1">
      <alignment vertical="center"/>
    </xf>
    <xf numFmtId="0" fontId="9" fillId="6" borderId="2" xfId="0" applyFont="1" applyFill="1" applyBorder="1" applyAlignment="1">
      <alignment vertical="center" wrapText="1"/>
    </xf>
    <xf numFmtId="0" fontId="9" fillId="6" borderId="1" xfId="0" applyFont="1" applyFill="1" applyBorder="1" applyAlignment="1">
      <alignment vertical="center" wrapText="1"/>
    </xf>
    <xf numFmtId="0" fontId="9" fillId="6" borderId="4" xfId="0" applyFont="1" applyFill="1" applyBorder="1" applyAlignment="1">
      <alignment vertical="center"/>
    </xf>
    <xf numFmtId="0" fontId="10" fillId="9" borderId="7" xfId="0" applyFont="1" applyFill="1" applyBorder="1" applyAlignment="1">
      <alignment vertical="center"/>
    </xf>
    <xf numFmtId="0" fontId="0" fillId="9" borderId="7" xfId="0" applyFill="1" applyBorder="1" applyAlignment="1">
      <alignment vertical="center"/>
    </xf>
    <xf numFmtId="0" fontId="9" fillId="8" borderId="2" xfId="0" applyFont="1" applyFill="1" applyBorder="1" applyAlignment="1">
      <alignment vertical="center"/>
    </xf>
    <xf numFmtId="0" fontId="9" fillId="8" borderId="2" xfId="0" applyFont="1" applyFill="1" applyBorder="1" applyAlignment="1">
      <alignment vertical="center" wrapText="1"/>
    </xf>
    <xf numFmtId="0" fontId="9" fillId="8" borderId="3" xfId="0" applyFont="1" applyFill="1" applyBorder="1" applyAlignment="1">
      <alignment vertical="center" wrapText="1"/>
    </xf>
    <xf numFmtId="0" fontId="9" fillId="8" borderId="4" xfId="0" applyFont="1" applyFill="1" applyBorder="1" applyAlignment="1">
      <alignment vertical="center"/>
    </xf>
    <xf numFmtId="0" fontId="9" fillId="8" borderId="4" xfId="0" applyFont="1" applyFill="1" applyBorder="1" applyAlignment="1">
      <alignment vertical="center" wrapText="1"/>
    </xf>
    <xf numFmtId="0" fontId="9" fillId="17" borderId="1" xfId="0" applyFont="1" applyFill="1" applyBorder="1" applyAlignment="1">
      <alignment vertical="center" wrapText="1"/>
    </xf>
    <xf numFmtId="0" fontId="9" fillId="7" borderId="2" xfId="0" applyFont="1" applyFill="1" applyBorder="1" applyAlignment="1">
      <alignment vertical="center" wrapText="1"/>
    </xf>
    <xf numFmtId="0" fontId="9" fillId="7" borderId="4" xfId="0" applyFont="1" applyFill="1" applyBorder="1" applyAlignment="1">
      <alignment vertical="center" wrapText="1"/>
    </xf>
    <xf numFmtId="0" fontId="10" fillId="17" borderId="1"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xf>
    <xf numFmtId="0" fontId="9" fillId="7" borderId="2" xfId="0" applyFont="1" applyFill="1" applyBorder="1" applyAlignment="1">
      <alignment vertical="center"/>
    </xf>
    <xf numFmtId="0" fontId="9" fillId="5" borderId="1" xfId="0" applyFont="1" applyFill="1" applyBorder="1" applyAlignment="1">
      <alignment vertical="center" wrapText="1"/>
    </xf>
    <xf numFmtId="0" fontId="9" fillId="5" borderId="3" xfId="0" applyFont="1" applyFill="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10" fillId="11" borderId="2" xfId="0" applyFont="1" applyFill="1" applyBorder="1" applyAlignment="1">
      <alignment vertical="center" wrapText="1"/>
    </xf>
    <xf numFmtId="0" fontId="10" fillId="11" borderId="1" xfId="0" applyFont="1" applyFill="1" applyBorder="1" applyAlignment="1">
      <alignment vertical="center" wrapText="1"/>
    </xf>
    <xf numFmtId="0" fontId="10" fillId="14" borderId="1" xfId="0" applyFont="1" applyFill="1" applyBorder="1" applyAlignment="1">
      <alignment vertical="center" wrapText="1"/>
    </xf>
    <xf numFmtId="0" fontId="9" fillId="4" borderId="1" xfId="0" applyFont="1" applyFill="1" applyBorder="1" applyAlignment="1">
      <alignment vertical="center" wrapText="1"/>
    </xf>
    <xf numFmtId="0" fontId="9" fillId="4" borderId="2" xfId="0" applyFont="1" applyFill="1" applyBorder="1" applyAlignment="1">
      <alignment vertical="center" wrapText="1"/>
    </xf>
    <xf numFmtId="0" fontId="9" fillId="4" borderId="4" xfId="0" applyFont="1" applyFill="1" applyBorder="1" applyAlignment="1">
      <alignment vertical="center" wrapText="1"/>
    </xf>
    <xf numFmtId="0" fontId="9" fillId="27" borderId="1" xfId="0" applyFont="1" applyFill="1" applyBorder="1" applyAlignment="1">
      <alignment vertical="center" wrapText="1"/>
    </xf>
    <xf numFmtId="0" fontId="9" fillId="27" borderId="2" xfId="0" applyFont="1" applyFill="1" applyBorder="1" applyAlignment="1">
      <alignment vertical="center" wrapText="1"/>
    </xf>
    <xf numFmtId="3" fontId="17" fillId="0" borderId="0" xfId="0" applyNumberFormat="1" applyFont="1"/>
    <xf numFmtId="3" fontId="9" fillId="0" borderId="5" xfId="0" applyNumberFormat="1" applyFont="1" applyBorder="1" applyAlignment="1">
      <alignment horizontal="right" wrapText="1"/>
    </xf>
    <xf numFmtId="0" fontId="30" fillId="3" borderId="1" xfId="0" applyFont="1" applyFill="1" applyBorder="1" applyAlignment="1">
      <alignment vertical="center" wrapText="1"/>
    </xf>
    <xf numFmtId="0" fontId="30" fillId="0" borderId="0" xfId="0" applyFont="1"/>
    <xf numFmtId="0" fontId="10" fillId="15" borderId="1" xfId="0" applyFont="1" applyFill="1" applyBorder="1" applyAlignment="1">
      <alignment vertical="center" wrapText="1"/>
    </xf>
    <xf numFmtId="0" fontId="0" fillId="15" borderId="1" xfId="0" applyFill="1" applyBorder="1" applyAlignment="1">
      <alignment vertical="center" wrapText="1"/>
    </xf>
    <xf numFmtId="0" fontId="9" fillId="30" borderId="2" xfId="0" applyFont="1" applyFill="1" applyBorder="1" applyAlignment="1">
      <alignment vertical="center" wrapText="1"/>
    </xf>
    <xf numFmtId="0" fontId="10" fillId="30" borderId="7" xfId="0" applyFont="1" applyFill="1" applyBorder="1" applyAlignment="1">
      <alignment vertical="center" wrapText="1"/>
    </xf>
    <xf numFmtId="0" fontId="9" fillId="30" borderId="1" xfId="0" applyFont="1" applyFill="1" applyBorder="1" applyAlignment="1">
      <alignment vertical="center" wrapText="1"/>
    </xf>
    <xf numFmtId="0" fontId="32" fillId="0" borderId="5" xfId="0" applyFont="1" applyBorder="1" applyAlignment="1">
      <alignment horizontal="left"/>
    </xf>
    <xf numFmtId="0" fontId="10" fillId="0" borderId="5" xfId="0" applyFont="1" applyBorder="1" applyAlignment="1">
      <alignment horizontal="center"/>
    </xf>
    <xf numFmtId="3" fontId="10" fillId="0" borderId="5" xfId="0" applyNumberFormat="1" applyFont="1" applyBorder="1" applyAlignment="1">
      <alignment horizontal="center"/>
    </xf>
    <xf numFmtId="0" fontId="9" fillId="0" borderId="6" xfId="0" applyFont="1" applyBorder="1"/>
    <xf numFmtId="0" fontId="9" fillId="0" borderId="6" xfId="0" applyFont="1" applyBorder="1" applyAlignment="1">
      <alignment horizontal="right"/>
    </xf>
    <xf numFmtId="3" fontId="9" fillId="0" borderId="6" xfId="0" applyNumberFormat="1" applyFont="1" applyBorder="1" applyAlignment="1">
      <alignment horizontal="right"/>
    </xf>
    <xf numFmtId="0" fontId="10" fillId="0" borderId="5" xfId="0" applyFont="1" applyBorder="1" applyAlignment="1">
      <alignment horizontal="center" vertical="center" textRotation="90" wrapText="1"/>
    </xf>
    <xf numFmtId="0" fontId="9" fillId="30" borderId="3" xfId="0" applyFont="1" applyFill="1" applyBorder="1" applyAlignment="1">
      <alignment vertical="center" wrapText="1"/>
    </xf>
    <xf numFmtId="0" fontId="9" fillId="30" borderId="0" xfId="0" applyFont="1" applyFill="1"/>
    <xf numFmtId="49" fontId="9" fillId="0" borderId="0" xfId="0" applyNumberFormat="1" applyFont="1" applyAlignment="1">
      <alignment horizontal="left"/>
    </xf>
    <xf numFmtId="9" fontId="9" fillId="18" borderId="2" xfId="0" applyNumberFormat="1" applyFont="1" applyFill="1" applyBorder="1" applyAlignment="1">
      <alignment horizontal="right"/>
    </xf>
    <xf numFmtId="3" fontId="9" fillId="18" borderId="2" xfId="0" applyNumberFormat="1" applyFont="1" applyFill="1" applyBorder="1"/>
    <xf numFmtId="0" fontId="0" fillId="30" borderId="0" xfId="0" applyFill="1" applyAlignment="1">
      <alignment horizontal="center" vertical="center" textRotation="90" wrapText="1"/>
    </xf>
    <xf numFmtId="0" fontId="10" fillId="17" borderId="7" xfId="0" applyFont="1" applyFill="1" applyBorder="1" applyAlignment="1">
      <alignment vertical="center" wrapText="1"/>
    </xf>
    <xf numFmtId="0" fontId="10" fillId="15" borderId="1" xfId="0" applyFont="1" applyFill="1" applyBorder="1" applyAlignment="1">
      <alignment horizontal="left" vertical="center" wrapText="1"/>
    </xf>
    <xf numFmtId="0" fontId="9" fillId="30" borderId="2" xfId="0" applyFont="1" applyFill="1" applyBorder="1" applyAlignment="1">
      <alignment vertical="center"/>
    </xf>
    <xf numFmtId="0" fontId="0" fillId="0" borderId="0" xfId="0" applyAlignment="1">
      <alignment horizontal="center" vertical="center" textRotation="90"/>
    </xf>
    <xf numFmtId="0" fontId="9" fillId="30" borderId="4" xfId="0" applyFont="1" applyFill="1" applyBorder="1" applyAlignment="1">
      <alignment vertical="center"/>
    </xf>
    <xf numFmtId="0" fontId="9" fillId="30" borderId="4" xfId="0" applyFont="1" applyFill="1" applyBorder="1" applyAlignment="1">
      <alignment vertical="center" wrapText="1"/>
    </xf>
    <xf numFmtId="0" fontId="10" fillId="30" borderId="1" xfId="0" applyFont="1" applyFill="1" applyBorder="1" applyAlignment="1">
      <alignment vertical="center" wrapText="1"/>
    </xf>
    <xf numFmtId="0" fontId="0" fillId="0" borderId="0" xfId="0" applyAlignment="1">
      <alignment wrapText="1"/>
    </xf>
    <xf numFmtId="0" fontId="9" fillId="30" borderId="3" xfId="0" applyFont="1" applyFill="1" applyBorder="1" applyAlignment="1">
      <alignment vertical="center"/>
    </xf>
    <xf numFmtId="0" fontId="9" fillId="18" borderId="5" xfId="0" applyFont="1" applyFill="1" applyBorder="1" applyAlignment="1">
      <alignment horizontal="right" wrapText="1"/>
    </xf>
    <xf numFmtId="3" fontId="9" fillId="18" borderId="1" xfId="0" applyNumberFormat="1" applyFont="1" applyFill="1" applyBorder="1" applyAlignment="1">
      <alignment horizontal="right"/>
    </xf>
    <xf numFmtId="0" fontId="0" fillId="12" borderId="7" xfId="0" applyFill="1" applyBorder="1"/>
    <xf numFmtId="3" fontId="9" fillId="0" borderId="5" xfId="0" applyNumberFormat="1" applyFont="1" applyBorder="1" applyAlignment="1">
      <alignment horizontal="right"/>
    </xf>
    <xf numFmtId="9" fontId="9" fillId="0" borderId="5" xfId="0" applyNumberFormat="1" applyFont="1" applyBorder="1" applyAlignment="1">
      <alignment horizontal="right"/>
    </xf>
    <xf numFmtId="0" fontId="10" fillId="30" borderId="1" xfId="0" applyFont="1" applyFill="1" applyBorder="1" applyAlignment="1">
      <alignment vertical="center"/>
    </xf>
    <xf numFmtId="0" fontId="0" fillId="9" borderId="1" xfId="0" applyFill="1" applyBorder="1" applyAlignment="1">
      <alignment vertical="center"/>
    </xf>
    <xf numFmtId="0" fontId="9" fillId="10" borderId="1" xfId="0" applyFont="1" applyFill="1" applyBorder="1" applyAlignment="1">
      <alignment vertical="center" wrapText="1"/>
    </xf>
    <xf numFmtId="0" fontId="9" fillId="0" borderId="2" xfId="0" applyFont="1" applyBorder="1" applyAlignment="1">
      <alignment vertical="center"/>
    </xf>
    <xf numFmtId="0" fontId="9" fillId="12" borderId="2" xfId="0" applyFont="1" applyFill="1" applyBorder="1" applyAlignment="1">
      <alignment vertical="center"/>
    </xf>
    <xf numFmtId="0" fontId="9" fillId="0" borderId="1" xfId="0" applyFont="1" applyBorder="1" applyAlignment="1">
      <alignment vertical="center" wrapText="1"/>
    </xf>
    <xf numFmtId="0" fontId="9" fillId="18" borderId="4" xfId="0" applyFont="1" applyFill="1" applyBorder="1" applyAlignment="1">
      <alignment vertical="center" wrapText="1"/>
    </xf>
    <xf numFmtId="0" fontId="10" fillId="0" borderId="7" xfId="0" applyFont="1" applyBorder="1" applyAlignment="1">
      <alignment vertical="center" wrapText="1"/>
    </xf>
    <xf numFmtId="3" fontId="9" fillId="12" borderId="7" xfId="0" applyNumberFormat="1" applyFont="1" applyFill="1" applyBorder="1" applyAlignment="1">
      <alignment horizontal="right" vertical="center"/>
    </xf>
    <xf numFmtId="9" fontId="9" fillId="12" borderId="7" xfId="0" applyNumberFormat="1" applyFont="1" applyFill="1" applyBorder="1" applyAlignment="1">
      <alignment horizontal="right" vertical="center"/>
    </xf>
    <xf numFmtId="3" fontId="9" fillId="0" borderId="1" xfId="0" applyNumberFormat="1" applyFont="1" applyBorder="1" applyAlignment="1">
      <alignment horizontal="right" vertical="center"/>
    </xf>
    <xf numFmtId="9" fontId="9" fillId="0" borderId="2" xfId="0" applyNumberFormat="1" applyFont="1" applyBorder="1" applyAlignment="1">
      <alignment horizontal="right" vertical="center"/>
    </xf>
    <xf numFmtId="3" fontId="9" fillId="0" borderId="2" xfId="0" applyNumberFormat="1" applyFont="1" applyBorder="1" applyAlignment="1">
      <alignment horizontal="right" vertical="center"/>
    </xf>
    <xf numFmtId="0" fontId="9" fillId="0" borderId="2" xfId="0" applyFont="1" applyBorder="1" applyAlignment="1">
      <alignment horizontal="right" vertical="center"/>
    </xf>
    <xf numFmtId="3" fontId="9" fillId="0" borderId="2" xfId="0" applyNumberFormat="1" applyFont="1" applyBorder="1" applyAlignment="1">
      <alignment vertical="center"/>
    </xf>
    <xf numFmtId="3" fontId="9" fillId="18" borderId="4" xfId="0" applyNumberFormat="1" applyFont="1" applyFill="1" applyBorder="1" applyAlignment="1">
      <alignment vertical="center"/>
    </xf>
    <xf numFmtId="9" fontId="9" fillId="18" borderId="4" xfId="0" applyNumberFormat="1" applyFont="1" applyFill="1" applyBorder="1" applyAlignment="1">
      <alignment horizontal="right" vertical="center"/>
    </xf>
    <xf numFmtId="0" fontId="9" fillId="18" borderId="4" xfId="0" applyFont="1" applyFill="1" applyBorder="1" applyAlignment="1">
      <alignment vertical="center"/>
    </xf>
    <xf numFmtId="3" fontId="9" fillId="18" borderId="4" xfId="0" applyNumberFormat="1" applyFont="1" applyFill="1" applyBorder="1" applyAlignment="1">
      <alignment horizontal="right" vertical="center"/>
    </xf>
    <xf numFmtId="4" fontId="9" fillId="0" borderId="2" xfId="0" applyNumberFormat="1" applyFont="1" applyBorder="1" applyAlignment="1">
      <alignment horizontal="right" vertical="center"/>
    </xf>
    <xf numFmtId="3" fontId="9" fillId="0" borderId="1" xfId="0" applyNumberFormat="1" applyFont="1" applyBorder="1" applyAlignment="1">
      <alignment vertical="center"/>
    </xf>
    <xf numFmtId="9" fontId="9" fillId="0" borderId="1" xfId="0" applyNumberFormat="1" applyFont="1" applyBorder="1" applyAlignment="1">
      <alignment horizontal="right" vertical="center"/>
    </xf>
    <xf numFmtId="3" fontId="9" fillId="0" borderId="8" xfId="0" applyNumberFormat="1" applyFont="1" applyBorder="1" applyAlignment="1">
      <alignment vertical="center"/>
    </xf>
    <xf numFmtId="9" fontId="9" fillId="0" borderId="8" xfId="0" applyNumberFormat="1" applyFont="1" applyBorder="1" applyAlignment="1">
      <alignment horizontal="right" vertical="center"/>
    </xf>
    <xf numFmtId="3" fontId="9" fillId="0" borderId="8" xfId="0" applyNumberFormat="1" applyFont="1" applyBorder="1" applyAlignment="1">
      <alignment horizontal="right" vertical="center"/>
    </xf>
    <xf numFmtId="0" fontId="9" fillId="18" borderId="4" xfId="0" applyFont="1" applyFill="1" applyBorder="1" applyAlignment="1">
      <alignment horizontal="right" vertical="center" wrapText="1"/>
    </xf>
    <xf numFmtId="0" fontId="9" fillId="18" borderId="5" xfId="0" applyFont="1" applyFill="1" applyBorder="1" applyAlignment="1">
      <alignment horizontal="right" vertical="center" wrapText="1"/>
    </xf>
    <xf numFmtId="3" fontId="9" fillId="18" borderId="5" xfId="0" applyNumberFormat="1" applyFont="1" applyFill="1" applyBorder="1" applyAlignment="1">
      <alignment vertical="center"/>
    </xf>
    <xf numFmtId="3" fontId="9" fillId="18" borderId="5" xfId="0" applyNumberFormat="1" applyFont="1" applyFill="1" applyBorder="1" applyAlignment="1">
      <alignment horizontal="right" vertical="center"/>
    </xf>
    <xf numFmtId="0" fontId="10" fillId="0" borderId="1" xfId="0" applyFont="1" applyBorder="1" applyAlignment="1">
      <alignment vertical="center" wrapText="1"/>
    </xf>
    <xf numFmtId="3" fontId="9" fillId="12" borderId="1" xfId="0" applyNumberFormat="1" applyFont="1" applyFill="1" applyBorder="1" applyAlignment="1">
      <alignment horizontal="right" vertical="center"/>
    </xf>
    <xf numFmtId="9" fontId="9" fillId="12" borderId="1" xfId="0" applyNumberFormat="1" applyFont="1" applyFill="1" applyBorder="1" applyAlignment="1">
      <alignment horizontal="right" vertical="center"/>
    </xf>
    <xf numFmtId="0" fontId="9" fillId="12" borderId="2" xfId="0" applyFont="1" applyFill="1" applyBorder="1" applyAlignment="1">
      <alignment horizontal="right" vertical="center" wrapText="1"/>
    </xf>
    <xf numFmtId="3" fontId="9" fillId="12" borderId="2" xfId="0" applyNumberFormat="1" applyFont="1" applyFill="1" applyBorder="1" applyAlignment="1">
      <alignment horizontal="right" vertical="center"/>
    </xf>
    <xf numFmtId="9" fontId="9" fillId="12" borderId="2" xfId="0" applyNumberFormat="1" applyFont="1" applyFill="1" applyBorder="1" applyAlignment="1">
      <alignment horizontal="right" vertical="center"/>
    </xf>
    <xf numFmtId="3" fontId="9" fillId="0" borderId="0" xfId="0" applyNumberFormat="1" applyFont="1" applyAlignment="1">
      <alignment vertical="center"/>
    </xf>
    <xf numFmtId="0" fontId="9" fillId="0" borderId="3" xfId="0" applyFont="1" applyBorder="1" applyAlignment="1">
      <alignment vertical="center" wrapText="1"/>
    </xf>
    <xf numFmtId="0" fontId="9" fillId="12" borderId="4" xfId="0" applyFont="1" applyFill="1" applyBorder="1" applyAlignment="1">
      <alignment horizontal="right" vertical="center" wrapText="1"/>
    </xf>
    <xf numFmtId="3" fontId="9" fillId="12" borderId="4" xfId="0" applyNumberFormat="1" applyFont="1" applyFill="1" applyBorder="1" applyAlignment="1">
      <alignment horizontal="right" vertical="center"/>
    </xf>
    <xf numFmtId="9" fontId="9" fillId="12" borderId="4" xfId="0" applyNumberFormat="1" applyFont="1" applyFill="1" applyBorder="1" applyAlignment="1">
      <alignment horizontal="right" vertical="center"/>
    </xf>
    <xf numFmtId="0" fontId="9" fillId="18" borderId="2" xfId="0" applyFont="1" applyFill="1" applyBorder="1" applyAlignment="1">
      <alignment vertical="center" wrapText="1"/>
    </xf>
    <xf numFmtId="0" fontId="10" fillId="0" borderId="2" xfId="0" applyFont="1" applyBorder="1" applyAlignment="1">
      <alignment horizontal="left" vertical="center" wrapText="1"/>
    </xf>
    <xf numFmtId="0" fontId="9" fillId="12" borderId="2" xfId="0" applyFont="1" applyFill="1" applyBorder="1" applyAlignment="1">
      <alignment horizontal="right" vertical="center"/>
    </xf>
    <xf numFmtId="0" fontId="9" fillId="0" borderId="0" xfId="0" applyFont="1" applyAlignment="1">
      <alignment vertical="center"/>
    </xf>
    <xf numFmtId="0" fontId="10" fillId="0" borderId="7" xfId="0" applyFont="1" applyBorder="1" applyAlignment="1">
      <alignment vertical="center"/>
    </xf>
    <xf numFmtId="0" fontId="9" fillId="0" borderId="3" xfId="0" applyFont="1" applyBorder="1" applyAlignment="1">
      <alignment vertical="center"/>
    </xf>
    <xf numFmtId="0" fontId="10" fillId="0" borderId="1" xfId="0" applyFont="1" applyBorder="1" applyAlignment="1">
      <alignment vertical="center"/>
    </xf>
    <xf numFmtId="0" fontId="9" fillId="12" borderId="4" xfId="0" applyFont="1" applyFill="1" applyBorder="1" applyAlignment="1">
      <alignment horizontal="right" vertical="center"/>
    </xf>
    <xf numFmtId="0" fontId="9" fillId="12" borderId="7" xfId="0" applyFont="1" applyFill="1" applyBorder="1" applyAlignment="1">
      <alignment horizontal="right" vertical="center"/>
    </xf>
    <xf numFmtId="9" fontId="9" fillId="12" borderId="3" xfId="0" applyNumberFormat="1" applyFont="1" applyFill="1" applyBorder="1" applyAlignment="1">
      <alignment horizontal="right" vertical="center"/>
    </xf>
    <xf numFmtId="3" fontId="9" fillId="12" borderId="3" xfId="0" applyNumberFormat="1" applyFont="1" applyFill="1" applyBorder="1" applyAlignment="1">
      <alignment horizontal="right" vertical="center"/>
    </xf>
    <xf numFmtId="0" fontId="9" fillId="0" borderId="1" xfId="0" applyFont="1" applyBorder="1" applyAlignment="1">
      <alignment horizontal="right" vertical="center"/>
    </xf>
    <xf numFmtId="0" fontId="30" fillId="0" borderId="2" xfId="0" applyFont="1" applyBorder="1" applyAlignment="1">
      <alignment vertical="center" wrapText="1"/>
    </xf>
    <xf numFmtId="0" fontId="10" fillId="0" borderId="2" xfId="0" applyFont="1" applyBorder="1" applyAlignment="1">
      <alignment vertical="center" wrapText="1"/>
    </xf>
    <xf numFmtId="0" fontId="9" fillId="12" borderId="0" xfId="0" applyFont="1" applyFill="1" applyAlignment="1">
      <alignment vertical="center"/>
    </xf>
    <xf numFmtId="0" fontId="9" fillId="12" borderId="1" xfId="0" applyFont="1" applyFill="1" applyBorder="1" applyAlignment="1">
      <alignment horizontal="right" vertical="center" wrapText="1"/>
    </xf>
    <xf numFmtId="3" fontId="9" fillId="12" borderId="2" xfId="0" applyNumberFormat="1" applyFont="1" applyFill="1" applyBorder="1" applyAlignment="1">
      <alignment vertical="center"/>
    </xf>
    <xf numFmtId="0" fontId="9" fillId="12" borderId="3" xfId="0" applyFont="1" applyFill="1" applyBorder="1" applyAlignment="1">
      <alignment horizontal="right" vertical="center" wrapText="1"/>
    </xf>
    <xf numFmtId="0" fontId="9" fillId="18" borderId="4" xfId="0" applyFont="1" applyFill="1" applyBorder="1" applyAlignment="1">
      <alignment horizontal="right" vertical="center"/>
    </xf>
    <xf numFmtId="3" fontId="9" fillId="12" borderId="6" xfId="0" applyNumberFormat="1" applyFont="1" applyFill="1" applyBorder="1" applyAlignment="1">
      <alignment horizontal="right" vertical="center"/>
    </xf>
    <xf numFmtId="9" fontId="9" fillId="12" borderId="6" xfId="0" applyNumberFormat="1" applyFont="1" applyFill="1" applyBorder="1" applyAlignment="1">
      <alignment horizontal="right" vertical="center"/>
    </xf>
    <xf numFmtId="0" fontId="9" fillId="12" borderId="6" xfId="0" applyFont="1" applyFill="1" applyBorder="1" applyAlignment="1">
      <alignment horizontal="right" vertical="center"/>
    </xf>
    <xf numFmtId="3" fontId="9" fillId="12" borderId="6" xfId="0" applyNumberFormat="1" applyFont="1" applyFill="1" applyBorder="1" applyAlignment="1">
      <alignment vertical="center"/>
    </xf>
    <xf numFmtId="9" fontId="9" fillId="18" borderId="5" xfId="0" applyNumberFormat="1" applyFont="1" applyFill="1" applyBorder="1" applyAlignment="1">
      <alignment horizontal="right" vertical="center"/>
    </xf>
    <xf numFmtId="0" fontId="9" fillId="18" borderId="5" xfId="0" applyFont="1" applyFill="1" applyBorder="1" applyAlignment="1">
      <alignment horizontal="right" vertical="center"/>
    </xf>
    <xf numFmtId="3" fontId="9" fillId="18" borderId="2" xfId="0" applyNumberFormat="1" applyFont="1" applyFill="1" applyBorder="1" applyAlignment="1">
      <alignment horizontal="righ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16" fillId="0" borderId="0" xfId="0" applyFont="1" applyAlignment="1">
      <alignment vertical="center"/>
    </xf>
    <xf numFmtId="3" fontId="10" fillId="0" borderId="2" xfId="0" applyNumberFormat="1" applyFont="1" applyBorder="1" applyAlignment="1">
      <alignment horizontal="left" vertical="center"/>
    </xf>
    <xf numFmtId="3" fontId="9" fillId="0" borderId="2" xfId="0" applyNumberFormat="1" applyFont="1" applyBorder="1" applyAlignment="1">
      <alignment horizontal="left" vertical="center"/>
    </xf>
    <xf numFmtId="3" fontId="9" fillId="0" borderId="1" xfId="0" applyNumberFormat="1" applyFont="1" applyBorder="1" applyAlignment="1">
      <alignment horizontal="left" vertical="center"/>
    </xf>
    <xf numFmtId="0" fontId="10" fillId="0" borderId="2" xfId="0" applyFont="1" applyBorder="1" applyAlignment="1">
      <alignment vertical="center"/>
    </xf>
    <xf numFmtId="3" fontId="9" fillId="12" borderId="1" xfId="0" applyNumberFormat="1" applyFont="1" applyFill="1" applyBorder="1" applyAlignment="1">
      <alignment vertical="center"/>
    </xf>
    <xf numFmtId="3" fontId="9" fillId="0" borderId="0" xfId="0" applyNumberFormat="1" applyFont="1" applyAlignment="1">
      <alignment horizontal="right" vertical="center"/>
    </xf>
    <xf numFmtId="0" fontId="0" fillId="0" borderId="5" xfId="0" applyBorder="1" applyAlignment="1">
      <alignment vertical="center"/>
    </xf>
    <xf numFmtId="49" fontId="9" fillId="0" borderId="0" xfId="0" applyNumberFormat="1" applyFont="1"/>
    <xf numFmtId="0" fontId="9" fillId="0" borderId="0" xfId="0" applyFont="1" applyAlignment="1">
      <alignment vertical="center" wrapText="1"/>
    </xf>
    <xf numFmtId="3" fontId="9" fillId="12" borderId="0" xfId="0" applyNumberFormat="1" applyFont="1" applyFill="1" applyAlignment="1">
      <alignment horizontal="right" vertical="center"/>
    </xf>
    <xf numFmtId="9" fontId="9" fillId="12" borderId="0" xfId="0" applyNumberFormat="1" applyFont="1" applyFill="1" applyAlignment="1">
      <alignment horizontal="right" vertical="center"/>
    </xf>
    <xf numFmtId="0" fontId="9" fillId="12" borderId="0" xfId="0" applyFont="1" applyFill="1" applyAlignment="1">
      <alignment horizontal="right" vertical="center"/>
    </xf>
    <xf numFmtId="3" fontId="9" fillId="12" borderId="0" xfId="0" applyNumberFormat="1" applyFont="1" applyFill="1" applyAlignment="1">
      <alignment vertical="center"/>
    </xf>
    <xf numFmtId="0" fontId="9" fillId="12" borderId="7" xfId="0" applyFont="1" applyFill="1" applyBorder="1"/>
    <xf numFmtId="0" fontId="9" fillId="18" borderId="3" xfId="0" applyFont="1" applyFill="1" applyBorder="1" applyAlignment="1">
      <alignment vertical="center" wrapText="1"/>
    </xf>
    <xf numFmtId="3" fontId="9" fillId="18" borderId="3" xfId="0" applyNumberFormat="1" applyFont="1" applyFill="1" applyBorder="1" applyAlignment="1">
      <alignment vertical="center"/>
    </xf>
    <xf numFmtId="9" fontId="9" fillId="18" borderId="3" xfId="0" applyNumberFormat="1" applyFont="1" applyFill="1" applyBorder="1" applyAlignment="1">
      <alignment horizontal="right" vertical="center"/>
    </xf>
    <xf numFmtId="3" fontId="9" fillId="18" borderId="3" xfId="0" applyNumberFormat="1" applyFont="1" applyFill="1" applyBorder="1" applyAlignment="1">
      <alignment horizontal="right" vertical="center"/>
    </xf>
    <xf numFmtId="0" fontId="9" fillId="18" borderId="8" xfId="0" applyFont="1" applyFill="1" applyBorder="1" applyAlignment="1">
      <alignment vertical="center" wrapText="1"/>
    </xf>
    <xf numFmtId="3" fontId="9" fillId="18" borderId="8" xfId="0" applyNumberFormat="1" applyFont="1" applyFill="1" applyBorder="1" applyAlignment="1">
      <alignment vertical="center"/>
    </xf>
    <xf numFmtId="9" fontId="9" fillId="18" borderId="8" xfId="0" applyNumberFormat="1" applyFont="1" applyFill="1" applyBorder="1" applyAlignment="1">
      <alignment horizontal="right" vertical="center"/>
    </xf>
    <xf numFmtId="3" fontId="9" fillId="18" borderId="8" xfId="0" applyNumberFormat="1" applyFont="1" applyFill="1" applyBorder="1" applyAlignment="1">
      <alignment horizontal="right" vertical="center"/>
    </xf>
    <xf numFmtId="0" fontId="9" fillId="12" borderId="1" xfId="0" applyFont="1" applyFill="1" applyBorder="1" applyAlignment="1">
      <alignment horizontal="right" vertical="center"/>
    </xf>
    <xf numFmtId="0" fontId="9" fillId="18" borderId="5" xfId="0" applyFont="1" applyFill="1" applyBorder="1" applyAlignment="1">
      <alignment vertical="center" wrapText="1"/>
    </xf>
    <xf numFmtId="3" fontId="10" fillId="0" borderId="1" xfId="0" applyNumberFormat="1" applyFont="1" applyBorder="1" applyAlignment="1">
      <alignment horizontal="left" vertical="center"/>
    </xf>
    <xf numFmtId="9" fontId="9" fillId="18" borderId="1" xfId="0" applyNumberFormat="1" applyFont="1" applyFill="1" applyBorder="1" applyAlignment="1">
      <alignment horizontal="right"/>
    </xf>
    <xf numFmtId="0" fontId="10" fillId="13" borderId="0" xfId="0" applyFont="1" applyFill="1" applyAlignment="1">
      <alignment vertical="center" wrapText="1"/>
    </xf>
    <xf numFmtId="0" fontId="0" fillId="13" borderId="0" xfId="0" applyFill="1" applyAlignment="1">
      <alignment vertical="center" wrapText="1"/>
    </xf>
    <xf numFmtId="0" fontId="9" fillId="12" borderId="2" xfId="0" applyFont="1" applyFill="1" applyBorder="1" applyAlignment="1">
      <alignment vertical="center" wrapText="1"/>
    </xf>
    <xf numFmtId="0" fontId="10" fillId="29" borderId="1" xfId="0" applyFont="1" applyFill="1" applyBorder="1" applyAlignment="1">
      <alignment vertical="center" wrapText="1"/>
    </xf>
    <xf numFmtId="0" fontId="9" fillId="29" borderId="1" xfId="0" applyFont="1" applyFill="1" applyBorder="1" applyAlignment="1">
      <alignment vertical="center" wrapText="1"/>
    </xf>
    <xf numFmtId="0" fontId="10" fillId="0" borderId="1" xfId="0" applyFont="1" applyBorder="1"/>
    <xf numFmtId="0" fontId="10" fillId="21" borderId="1" xfId="0" applyFont="1" applyFill="1" applyBorder="1" applyAlignment="1">
      <alignment vertical="center"/>
    </xf>
    <xf numFmtId="0" fontId="28" fillId="21" borderId="1" xfId="0" applyFont="1" applyFill="1" applyBorder="1" applyAlignment="1">
      <alignment vertical="center" wrapText="1"/>
    </xf>
    <xf numFmtId="0" fontId="30" fillId="30" borderId="2" xfId="0" applyFont="1" applyFill="1" applyBorder="1" applyAlignment="1">
      <alignment vertical="center" wrapText="1"/>
    </xf>
    <xf numFmtId="3" fontId="10" fillId="18" borderId="4" xfId="0" applyNumberFormat="1" applyFont="1" applyFill="1" applyBorder="1" applyAlignment="1">
      <alignment vertical="center"/>
    </xf>
    <xf numFmtId="0" fontId="9" fillId="0" borderId="1" xfId="0" applyFont="1" applyBorder="1" applyAlignment="1">
      <alignment vertical="center"/>
    </xf>
    <xf numFmtId="0" fontId="9" fillId="0" borderId="2" xfId="0" applyFont="1" applyBorder="1" applyAlignment="1">
      <alignment horizontal="left" vertical="center"/>
    </xf>
    <xf numFmtId="3" fontId="9" fillId="0" borderId="3" xfId="0" applyNumberFormat="1" applyFont="1" applyBorder="1" applyAlignment="1">
      <alignment horizontal="right" vertical="center"/>
    </xf>
    <xf numFmtId="0" fontId="9" fillId="0" borderId="0" xfId="0" applyFont="1" applyAlignment="1">
      <alignment wrapText="1"/>
    </xf>
    <xf numFmtId="0" fontId="0" fillId="0" borderId="0" xfId="0" applyAlignment="1">
      <alignment wrapText="1"/>
    </xf>
    <xf numFmtId="0" fontId="9" fillId="0" borderId="1" xfId="0" applyFont="1" applyBorder="1" applyAlignment="1">
      <alignment horizontal="center"/>
    </xf>
    <xf numFmtId="0" fontId="10" fillId="0" borderId="0" xfId="0" applyFont="1" applyAlignment="1">
      <alignment horizontal="center" vertical="center" textRotation="90" wrapText="1"/>
    </xf>
    <xf numFmtId="0" fontId="0" fillId="0" borderId="0" xfId="0" applyAlignment="1">
      <alignment vertical="center" wrapText="1"/>
    </xf>
    <xf numFmtId="0" fontId="0" fillId="0" borderId="5" xfId="0" applyBorder="1" applyAlignment="1">
      <alignment vertical="center" wrapText="1"/>
    </xf>
    <xf numFmtId="0" fontId="10" fillId="0" borderId="6" xfId="0" applyFont="1" applyBorder="1" applyAlignment="1">
      <alignment horizontal="center" vertical="center" textRotation="90" wrapText="1"/>
    </xf>
    <xf numFmtId="0" fontId="0" fillId="0" borderId="0" xfId="0" applyAlignment="1">
      <alignment horizontal="center" vertical="center" textRotation="90" wrapText="1"/>
    </xf>
    <xf numFmtId="0" fontId="0" fillId="0" borderId="5" xfId="0"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8" xfId="0" applyFont="1" applyBorder="1" applyAlignment="1">
      <alignment vertical="center"/>
    </xf>
    <xf numFmtId="0" fontId="9" fillId="0" borderId="1" xfId="0" applyFont="1" applyBorder="1" applyAlignment="1">
      <alignment horizontal="center" vertical="center"/>
    </xf>
    <xf numFmtId="0" fontId="10" fillId="18" borderId="4" xfId="0" applyFont="1" applyFill="1" applyBorder="1" applyAlignment="1">
      <alignment vertical="center" wrapText="1"/>
    </xf>
    <xf numFmtId="0" fontId="10" fillId="0" borderId="8" xfId="0" applyFont="1" applyBorder="1"/>
    <xf numFmtId="0" fontId="9" fillId="0" borderId="0" xfId="0" applyFont="1" applyAlignment="1">
      <alignment horizontal="center" vertical="center" textRotation="90" wrapText="1"/>
    </xf>
    <xf numFmtId="0" fontId="9" fillId="0" borderId="5" xfId="0" applyFont="1" applyBorder="1" applyAlignment="1">
      <alignment horizontal="center" vertical="center" textRotation="90" wrapText="1"/>
    </xf>
    <xf numFmtId="0" fontId="10" fillId="0" borderId="6" xfId="0" applyFont="1" applyBorder="1" applyAlignment="1">
      <alignment horizontal="center" vertical="center" textRotation="90"/>
    </xf>
    <xf numFmtId="0" fontId="10" fillId="0" borderId="0" xfId="0" applyFont="1" applyAlignment="1">
      <alignment horizontal="center" vertical="center" textRotation="90"/>
    </xf>
    <xf numFmtId="0" fontId="0" fillId="0" borderId="5" xfId="0" applyBorder="1"/>
    <xf numFmtId="0" fontId="10" fillId="0" borderId="6" xfId="0" quotePrefix="1" applyFont="1" applyBorder="1" applyAlignment="1">
      <alignment horizontal="center" vertical="center" textRotation="90"/>
    </xf>
    <xf numFmtId="0" fontId="0" fillId="0" borderId="5" xfId="0" applyBorder="1" applyAlignment="1">
      <alignment vertical="center"/>
    </xf>
    <xf numFmtId="0" fontId="10" fillId="0" borderId="0" xfId="0" applyFont="1" applyAlignment="1">
      <alignment vertical="center"/>
    </xf>
    <xf numFmtId="0" fontId="10" fillId="0" borderId="5" xfId="0" applyFont="1" applyBorder="1" applyAlignment="1">
      <alignment vertical="center"/>
    </xf>
    <xf numFmtId="0" fontId="10" fillId="18" borderId="2" xfId="0" applyFont="1" applyFill="1" applyBorder="1" applyAlignment="1">
      <alignment wrapText="1"/>
    </xf>
    <xf numFmtId="0" fontId="29" fillId="0" borderId="0" xfId="0" applyFont="1" applyAlignment="1">
      <alignment horizontal="center" vertical="center" textRotation="90"/>
    </xf>
    <xf numFmtId="0" fontId="30" fillId="0" borderId="5" xfId="0" applyFont="1" applyBorder="1" applyAlignment="1">
      <alignment vertical="center"/>
    </xf>
    <xf numFmtId="0" fontId="28" fillId="0" borderId="6" xfId="0" applyFont="1" applyBorder="1" applyAlignment="1">
      <alignment horizontal="center" vertical="center" textRotation="90" wrapText="1"/>
    </xf>
    <xf numFmtId="0" fontId="28" fillId="0" borderId="0" xfId="0" applyFont="1" applyAlignment="1">
      <alignment horizontal="center" vertical="center" textRotation="90" wrapText="1"/>
    </xf>
    <xf numFmtId="0" fontId="28" fillId="0" borderId="5" xfId="0" applyFont="1" applyBorder="1" applyAlignment="1">
      <alignment horizontal="center" vertical="center" textRotation="90" wrapText="1"/>
    </xf>
    <xf numFmtId="0" fontId="10" fillId="0" borderId="0" xfId="0" quotePrefix="1" applyFont="1" applyAlignment="1">
      <alignment horizontal="center" vertical="center" textRotation="90"/>
    </xf>
    <xf numFmtId="0" fontId="10" fillId="0" borderId="5" xfId="0" applyFont="1" applyBorder="1" applyAlignment="1">
      <alignment horizontal="center" vertical="center" textRotation="90"/>
    </xf>
    <xf numFmtId="0" fontId="0" fillId="0" borderId="0" xfId="0" applyAlignment="1">
      <alignment vertical="center"/>
    </xf>
    <xf numFmtId="0" fontId="10" fillId="18" borderId="4" xfId="0" applyFont="1" applyFill="1" applyBorder="1" applyAlignment="1">
      <alignment wrapText="1"/>
    </xf>
    <xf numFmtId="0" fontId="0" fillId="0" borderId="0" xfId="0" applyAlignment="1">
      <alignment horizontal="center" vertical="center" textRotation="90"/>
    </xf>
    <xf numFmtId="0" fontId="0" fillId="0" borderId="5" xfId="0" applyBorder="1" applyAlignment="1">
      <alignment horizontal="center" vertical="center" textRotation="90"/>
    </xf>
    <xf numFmtId="0" fontId="11" fillId="0" borderId="0" xfId="0" applyFont="1" applyAlignment="1">
      <alignment wrapText="1"/>
    </xf>
    <xf numFmtId="0" fontId="29" fillId="0" borderId="0" xfId="0" applyFont="1" applyAlignment="1">
      <alignment horizontal="center" vertical="center" textRotation="90" wrapText="1"/>
    </xf>
    <xf numFmtId="0" fontId="28" fillId="0" borderId="0" xfId="0" applyFont="1" applyAlignment="1">
      <alignment horizontal="center" vertical="center" textRotation="90"/>
    </xf>
    <xf numFmtId="0" fontId="28" fillId="0" borderId="5" xfId="0" applyFont="1" applyBorder="1" applyAlignment="1">
      <alignment horizontal="center" vertical="center" textRotation="90"/>
    </xf>
    <xf numFmtId="0" fontId="29" fillId="0" borderId="6"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5" xfId="0" applyFont="1" applyBorder="1" applyAlignment="1">
      <alignment horizontal="center" vertical="center" textRotation="90" wrapText="1"/>
    </xf>
    <xf numFmtId="0" fontId="10" fillId="0" borderId="3" xfId="0" applyFont="1" applyBorder="1" applyAlignment="1">
      <alignment horizontal="center" vertical="center" textRotation="90"/>
    </xf>
    <xf numFmtId="0" fontId="10" fillId="0" borderId="3" xfId="0" applyFont="1" applyBorder="1" applyAlignment="1">
      <alignment horizontal="center" vertical="center" textRotation="90" wrapText="1"/>
    </xf>
    <xf numFmtId="0" fontId="34" fillId="0" borderId="6" xfId="0" applyFont="1" applyBorder="1" applyAlignment="1">
      <alignment horizontal="center" vertical="center" textRotation="90"/>
    </xf>
    <xf numFmtId="0" fontId="8" fillId="0" borderId="0" xfId="0" applyFont="1" applyAlignment="1">
      <alignment horizontal="center" vertical="center" textRotation="90"/>
    </xf>
    <xf numFmtId="0" fontId="8" fillId="0" borderId="5" xfId="0" applyFont="1" applyBorder="1" applyAlignment="1">
      <alignment horizontal="center" vertical="center" textRotation="90"/>
    </xf>
    <xf numFmtId="0" fontId="34" fillId="0" borderId="0" xfId="0" applyFont="1" applyAlignment="1">
      <alignment horizontal="center" vertical="center" textRotation="90" wrapText="1"/>
    </xf>
    <xf numFmtId="0" fontId="9" fillId="0" borderId="0" xfId="0" applyFont="1" applyAlignment="1">
      <alignment vertical="top" wrapText="1"/>
    </xf>
    <xf numFmtId="0" fontId="0" fillId="0" borderId="0" xfId="0" applyAlignment="1">
      <alignment vertical="top" wrapText="1"/>
    </xf>
    <xf numFmtId="0" fontId="10" fillId="0" borderId="5" xfId="0" applyFont="1" applyBorder="1"/>
    <xf numFmtId="0" fontId="10" fillId="18" borderId="8" xfId="0" applyFont="1" applyFill="1" applyBorder="1" applyAlignment="1">
      <alignment wrapText="1"/>
    </xf>
    <xf numFmtId="0" fontId="10" fillId="18" borderId="7" xfId="0" applyFont="1" applyFill="1" applyBorder="1" applyAlignment="1">
      <alignment wrapText="1"/>
    </xf>
    <xf numFmtId="0" fontId="10" fillId="9" borderId="1" xfId="0" applyFont="1" applyFill="1" applyBorder="1" applyAlignment="1">
      <alignment vertical="center" wrapText="1"/>
    </xf>
    <xf numFmtId="0" fontId="0" fillId="0" borderId="1" xfId="0" applyBorder="1" applyAlignment="1">
      <alignment vertical="center" wrapText="1"/>
    </xf>
    <xf numFmtId="0" fontId="10" fillId="11" borderId="6" xfId="0" applyFont="1" applyFill="1" applyBorder="1" applyAlignment="1">
      <alignment horizontal="center" vertical="center" textRotation="90" wrapText="1"/>
    </xf>
    <xf numFmtId="0" fontId="10" fillId="30" borderId="6" xfId="0" applyFont="1" applyFill="1" applyBorder="1" applyAlignment="1">
      <alignment horizontal="center" vertical="center" textRotation="90" wrapText="1"/>
    </xf>
    <xf numFmtId="0" fontId="0" fillId="30" borderId="0" xfId="0" applyFill="1" applyAlignment="1">
      <alignment horizontal="center" vertical="center" textRotation="90" wrapText="1"/>
    </xf>
    <xf numFmtId="0" fontId="10" fillId="28" borderId="6" xfId="0" applyFont="1" applyFill="1" applyBorder="1" applyAlignment="1">
      <alignment horizontal="center" vertical="center" textRotation="90" wrapText="1"/>
    </xf>
    <xf numFmtId="0" fontId="10" fillId="28" borderId="0" xfId="0" applyFont="1" applyFill="1" applyAlignment="1">
      <alignment horizontal="center" vertical="center" textRotation="90" wrapText="1"/>
    </xf>
    <xf numFmtId="0" fontId="0" fillId="28" borderId="0" xfId="0" applyFill="1" applyAlignment="1">
      <alignment horizontal="center" vertical="center" textRotation="90" wrapText="1"/>
    </xf>
    <xf numFmtId="0" fontId="0" fillId="28" borderId="1" xfId="0" applyFill="1" applyBorder="1" applyAlignment="1">
      <alignment horizontal="center" vertical="center" textRotation="90" wrapText="1"/>
    </xf>
    <xf numFmtId="0" fontId="10" fillId="30" borderId="6" xfId="0" applyFont="1" applyFill="1" applyBorder="1" applyAlignment="1">
      <alignment horizontal="center" vertical="center" textRotation="90"/>
    </xf>
    <xf numFmtId="0" fontId="10" fillId="30" borderId="0" xfId="0" applyFont="1" applyFill="1" applyAlignment="1">
      <alignment horizontal="center" vertical="center" textRotation="90"/>
    </xf>
    <xf numFmtId="0" fontId="9" fillId="30" borderId="0" xfId="0" applyFont="1" applyFill="1" applyAlignment="1">
      <alignment horizontal="center" vertical="center" textRotation="90" wrapText="1"/>
    </xf>
    <xf numFmtId="0" fontId="9" fillId="30" borderId="5" xfId="0" applyFont="1" applyFill="1" applyBorder="1" applyAlignment="1">
      <alignment horizontal="center" vertical="center" textRotation="90" wrapText="1"/>
    </xf>
    <xf numFmtId="0" fontId="30" fillId="0" borderId="0" xfId="0" applyFont="1" applyAlignment="1">
      <alignment horizontal="center" vertical="center" textRotation="90" wrapText="1"/>
    </xf>
    <xf numFmtId="0" fontId="30" fillId="0" borderId="5" xfId="0" applyFont="1" applyBorder="1" applyAlignment="1">
      <alignment horizontal="center" vertical="center" textRotation="90" wrapText="1"/>
    </xf>
    <xf numFmtId="0" fontId="0" fillId="28" borderId="5" xfId="0" applyFill="1" applyBorder="1" applyAlignment="1">
      <alignment horizontal="center" vertical="center" textRotation="90" wrapText="1"/>
    </xf>
    <xf numFmtId="0" fontId="10" fillId="5" borderId="0" xfId="0" applyFont="1" applyFill="1" applyAlignment="1">
      <alignment horizontal="center" vertical="center" textRotation="90" wrapText="1"/>
    </xf>
    <xf numFmtId="0" fontId="10" fillId="5" borderId="5" xfId="0" applyFont="1" applyFill="1" applyBorder="1" applyAlignment="1">
      <alignment horizontal="center" vertical="center" textRotation="90" wrapText="1"/>
    </xf>
    <xf numFmtId="0" fontId="10" fillId="30" borderId="0" xfId="0" applyFont="1" applyFill="1" applyAlignment="1">
      <alignment horizontal="center" vertical="center" textRotation="90" wrapText="1"/>
    </xf>
    <xf numFmtId="0" fontId="0" fillId="30" borderId="5" xfId="0" applyFill="1" applyBorder="1" applyAlignment="1">
      <alignment horizontal="center" vertical="center" textRotation="90" wrapText="1"/>
    </xf>
    <xf numFmtId="0" fontId="10" fillId="0" borderId="0" xfId="0" applyFont="1" applyAlignment="1">
      <alignment horizontal="left" vertical="center" textRotation="90"/>
    </xf>
    <xf numFmtId="0" fontId="0" fillId="0" borderId="0" xfId="0" applyAlignment="1">
      <alignment vertical="center" textRotation="90"/>
    </xf>
    <xf numFmtId="0" fontId="0" fillId="0" borderId="5" xfId="0" applyBorder="1" applyAlignment="1">
      <alignment vertical="center" textRotation="90"/>
    </xf>
    <xf numFmtId="0" fontId="10" fillId="20" borderId="3" xfId="0" applyFont="1" applyFill="1" applyBorder="1" applyAlignment="1">
      <alignment horizontal="center" vertical="center" textRotation="90" wrapText="1"/>
    </xf>
    <xf numFmtId="0" fontId="10" fillId="20" borderId="0" xfId="0" applyFont="1" applyFill="1" applyAlignment="1">
      <alignment horizontal="center" vertical="center" textRotation="90" wrapText="1"/>
    </xf>
    <xf numFmtId="0" fontId="10" fillId="20" borderId="5" xfId="0" applyFont="1" applyFill="1" applyBorder="1" applyAlignment="1">
      <alignment horizontal="center" vertical="center" textRotation="90" wrapText="1"/>
    </xf>
    <xf numFmtId="0" fontId="10" fillId="14" borderId="0" xfId="0" applyFont="1" applyFill="1" applyAlignment="1">
      <alignment horizontal="center" vertical="center" textRotation="90" wrapText="1"/>
    </xf>
    <xf numFmtId="0" fontId="0" fillId="14" borderId="0" xfId="0" applyFill="1" applyAlignment="1">
      <alignment horizontal="center" vertical="center" textRotation="90" wrapText="1"/>
    </xf>
    <xf numFmtId="0" fontId="0" fillId="14" borderId="1" xfId="0" applyFill="1" applyBorder="1" applyAlignment="1">
      <alignment horizontal="center" vertical="center" textRotation="90" wrapText="1"/>
    </xf>
    <xf numFmtId="0" fontId="10" fillId="30" borderId="5" xfId="0" applyFont="1" applyFill="1" applyBorder="1" applyAlignment="1">
      <alignment horizontal="center" vertical="center" textRotation="90" wrapText="1"/>
    </xf>
    <xf numFmtId="0" fontId="10" fillId="22" borderId="6" xfId="0" applyFont="1" applyFill="1" applyBorder="1" applyAlignment="1">
      <alignment horizontal="center" vertical="center" textRotation="90" wrapText="1"/>
    </xf>
    <xf numFmtId="0" fontId="10" fillId="22" borderId="0" xfId="0" applyFont="1" applyFill="1" applyAlignment="1">
      <alignment horizontal="center" vertical="center" textRotation="90" wrapText="1"/>
    </xf>
    <xf numFmtId="0" fontId="0" fillId="22" borderId="0" xfId="0" applyFill="1" applyAlignment="1">
      <alignment horizontal="center" vertical="center" textRotation="90" wrapText="1"/>
    </xf>
    <xf numFmtId="0" fontId="0" fillId="22" borderId="5" xfId="0" applyFill="1" applyBorder="1" applyAlignment="1">
      <alignment horizontal="center" vertical="center" textRotation="90" wrapText="1"/>
    </xf>
    <xf numFmtId="0" fontId="10" fillId="23" borderId="0" xfId="0" applyFont="1" applyFill="1" applyAlignment="1">
      <alignment horizontal="center" vertical="center" textRotation="90" wrapText="1"/>
    </xf>
    <xf numFmtId="0" fontId="10" fillId="24" borderId="6" xfId="0" applyFont="1" applyFill="1" applyBorder="1" applyAlignment="1">
      <alignment horizontal="center" vertical="center" textRotation="90" wrapText="1"/>
    </xf>
    <xf numFmtId="0" fontId="0" fillId="24" borderId="0" xfId="0" applyFill="1" applyAlignment="1">
      <alignment horizontal="center" vertical="center" textRotation="90" wrapText="1"/>
    </xf>
    <xf numFmtId="0" fontId="0" fillId="24" borderId="5" xfId="0" applyFill="1" applyBorder="1" applyAlignment="1">
      <alignment horizontal="center" vertical="center" textRotation="90" wrapText="1"/>
    </xf>
    <xf numFmtId="0" fontId="10" fillId="23" borderId="6" xfId="0" applyFont="1" applyFill="1" applyBorder="1" applyAlignment="1">
      <alignment horizontal="center" vertical="center" textRotation="90" wrapText="1"/>
    </xf>
    <xf numFmtId="0" fontId="28" fillId="31" borderId="0" xfId="0" applyFont="1" applyFill="1" applyAlignment="1">
      <alignment horizontal="center" vertical="center" textRotation="90" wrapText="1"/>
    </xf>
    <xf numFmtId="0" fontId="28" fillId="31" borderId="5" xfId="0" applyFont="1" applyFill="1" applyBorder="1" applyAlignment="1">
      <alignment horizontal="center" vertical="center" textRotation="90" wrapText="1"/>
    </xf>
    <xf numFmtId="0" fontId="10" fillId="21" borderId="1" xfId="0" applyFont="1" applyFill="1" applyBorder="1" applyAlignment="1">
      <alignment vertical="center" wrapText="1"/>
    </xf>
    <xf numFmtId="0" fontId="0" fillId="21" borderId="1" xfId="0" applyFill="1" applyBorder="1" applyAlignment="1">
      <alignment vertical="center" wrapText="1"/>
    </xf>
    <xf numFmtId="0" fontId="10" fillId="16" borderId="0" xfId="0" applyFont="1" applyFill="1" applyAlignment="1">
      <alignment horizontal="center" vertical="center" textRotation="90" wrapText="1"/>
    </xf>
    <xf numFmtId="0" fontId="0" fillId="16" borderId="0" xfId="0" applyFill="1" applyAlignment="1">
      <alignment horizontal="center" vertical="center" textRotation="90" wrapText="1"/>
    </xf>
    <xf numFmtId="0" fontId="0" fillId="0" borderId="1" xfId="0" applyBorder="1" applyAlignment="1">
      <alignment horizontal="center" vertical="center" textRotation="90" wrapText="1"/>
    </xf>
    <xf numFmtId="0" fontId="10" fillId="0" borderId="1" xfId="0" applyFont="1" applyBorder="1" applyAlignment="1">
      <alignment horizontal="center" vertical="center" textRotation="90"/>
    </xf>
    <xf numFmtId="0" fontId="10" fillId="30" borderId="5" xfId="0" applyFont="1" applyFill="1" applyBorder="1" applyAlignment="1">
      <alignment horizontal="center" vertical="center" textRotation="90"/>
    </xf>
  </cellXfs>
  <cellStyles count="30">
    <cellStyle name="Normal" xfId="0" builtinId="0"/>
    <cellStyle name="Normal 2" xfId="2" xr:uid="{00000000-0005-0000-0000-000001000000}"/>
    <cellStyle name="Normal_Fall 2005" xfId="1" xr:uid="{00000000-0005-0000-0000-000004000000}"/>
    <cellStyle name="style1602516891487" xfId="3" xr:uid="{00000000-0005-0000-0000-000007000000}"/>
    <cellStyle name="style1603139190079" xfId="4" xr:uid="{00000000-0005-0000-0000-000008000000}"/>
    <cellStyle name="style1603139190201" xfId="5" xr:uid="{00000000-0005-0000-0000-000009000000}"/>
    <cellStyle name="style1603145061873" xfId="6" xr:uid="{00000000-0005-0000-0000-00000A000000}"/>
    <cellStyle name="style1603145062611" xfId="7" xr:uid="{00000000-0005-0000-0000-00000B000000}"/>
    <cellStyle name="style1603202578962" xfId="8" xr:uid="{00000000-0005-0000-0000-00000C000000}"/>
    <cellStyle name="style1603202579795" xfId="9" xr:uid="{00000000-0005-0000-0000-00000D000000}"/>
    <cellStyle name="style1603204651860" xfId="10" xr:uid="{00000000-0005-0000-0000-00000E000000}"/>
    <cellStyle name="style1603204652607" xfId="11" xr:uid="{00000000-0005-0000-0000-00000F000000}"/>
    <cellStyle name="style1603220487881" xfId="12" xr:uid="{00000000-0005-0000-0000-000010000000}"/>
    <cellStyle name="style1603220488009" xfId="13" xr:uid="{00000000-0005-0000-0000-000011000000}"/>
    <cellStyle name="style1603291142286" xfId="14" xr:uid="{00000000-0005-0000-0000-000012000000}"/>
    <cellStyle name="style1603291142708" xfId="15" xr:uid="{00000000-0005-0000-0000-000013000000}"/>
    <cellStyle name="style1603296847903" xfId="17" xr:uid="{00000000-0005-0000-0000-000014000000}"/>
    <cellStyle name="style1603296848075" xfId="16" xr:uid="{00000000-0005-0000-0000-000015000000}"/>
    <cellStyle name="style1603315199452" xfId="18" xr:uid="{00000000-0005-0000-0000-000016000000}"/>
    <cellStyle name="style1603315199768" xfId="19" xr:uid="{00000000-0005-0000-0000-000017000000}"/>
    <cellStyle name="style1666704772423" xfId="20" xr:uid="{2AE30A27-ECCE-4816-AB40-B7EAF3C72AB0}"/>
    <cellStyle name="style1666704772485" xfId="21" xr:uid="{67E5EAC5-D12B-4D91-A2D7-5EF06B3C6832}"/>
    <cellStyle name="style1666725919494" xfId="24" xr:uid="{0C97E96F-361C-4945-84F1-E57BBEE0DAE8}"/>
    <cellStyle name="style1666725919728" xfId="22" xr:uid="{CBD041E7-0817-4E99-9A97-DFCD07772486}"/>
    <cellStyle name="style1666725919744" xfId="23" xr:uid="{62095DF7-15BA-4D91-92C3-F318F0700774}"/>
    <cellStyle name="style1666738195689" xfId="25" xr:uid="{18238E6A-56A2-4302-AE2C-F2E78799EE5F}"/>
    <cellStyle name="style1666738195957" xfId="27" xr:uid="{592B668B-611D-4ABC-B88B-39041950B823}"/>
    <cellStyle name="style1666738195988" xfId="26" xr:uid="{D9A0D47F-4CBF-427E-8219-E1756D32F6D2}"/>
    <cellStyle name="style1666809845892" xfId="28" xr:uid="{DEBB0EEA-EF51-4C9E-83FD-B9377E30C949}"/>
    <cellStyle name="style1666821560977" xfId="29" xr:uid="{10CF7381-1F8A-4AD6-A4CA-120DAE6403B9}"/>
  </cellStyles>
  <dxfs count="0"/>
  <tableStyles count="0" defaultTableStyle="TableStyleMedium9" defaultPivotStyle="PivotStyleLight16"/>
  <colors>
    <mruColors>
      <color rgb="FFFF99FF"/>
      <color rgb="FFCC0099"/>
      <color rgb="FFFF33CC"/>
      <color rgb="FFFF66CC"/>
      <color rgb="FF00FF00"/>
      <color rgb="FFCC9900"/>
      <color rgb="FFFDE9D9"/>
      <color rgb="FF00CC00"/>
      <color rgb="FF008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3"/>
  <sheetViews>
    <sheetView tabSelected="1" zoomScale="130" zoomScaleNormal="130" workbookViewId="0">
      <pane xSplit="1" ySplit="8" topLeftCell="B9" activePane="bottomRight" state="frozen"/>
      <selection activeCell="B9" sqref="B9"/>
      <selection pane="topRight" activeCell="B9" sqref="B9"/>
      <selection pane="bottomLeft" activeCell="B9" sqref="B9"/>
      <selection pane="bottomRight" activeCell="B9" sqref="B9"/>
    </sheetView>
  </sheetViews>
  <sheetFormatPr defaultColWidth="8.88671875" defaultRowHeight="12.75" x14ac:dyDescent="0.2"/>
  <cols>
    <col min="1" max="1" width="1.77734375" style="8" customWidth="1"/>
    <col min="2" max="2" width="30.77734375" style="8" customWidth="1"/>
    <col min="3" max="3" width="8.77734375" style="8" customWidth="1"/>
    <col min="4" max="4" width="6.77734375" style="8" customWidth="1"/>
    <col min="5" max="5" width="1.77734375" style="8" customWidth="1"/>
    <col min="6" max="6" width="8.77734375" style="8" customWidth="1"/>
    <col min="7" max="7" width="6.77734375" style="8" customWidth="1"/>
    <col min="8" max="8" width="8.77734375" style="8" customWidth="1"/>
    <col min="9" max="11" width="1.77734375" style="8" customWidth="1"/>
    <col min="12" max="12" width="31.6640625" style="8" bestFit="1" customWidth="1"/>
    <col min="13" max="15" width="9" style="8" bestFit="1" customWidth="1"/>
    <col min="16" max="16384" width="8.88671875" style="8"/>
  </cols>
  <sheetData>
    <row r="1" spans="2:16" ht="12.75" customHeight="1" x14ac:dyDescent="0.2">
      <c r="B1" s="20" t="s">
        <v>158</v>
      </c>
      <c r="C1" s="20"/>
      <c r="D1" s="20"/>
      <c r="E1" s="20"/>
      <c r="F1" s="20"/>
      <c r="G1" s="20"/>
      <c r="H1" s="20"/>
      <c r="I1" s="19"/>
      <c r="J1" s="19"/>
    </row>
    <row r="2" spans="2:16" ht="12.75" customHeight="1" x14ac:dyDescent="0.2">
      <c r="B2" s="20" t="s">
        <v>7</v>
      </c>
      <c r="C2" s="20"/>
      <c r="D2" s="20"/>
      <c r="E2" s="20"/>
      <c r="F2" s="20"/>
      <c r="G2" s="20"/>
      <c r="H2" s="20"/>
      <c r="I2" s="19"/>
      <c r="J2" s="19"/>
    </row>
    <row r="3" spans="2:16" ht="12.75" customHeight="1" x14ac:dyDescent="0.2">
      <c r="B3" s="20" t="s">
        <v>11</v>
      </c>
      <c r="C3" s="20"/>
      <c r="D3" s="20"/>
      <c r="E3" s="20"/>
      <c r="F3" s="20"/>
      <c r="G3" s="20"/>
      <c r="H3" s="20"/>
      <c r="I3" s="19"/>
      <c r="J3" s="19"/>
    </row>
    <row r="4" spans="2:16" ht="12.75" customHeight="1" x14ac:dyDescent="0.2">
      <c r="B4" s="20" t="s">
        <v>898</v>
      </c>
      <c r="D4" s="20"/>
      <c r="E4" s="20"/>
      <c r="F4" s="66"/>
      <c r="G4" s="20"/>
      <c r="H4" s="20"/>
    </row>
    <row r="5" spans="2:16" ht="12.75" customHeight="1" x14ac:dyDescent="0.2">
      <c r="B5" s="66"/>
    </row>
    <row r="6" spans="2:16" ht="12.75" customHeight="1" x14ac:dyDescent="0.2">
      <c r="C6" s="274" t="s">
        <v>819</v>
      </c>
      <c r="D6" s="274"/>
      <c r="E6" s="3"/>
      <c r="F6" s="274" t="s">
        <v>1</v>
      </c>
      <c r="G6" s="274"/>
      <c r="H6" s="3"/>
    </row>
    <row r="7" spans="2:16" ht="12.75" customHeight="1" x14ac:dyDescent="0.2">
      <c r="B7" s="4" t="s">
        <v>3</v>
      </c>
      <c r="C7" s="5" t="s">
        <v>4</v>
      </c>
      <c r="D7" s="5" t="s">
        <v>5</v>
      </c>
      <c r="E7" s="5"/>
      <c r="F7" s="5" t="s">
        <v>4</v>
      </c>
      <c r="G7" s="5" t="s">
        <v>5</v>
      </c>
      <c r="H7" s="5" t="s">
        <v>6</v>
      </c>
    </row>
    <row r="8" spans="2:16" ht="12.75" customHeight="1" x14ac:dyDescent="0.2">
      <c r="B8" s="38" t="s">
        <v>13</v>
      </c>
      <c r="C8" s="11">
        <f>SUM(C9:C111)</f>
        <v>4173688</v>
      </c>
      <c r="D8" s="13">
        <f>C8/$H8</f>
        <v>0.60596216097555877</v>
      </c>
      <c r="E8" s="6"/>
      <c r="F8" s="11">
        <f>SUM(F9:F111)</f>
        <v>2714016</v>
      </c>
      <c r="G8" s="13">
        <f>F8/$H8</f>
        <v>0.39403783902444123</v>
      </c>
      <c r="H8" s="11">
        <f t="shared" ref="H8" si="0">+C8+F8</f>
        <v>6887704</v>
      </c>
      <c r="M8" s="14"/>
      <c r="N8" s="14"/>
      <c r="O8" s="14"/>
      <c r="P8" s="14"/>
    </row>
    <row r="9" spans="2:16" ht="12.75" customHeight="1" x14ac:dyDescent="0.2">
      <c r="B9" s="40" t="s">
        <v>336</v>
      </c>
      <c r="C9" s="15">
        <v>27456</v>
      </c>
      <c r="D9" s="10">
        <f t="shared" ref="D9:D79" si="1">+C9/$H9</f>
        <v>0.38031914893617019</v>
      </c>
      <c r="E9" s="7"/>
      <c r="F9" s="15">
        <v>44736</v>
      </c>
      <c r="G9" s="10">
        <f t="shared" ref="G9:G79" si="2">+F9/$H9</f>
        <v>0.61968085106382975</v>
      </c>
      <c r="H9" s="7">
        <f t="shared" ref="H9:H79" si="3">+C9+F9</f>
        <v>72192</v>
      </c>
      <c r="M9" s="14"/>
      <c r="N9" s="14"/>
      <c r="O9" s="14"/>
      <c r="P9" s="14"/>
    </row>
    <row r="10" spans="2:16" ht="12.75" customHeight="1" x14ac:dyDescent="0.2">
      <c r="B10" s="40" t="s">
        <v>248</v>
      </c>
      <c r="C10" s="7">
        <v>133648</v>
      </c>
      <c r="D10" s="10">
        <f t="shared" si="1"/>
        <v>0.8093208022478442</v>
      </c>
      <c r="E10" s="12"/>
      <c r="F10" s="7">
        <v>31488</v>
      </c>
      <c r="G10" s="10">
        <f t="shared" si="2"/>
        <v>0.1906791977521558</v>
      </c>
      <c r="H10" s="7">
        <f t="shared" si="3"/>
        <v>165136</v>
      </c>
      <c r="M10" s="14"/>
      <c r="N10" s="14"/>
      <c r="O10" s="14"/>
      <c r="P10" s="14"/>
    </row>
    <row r="11" spans="2:16" ht="12.75" customHeight="1" x14ac:dyDescent="0.2">
      <c r="B11" s="40" t="s">
        <v>249</v>
      </c>
      <c r="C11" s="7">
        <v>5232</v>
      </c>
      <c r="D11" s="10">
        <f t="shared" si="1"/>
        <v>0.78985507246376807</v>
      </c>
      <c r="E11" s="7"/>
      <c r="F11" s="7">
        <v>1392</v>
      </c>
      <c r="G11" s="10">
        <f t="shared" si="2"/>
        <v>0.21014492753623187</v>
      </c>
      <c r="H11" s="7">
        <f t="shared" si="3"/>
        <v>6624</v>
      </c>
      <c r="M11" s="14"/>
      <c r="N11" s="14"/>
      <c r="O11" s="14"/>
      <c r="P11" s="14"/>
    </row>
    <row r="12" spans="2:16" ht="12.75" customHeight="1" x14ac:dyDescent="0.2">
      <c r="B12" s="40" t="s">
        <v>250</v>
      </c>
      <c r="C12" s="7">
        <v>123184</v>
      </c>
      <c r="D12" s="10">
        <f t="shared" si="1"/>
        <v>0.69743636198931058</v>
      </c>
      <c r="E12" s="7"/>
      <c r="F12" s="7">
        <v>53440</v>
      </c>
      <c r="G12" s="10">
        <f t="shared" si="2"/>
        <v>0.30256363801068936</v>
      </c>
      <c r="H12" s="7">
        <f t="shared" si="3"/>
        <v>176624</v>
      </c>
      <c r="M12" s="14"/>
      <c r="N12" s="14"/>
      <c r="O12" s="14"/>
      <c r="P12" s="14"/>
    </row>
    <row r="13" spans="2:16" ht="12.75" customHeight="1" x14ac:dyDescent="0.2">
      <c r="B13" s="40" t="s">
        <v>251</v>
      </c>
      <c r="C13" s="7">
        <v>23712</v>
      </c>
      <c r="D13" s="10">
        <f t="shared" si="1"/>
        <v>0.40162601626016259</v>
      </c>
      <c r="E13" s="7"/>
      <c r="F13" s="7">
        <v>35328</v>
      </c>
      <c r="G13" s="10">
        <f t="shared" si="2"/>
        <v>0.59837398373983741</v>
      </c>
      <c r="H13" s="7">
        <f t="shared" si="3"/>
        <v>59040</v>
      </c>
      <c r="M13" s="14"/>
      <c r="N13" s="14"/>
      <c r="O13" s="14"/>
      <c r="P13" s="14"/>
    </row>
    <row r="14" spans="2:16" ht="12.75" customHeight="1" x14ac:dyDescent="0.2">
      <c r="B14" s="40" t="s">
        <v>252</v>
      </c>
      <c r="C14" s="7">
        <v>6000</v>
      </c>
      <c r="D14" s="10">
        <f t="shared" si="1"/>
        <v>0.74404761904761907</v>
      </c>
      <c r="E14" s="7"/>
      <c r="F14" s="7">
        <v>2064</v>
      </c>
      <c r="G14" s="10">
        <f t="shared" si="2"/>
        <v>0.25595238095238093</v>
      </c>
      <c r="H14" s="7">
        <f t="shared" si="3"/>
        <v>8064</v>
      </c>
      <c r="M14" s="14"/>
      <c r="N14" s="14"/>
      <c r="O14" s="14"/>
      <c r="P14" s="14"/>
    </row>
    <row r="15" spans="2:16" ht="12.75" customHeight="1" x14ac:dyDescent="0.2">
      <c r="B15" s="40" t="s">
        <v>253</v>
      </c>
      <c r="C15" s="7">
        <v>101616</v>
      </c>
      <c r="D15" s="10">
        <f t="shared" si="1"/>
        <v>0.56468391571085619</v>
      </c>
      <c r="E15" s="7"/>
      <c r="F15" s="7">
        <v>78336</v>
      </c>
      <c r="G15" s="10">
        <f t="shared" si="2"/>
        <v>0.43531608428914376</v>
      </c>
      <c r="H15" s="7">
        <f t="shared" si="3"/>
        <v>179952</v>
      </c>
      <c r="M15" s="14"/>
      <c r="N15" s="14"/>
      <c r="O15" s="14"/>
      <c r="P15" s="14"/>
    </row>
    <row r="16" spans="2:16" ht="12.75" customHeight="1" x14ac:dyDescent="0.2">
      <c r="B16" s="40" t="s">
        <v>254</v>
      </c>
      <c r="C16" s="7"/>
      <c r="D16" s="10">
        <f t="shared" si="1"/>
        <v>0</v>
      </c>
      <c r="E16" s="7"/>
      <c r="F16" s="7">
        <v>5296</v>
      </c>
      <c r="G16" s="10">
        <f t="shared" si="2"/>
        <v>1</v>
      </c>
      <c r="H16" s="7">
        <f t="shared" si="3"/>
        <v>5296</v>
      </c>
      <c r="N16" s="14"/>
      <c r="O16" s="14"/>
      <c r="P16" s="14"/>
    </row>
    <row r="17" spans="2:16" ht="12.75" customHeight="1" x14ac:dyDescent="0.2">
      <c r="B17" s="40" t="s">
        <v>255</v>
      </c>
      <c r="C17" s="7">
        <v>57264</v>
      </c>
      <c r="D17" s="10">
        <f t="shared" si="1"/>
        <v>0.78642056690837181</v>
      </c>
      <c r="E17" s="7"/>
      <c r="F17" s="7">
        <v>15552</v>
      </c>
      <c r="G17" s="10">
        <f t="shared" si="2"/>
        <v>0.21357943309162822</v>
      </c>
      <c r="H17" s="7">
        <f t="shared" si="3"/>
        <v>72816</v>
      </c>
      <c r="M17" s="14"/>
      <c r="N17" s="14"/>
      <c r="O17" s="14"/>
      <c r="P17" s="14"/>
    </row>
    <row r="18" spans="2:16" ht="12.75" customHeight="1" x14ac:dyDescent="0.2">
      <c r="B18" s="40" t="s">
        <v>256</v>
      </c>
      <c r="C18" s="7">
        <v>8544</v>
      </c>
      <c r="D18" s="10">
        <f t="shared" si="1"/>
        <v>0.88118811881188119</v>
      </c>
      <c r="E18" s="7"/>
      <c r="F18" s="7">
        <v>1152</v>
      </c>
      <c r="G18" s="10">
        <f t="shared" si="2"/>
        <v>0.11881188118811881</v>
      </c>
      <c r="H18" s="7">
        <f t="shared" si="3"/>
        <v>9696</v>
      </c>
      <c r="M18" s="14"/>
      <c r="N18" s="14"/>
      <c r="O18" s="14"/>
      <c r="P18" s="14"/>
    </row>
    <row r="19" spans="2:16" ht="12.75" customHeight="1" x14ac:dyDescent="0.2">
      <c r="B19" s="40" t="s">
        <v>257</v>
      </c>
      <c r="C19" s="7">
        <v>174112</v>
      </c>
      <c r="D19" s="10">
        <f t="shared" si="1"/>
        <v>0.55719406041986685</v>
      </c>
      <c r="E19" s="7"/>
      <c r="F19" s="7">
        <v>138368</v>
      </c>
      <c r="G19" s="10">
        <f t="shared" si="2"/>
        <v>0.44280593958013315</v>
      </c>
      <c r="H19" s="7">
        <f t="shared" si="3"/>
        <v>312480</v>
      </c>
      <c r="M19" s="14"/>
      <c r="N19" s="14"/>
      <c r="O19" s="14"/>
      <c r="P19" s="14"/>
    </row>
    <row r="20" spans="2:16" ht="12.75" customHeight="1" x14ac:dyDescent="0.2">
      <c r="B20" s="40" t="s">
        <v>258</v>
      </c>
      <c r="C20" s="7">
        <v>2944</v>
      </c>
      <c r="D20" s="10">
        <f t="shared" si="1"/>
        <v>1</v>
      </c>
      <c r="E20" s="7"/>
      <c r="F20" s="7"/>
      <c r="G20" s="10">
        <f t="shared" si="2"/>
        <v>0</v>
      </c>
      <c r="H20" s="7">
        <f t="shared" si="3"/>
        <v>2944</v>
      </c>
      <c r="M20" s="14"/>
      <c r="O20" s="14"/>
      <c r="P20" s="14"/>
    </row>
    <row r="21" spans="2:16" ht="12.75" customHeight="1" x14ac:dyDescent="0.2">
      <c r="B21" s="40" t="s">
        <v>259</v>
      </c>
      <c r="C21" s="7">
        <v>1056</v>
      </c>
      <c r="D21" s="10">
        <f t="shared" si="1"/>
        <v>1</v>
      </c>
      <c r="E21" s="7"/>
      <c r="F21" s="7"/>
      <c r="G21" s="10">
        <f t="shared" si="2"/>
        <v>0</v>
      </c>
      <c r="H21" s="7">
        <f t="shared" si="3"/>
        <v>1056</v>
      </c>
      <c r="M21" s="14"/>
      <c r="O21" s="14"/>
      <c r="P21" s="14"/>
    </row>
    <row r="22" spans="2:16" ht="12.75" customHeight="1" x14ac:dyDescent="0.2">
      <c r="B22" s="40" t="s">
        <v>260</v>
      </c>
      <c r="C22" s="7">
        <v>29280</v>
      </c>
      <c r="D22" s="10">
        <f t="shared" si="1"/>
        <v>0.43354655294953803</v>
      </c>
      <c r="E22" s="7"/>
      <c r="F22" s="7">
        <v>38256</v>
      </c>
      <c r="G22" s="10">
        <f t="shared" si="2"/>
        <v>0.56645344705046197</v>
      </c>
      <c r="H22" s="7">
        <f t="shared" si="3"/>
        <v>67536</v>
      </c>
      <c r="M22" s="14"/>
      <c r="N22" s="14"/>
      <c r="O22" s="14"/>
      <c r="P22" s="14"/>
    </row>
    <row r="23" spans="2:16" ht="12.75" customHeight="1" x14ac:dyDescent="0.2">
      <c r="B23" s="40" t="s">
        <v>261</v>
      </c>
      <c r="C23" s="7">
        <v>4544</v>
      </c>
      <c r="D23" s="10">
        <f t="shared" ref="D23" si="4">+C23/$H23</f>
        <v>0.46942148760330576</v>
      </c>
      <c r="E23" s="7"/>
      <c r="F23" s="7">
        <v>5136</v>
      </c>
      <c r="G23" s="10">
        <f t="shared" ref="G23" si="5">+F23/$H23</f>
        <v>0.53057851239669418</v>
      </c>
      <c r="H23" s="7">
        <f t="shared" si="3"/>
        <v>9680</v>
      </c>
      <c r="M23" s="14"/>
      <c r="N23" s="14"/>
      <c r="O23" s="14"/>
      <c r="P23" s="14"/>
    </row>
    <row r="24" spans="2:16" ht="12.75" customHeight="1" x14ac:dyDescent="0.2">
      <c r="B24" s="40" t="s">
        <v>262</v>
      </c>
      <c r="C24" s="7">
        <v>14720</v>
      </c>
      <c r="D24" s="10">
        <f>+C24/$H24</f>
        <v>0.94650205761316875</v>
      </c>
      <c r="E24" s="7"/>
      <c r="F24" s="15">
        <v>832</v>
      </c>
      <c r="G24" s="10">
        <f>+F24/$H24</f>
        <v>5.3497942386831275E-2</v>
      </c>
      <c r="H24" s="7">
        <f t="shared" si="3"/>
        <v>15552</v>
      </c>
      <c r="M24" s="14"/>
      <c r="O24" s="14"/>
      <c r="P24" s="14"/>
    </row>
    <row r="25" spans="2:16" ht="12.75" customHeight="1" x14ac:dyDescent="0.2">
      <c r="B25" s="40" t="s">
        <v>811</v>
      </c>
      <c r="C25" s="7">
        <v>7216</v>
      </c>
      <c r="D25" s="10">
        <f>+C25/$H25</f>
        <v>0.6875</v>
      </c>
      <c r="E25" s="7"/>
      <c r="F25" s="15">
        <v>3280</v>
      </c>
      <c r="G25" s="10">
        <f>+F25/$H25</f>
        <v>0.3125</v>
      </c>
      <c r="H25" s="7">
        <f t="shared" si="3"/>
        <v>10496</v>
      </c>
      <c r="M25" s="14"/>
      <c r="N25" s="14"/>
      <c r="O25" s="14"/>
      <c r="P25" s="14"/>
    </row>
    <row r="26" spans="2:16" ht="12.75" customHeight="1" x14ac:dyDescent="0.2">
      <c r="B26" s="40" t="s">
        <v>263</v>
      </c>
      <c r="C26" s="7">
        <v>66640</v>
      </c>
      <c r="D26" s="10">
        <f t="shared" si="1"/>
        <v>0.59364310148232613</v>
      </c>
      <c r="E26" s="7"/>
      <c r="F26" s="7">
        <v>45616</v>
      </c>
      <c r="G26" s="10">
        <f t="shared" si="2"/>
        <v>0.40635689851767387</v>
      </c>
      <c r="H26" s="7">
        <f t="shared" si="3"/>
        <v>112256</v>
      </c>
      <c r="M26" s="14"/>
      <c r="N26" s="14"/>
      <c r="O26" s="14"/>
      <c r="P26" s="14"/>
    </row>
    <row r="27" spans="2:16" ht="12.75" customHeight="1" x14ac:dyDescent="0.2">
      <c r="B27" s="40" t="s">
        <v>264</v>
      </c>
      <c r="C27" s="7"/>
      <c r="D27" s="10">
        <f t="shared" si="1"/>
        <v>0</v>
      </c>
      <c r="E27" s="7"/>
      <c r="F27" s="7">
        <v>10880</v>
      </c>
      <c r="G27" s="10">
        <f t="shared" si="2"/>
        <v>1</v>
      </c>
      <c r="H27" s="7">
        <f t="shared" si="3"/>
        <v>10880</v>
      </c>
      <c r="N27" s="14"/>
      <c r="O27" s="14"/>
      <c r="P27" s="14"/>
    </row>
    <row r="28" spans="2:16" ht="12.75" customHeight="1" x14ac:dyDescent="0.2">
      <c r="B28" s="40" t="s">
        <v>265</v>
      </c>
      <c r="C28" s="7">
        <v>11600</v>
      </c>
      <c r="D28" s="10">
        <f t="shared" si="1"/>
        <v>0.69377990430622005</v>
      </c>
      <c r="E28" s="7"/>
      <c r="F28" s="7">
        <v>5120</v>
      </c>
      <c r="G28" s="10">
        <f t="shared" si="2"/>
        <v>0.30622009569377989</v>
      </c>
      <c r="H28" s="7">
        <f t="shared" si="3"/>
        <v>16720</v>
      </c>
      <c r="M28" s="14"/>
      <c r="N28" s="14"/>
      <c r="O28" s="14"/>
      <c r="P28" s="14"/>
    </row>
    <row r="29" spans="2:16" ht="12.75" customHeight="1" x14ac:dyDescent="0.2">
      <c r="B29" s="40" t="s">
        <v>758</v>
      </c>
      <c r="C29" s="7">
        <v>18864</v>
      </c>
      <c r="D29" s="10">
        <f t="shared" ref="D29" si="6">+C29/$H29</f>
        <v>0.90762124711316394</v>
      </c>
      <c r="E29" s="7"/>
      <c r="F29" s="7">
        <v>1920</v>
      </c>
      <c r="G29" s="10">
        <f t="shared" ref="G29" si="7">+F29/$H29</f>
        <v>9.237875288683603E-2</v>
      </c>
      <c r="H29" s="7">
        <f t="shared" si="3"/>
        <v>20784</v>
      </c>
      <c r="M29" s="14"/>
      <c r="N29" s="14"/>
      <c r="O29" s="14"/>
      <c r="P29" s="14"/>
    </row>
    <row r="30" spans="2:16" ht="12.75" customHeight="1" x14ac:dyDescent="0.2">
      <c r="B30" s="40" t="s">
        <v>266</v>
      </c>
      <c r="C30" s="15">
        <v>17488</v>
      </c>
      <c r="D30" s="10">
        <f t="shared" ref="D30:D34" si="8">+C30/$H30</f>
        <v>0.6814214463840399</v>
      </c>
      <c r="E30" s="7"/>
      <c r="F30" s="15">
        <v>8176</v>
      </c>
      <c r="G30" s="10">
        <f t="shared" ref="G30:G34" si="9">+F30/$H30</f>
        <v>0.3185785536159601</v>
      </c>
      <c r="H30" s="7">
        <f t="shared" si="3"/>
        <v>25664</v>
      </c>
      <c r="M30" s="14"/>
      <c r="N30" s="14"/>
      <c r="O30" s="14"/>
      <c r="P30" s="14"/>
    </row>
    <row r="31" spans="2:16" ht="12.75" customHeight="1" x14ac:dyDescent="0.2">
      <c r="B31" s="40" t="s">
        <v>267</v>
      </c>
      <c r="C31" s="15">
        <v>41184</v>
      </c>
      <c r="D31" s="10">
        <f t="shared" si="1"/>
        <v>0.60507757404795481</v>
      </c>
      <c r="E31" s="7"/>
      <c r="F31" s="15">
        <v>26880</v>
      </c>
      <c r="G31" s="10">
        <f t="shared" si="2"/>
        <v>0.39492242595204513</v>
      </c>
      <c r="H31" s="7">
        <f t="shared" si="3"/>
        <v>68064</v>
      </c>
      <c r="M31" s="14"/>
      <c r="N31" s="14"/>
      <c r="O31" s="14"/>
      <c r="P31" s="14"/>
    </row>
    <row r="32" spans="2:16" ht="12.75" customHeight="1" x14ac:dyDescent="0.2">
      <c r="B32" s="40" t="s">
        <v>268</v>
      </c>
      <c r="C32" s="15">
        <v>2208</v>
      </c>
      <c r="D32" s="10">
        <f t="shared" si="8"/>
        <v>1</v>
      </c>
      <c r="E32" s="7"/>
      <c r="F32" s="15"/>
      <c r="G32" s="10">
        <f t="shared" si="9"/>
        <v>0</v>
      </c>
      <c r="H32" s="7">
        <f t="shared" si="3"/>
        <v>2208</v>
      </c>
      <c r="M32" s="14"/>
      <c r="O32" s="14"/>
      <c r="P32" s="14"/>
    </row>
    <row r="33" spans="2:16" ht="12.75" customHeight="1" x14ac:dyDescent="0.2">
      <c r="B33" s="40" t="s">
        <v>269</v>
      </c>
      <c r="C33" s="15">
        <v>71376</v>
      </c>
      <c r="D33" s="10">
        <f t="shared" si="8"/>
        <v>0.51896230805025589</v>
      </c>
      <c r="E33" s="7"/>
      <c r="F33" s="15">
        <v>66160</v>
      </c>
      <c r="G33" s="10">
        <f t="shared" si="9"/>
        <v>0.48103769194974405</v>
      </c>
      <c r="H33" s="7">
        <f t="shared" si="3"/>
        <v>137536</v>
      </c>
      <c r="M33" s="14"/>
      <c r="N33" s="14"/>
      <c r="O33" s="14"/>
      <c r="P33" s="14"/>
    </row>
    <row r="34" spans="2:16" ht="12.75" customHeight="1" x14ac:dyDescent="0.2">
      <c r="B34" s="40" t="s">
        <v>270</v>
      </c>
      <c r="C34" s="15">
        <v>38512</v>
      </c>
      <c r="D34" s="10">
        <f t="shared" si="8"/>
        <v>0.71360806403794841</v>
      </c>
      <c r="E34" s="7"/>
      <c r="F34" s="15">
        <v>15456</v>
      </c>
      <c r="G34" s="10">
        <f t="shared" si="9"/>
        <v>0.28639193596205159</v>
      </c>
      <c r="H34" s="7">
        <f t="shared" si="3"/>
        <v>53968</v>
      </c>
      <c r="M34" s="14"/>
      <c r="N34" s="14"/>
      <c r="O34" s="14"/>
      <c r="P34" s="14"/>
    </row>
    <row r="35" spans="2:16" ht="12.75" customHeight="1" x14ac:dyDescent="0.2">
      <c r="B35" s="40" t="s">
        <v>271</v>
      </c>
      <c r="C35" s="7">
        <v>21392</v>
      </c>
      <c r="D35" s="10">
        <f t="shared" si="1"/>
        <v>0.52824970367443702</v>
      </c>
      <c r="E35" s="7"/>
      <c r="F35" s="7">
        <v>19104</v>
      </c>
      <c r="G35" s="10">
        <f t="shared" si="2"/>
        <v>0.47175029632556303</v>
      </c>
      <c r="H35" s="7">
        <f t="shared" si="3"/>
        <v>40496</v>
      </c>
      <c r="M35" s="14"/>
      <c r="N35" s="14"/>
      <c r="O35" s="14"/>
      <c r="P35" s="14"/>
    </row>
    <row r="36" spans="2:16" ht="12.75" customHeight="1" x14ac:dyDescent="0.2">
      <c r="B36" s="40" t="s">
        <v>272</v>
      </c>
      <c r="C36" s="7">
        <v>41792</v>
      </c>
      <c r="D36" s="10">
        <f t="shared" si="1"/>
        <v>0.543826774932334</v>
      </c>
      <c r="E36" s="7"/>
      <c r="F36" s="7">
        <v>35056</v>
      </c>
      <c r="G36" s="10">
        <f t="shared" si="2"/>
        <v>0.45617322506766605</v>
      </c>
      <c r="H36" s="7">
        <f t="shared" si="3"/>
        <v>76848</v>
      </c>
      <c r="M36" s="14"/>
      <c r="N36" s="14"/>
      <c r="O36" s="14"/>
      <c r="P36" s="14"/>
    </row>
    <row r="37" spans="2:16" ht="12.75" customHeight="1" x14ac:dyDescent="0.2">
      <c r="B37" s="40" t="s">
        <v>273</v>
      </c>
      <c r="C37" s="7">
        <v>14592</v>
      </c>
      <c r="D37" s="10">
        <f t="shared" si="1"/>
        <v>1</v>
      </c>
      <c r="E37" s="12"/>
      <c r="F37" s="7"/>
      <c r="G37" s="10">
        <f t="shared" si="2"/>
        <v>0</v>
      </c>
      <c r="H37" s="7">
        <f t="shared" si="3"/>
        <v>14592</v>
      </c>
      <c r="M37" s="14"/>
      <c r="O37" s="14"/>
      <c r="P37" s="14"/>
    </row>
    <row r="38" spans="2:16" ht="12.75" customHeight="1" x14ac:dyDescent="0.2">
      <c r="B38" s="40" t="s">
        <v>274</v>
      </c>
      <c r="C38" s="7">
        <v>19632</v>
      </c>
      <c r="D38" s="10">
        <f t="shared" si="1"/>
        <v>0.5395778364116095</v>
      </c>
      <c r="E38" s="12"/>
      <c r="F38" s="7">
        <v>16752</v>
      </c>
      <c r="G38" s="10">
        <f t="shared" si="2"/>
        <v>0.4604221635883905</v>
      </c>
      <c r="H38" s="7">
        <f t="shared" si="3"/>
        <v>36384</v>
      </c>
      <c r="M38" s="14"/>
      <c r="N38" s="14"/>
      <c r="O38" s="14"/>
      <c r="P38" s="14"/>
    </row>
    <row r="39" spans="2:16" ht="12.75" customHeight="1" x14ac:dyDescent="0.2">
      <c r="B39" s="40" t="s">
        <v>275</v>
      </c>
      <c r="C39" s="7">
        <v>12048</v>
      </c>
      <c r="D39" s="10">
        <f t="shared" si="1"/>
        <v>0.64635193133047208</v>
      </c>
      <c r="E39" s="7"/>
      <c r="F39" s="7">
        <v>6592</v>
      </c>
      <c r="G39" s="10">
        <f t="shared" si="2"/>
        <v>0.35364806866952792</v>
      </c>
      <c r="H39" s="7">
        <f t="shared" si="3"/>
        <v>18640</v>
      </c>
      <c r="M39" s="14"/>
      <c r="N39" s="14"/>
      <c r="O39" s="14"/>
      <c r="P39" s="14"/>
    </row>
    <row r="40" spans="2:16" ht="12.75" customHeight="1" x14ac:dyDescent="0.2">
      <c r="B40" s="40" t="s">
        <v>276</v>
      </c>
      <c r="C40" s="7">
        <v>20880</v>
      </c>
      <c r="D40" s="10">
        <f t="shared" si="1"/>
        <v>0.18087318087318088</v>
      </c>
      <c r="E40" s="7"/>
      <c r="F40" s="7">
        <v>94560</v>
      </c>
      <c r="G40" s="10">
        <f t="shared" si="2"/>
        <v>0.81912681912681917</v>
      </c>
      <c r="H40" s="7">
        <f t="shared" si="3"/>
        <v>115440</v>
      </c>
      <c r="M40" s="14"/>
      <c r="N40" s="14"/>
      <c r="O40" s="14"/>
      <c r="P40" s="14"/>
    </row>
    <row r="41" spans="2:16" ht="12.75" customHeight="1" x14ac:dyDescent="0.2">
      <c r="B41" s="40" t="s">
        <v>277</v>
      </c>
      <c r="C41" s="7">
        <v>66400</v>
      </c>
      <c r="D41" s="10">
        <f t="shared" si="1"/>
        <v>0.944254835039818</v>
      </c>
      <c r="E41" s="7"/>
      <c r="F41" s="7">
        <v>3920</v>
      </c>
      <c r="G41" s="10">
        <f t="shared" si="2"/>
        <v>5.5745164960182024E-2</v>
      </c>
      <c r="H41" s="7">
        <f t="shared" si="3"/>
        <v>70320</v>
      </c>
      <c r="M41" s="14"/>
      <c r="N41" s="14"/>
      <c r="O41" s="14"/>
      <c r="P41" s="14"/>
    </row>
    <row r="42" spans="2:16" ht="12.75" customHeight="1" x14ac:dyDescent="0.2">
      <c r="B42" s="40" t="s">
        <v>278</v>
      </c>
      <c r="C42" s="7">
        <v>6816</v>
      </c>
      <c r="D42" s="10">
        <f t="shared" si="1"/>
        <v>0.66666666666666663</v>
      </c>
      <c r="E42" s="12"/>
      <c r="F42" s="7">
        <v>3408</v>
      </c>
      <c r="G42" s="10">
        <f t="shared" si="2"/>
        <v>0.33333333333333331</v>
      </c>
      <c r="H42" s="7">
        <f t="shared" si="3"/>
        <v>10224</v>
      </c>
      <c r="M42" s="14"/>
      <c r="N42" s="14"/>
      <c r="O42" s="14"/>
      <c r="P42" s="14"/>
    </row>
    <row r="43" spans="2:16" ht="12.75" customHeight="1" x14ac:dyDescent="0.2">
      <c r="B43" s="40" t="s">
        <v>279</v>
      </c>
      <c r="C43" s="15">
        <v>12096</v>
      </c>
      <c r="D43" s="10">
        <f t="shared" si="1"/>
        <v>0.83259911894273131</v>
      </c>
      <c r="E43" s="40"/>
      <c r="F43" s="15">
        <v>2432</v>
      </c>
      <c r="G43" s="10">
        <f t="shared" si="2"/>
        <v>0.16740088105726872</v>
      </c>
      <c r="H43" s="7">
        <f t="shared" si="3"/>
        <v>14528</v>
      </c>
      <c r="M43" s="14"/>
      <c r="N43" s="14"/>
      <c r="O43" s="14"/>
      <c r="P43" s="14"/>
    </row>
    <row r="44" spans="2:16" ht="12.75" customHeight="1" x14ac:dyDescent="0.2">
      <c r="B44" s="40" t="s">
        <v>379</v>
      </c>
      <c r="C44" s="15">
        <v>8960</v>
      </c>
      <c r="D44" s="10">
        <f t="shared" si="1"/>
        <v>0.74966532797858099</v>
      </c>
      <c r="E44" s="40"/>
      <c r="F44" s="15">
        <v>2992</v>
      </c>
      <c r="G44" s="10">
        <f t="shared" si="2"/>
        <v>0.25033467202141901</v>
      </c>
      <c r="H44" s="7">
        <f t="shared" si="3"/>
        <v>11952</v>
      </c>
      <c r="M44" s="14"/>
      <c r="N44" s="14"/>
      <c r="O44" s="14"/>
      <c r="P44" s="14"/>
    </row>
    <row r="45" spans="2:16" ht="12.75" customHeight="1" x14ac:dyDescent="0.2">
      <c r="B45" s="40" t="s">
        <v>280</v>
      </c>
      <c r="C45" s="15">
        <v>9312</v>
      </c>
      <c r="D45" s="10">
        <f t="shared" si="1"/>
        <v>0.56725146198830412</v>
      </c>
      <c r="E45" s="7"/>
      <c r="F45" s="7">
        <v>7104</v>
      </c>
      <c r="G45" s="10">
        <f t="shared" si="2"/>
        <v>0.43274853801169588</v>
      </c>
      <c r="H45" s="7">
        <f t="shared" si="3"/>
        <v>16416</v>
      </c>
      <c r="M45" s="14"/>
      <c r="N45" s="14"/>
      <c r="O45" s="14"/>
      <c r="P45" s="14"/>
    </row>
    <row r="46" spans="2:16" ht="12.75" customHeight="1" x14ac:dyDescent="0.2">
      <c r="B46" s="40" t="s">
        <v>281</v>
      </c>
      <c r="C46" s="7">
        <v>103776</v>
      </c>
      <c r="D46" s="10">
        <f t="shared" si="1"/>
        <v>0.47492128578750825</v>
      </c>
      <c r="E46" s="7"/>
      <c r="F46" s="7">
        <v>114736</v>
      </c>
      <c r="G46" s="10">
        <f t="shared" si="2"/>
        <v>0.52507871421249175</v>
      </c>
      <c r="H46" s="7">
        <f t="shared" si="3"/>
        <v>218512</v>
      </c>
      <c r="M46" s="14"/>
      <c r="N46" s="14"/>
      <c r="O46" s="14"/>
      <c r="P46" s="14"/>
    </row>
    <row r="47" spans="2:16" ht="12.75" customHeight="1" x14ac:dyDescent="0.2">
      <c r="B47" s="40" t="s">
        <v>759</v>
      </c>
      <c r="C47" s="7">
        <v>1056</v>
      </c>
      <c r="D47" s="10">
        <f t="shared" si="1"/>
        <v>0.33673469387755101</v>
      </c>
      <c r="E47" s="7"/>
      <c r="F47" s="7">
        <v>2080</v>
      </c>
      <c r="G47" s="10">
        <f t="shared" si="2"/>
        <v>0.66326530612244894</v>
      </c>
      <c r="H47" s="7">
        <f t="shared" si="3"/>
        <v>3136</v>
      </c>
      <c r="M47" s="14"/>
      <c r="N47" s="14"/>
      <c r="O47" s="14"/>
      <c r="P47" s="14"/>
    </row>
    <row r="48" spans="2:16" ht="12.75" customHeight="1" x14ac:dyDescent="0.2">
      <c r="B48" s="40" t="s">
        <v>760</v>
      </c>
      <c r="C48" s="7">
        <v>22448</v>
      </c>
      <c r="D48" s="10">
        <f t="shared" si="1"/>
        <v>0.66241737488196417</v>
      </c>
      <c r="E48" s="12"/>
      <c r="F48" s="7">
        <v>11440</v>
      </c>
      <c r="G48" s="10">
        <f t="shared" si="2"/>
        <v>0.33758262511803588</v>
      </c>
      <c r="H48" s="7">
        <f t="shared" si="3"/>
        <v>33888</v>
      </c>
      <c r="M48" s="14"/>
      <c r="N48" s="14"/>
      <c r="O48" s="14"/>
      <c r="P48" s="14"/>
    </row>
    <row r="49" spans="2:16" ht="12.75" customHeight="1" x14ac:dyDescent="0.2">
      <c r="B49" s="40" t="s">
        <v>282</v>
      </c>
      <c r="C49" s="7">
        <v>5696</v>
      </c>
      <c r="D49" s="10">
        <f t="shared" ref="D49" si="10">+C49/$H49</f>
        <v>0.34396135265700484</v>
      </c>
      <c r="E49" s="7"/>
      <c r="F49" s="7">
        <v>10864</v>
      </c>
      <c r="G49" s="10">
        <f t="shared" ref="G49" si="11">+F49/$H49</f>
        <v>0.65603864734299522</v>
      </c>
      <c r="H49" s="7">
        <f t="shared" si="3"/>
        <v>16560</v>
      </c>
      <c r="M49" s="14"/>
      <c r="N49" s="14"/>
      <c r="O49" s="14"/>
      <c r="P49" s="14"/>
    </row>
    <row r="50" spans="2:16" ht="12.75" customHeight="1" x14ac:dyDescent="0.2">
      <c r="B50" s="40" t="s">
        <v>283</v>
      </c>
      <c r="C50" s="7">
        <v>102480</v>
      </c>
      <c r="D50" s="10">
        <f t="shared" si="1"/>
        <v>0.57055050774986638</v>
      </c>
      <c r="E50" s="7"/>
      <c r="F50" s="7">
        <v>77136</v>
      </c>
      <c r="G50" s="10">
        <f t="shared" si="2"/>
        <v>0.42944949225013362</v>
      </c>
      <c r="H50" s="7">
        <f t="shared" si="3"/>
        <v>179616</v>
      </c>
      <c r="M50" s="14"/>
      <c r="N50" s="14"/>
      <c r="O50" s="14"/>
      <c r="P50" s="14"/>
    </row>
    <row r="51" spans="2:16" ht="12.75" customHeight="1" x14ac:dyDescent="0.2">
      <c r="B51" s="40" t="s">
        <v>284</v>
      </c>
      <c r="C51" s="7">
        <v>47952</v>
      </c>
      <c r="D51" s="10">
        <f t="shared" ref="D51" si="12">+C51/$H51</f>
        <v>0.47959673547767645</v>
      </c>
      <c r="E51" s="12"/>
      <c r="F51" s="7">
        <v>52032</v>
      </c>
      <c r="G51" s="10">
        <f t="shared" ref="G51" si="13">+F51/$H51</f>
        <v>0.52040326452232355</v>
      </c>
      <c r="H51" s="7">
        <f t="shared" si="3"/>
        <v>99984</v>
      </c>
      <c r="M51" s="14"/>
      <c r="N51" s="14"/>
      <c r="O51" s="14"/>
      <c r="P51" s="14"/>
    </row>
    <row r="52" spans="2:16" ht="12.75" customHeight="1" x14ac:dyDescent="0.2">
      <c r="B52" s="40" t="s">
        <v>285</v>
      </c>
      <c r="C52" s="7">
        <v>10176</v>
      </c>
      <c r="D52" s="10">
        <f t="shared" si="1"/>
        <v>0.828125</v>
      </c>
      <c r="E52" s="7"/>
      <c r="F52" s="7">
        <v>2112</v>
      </c>
      <c r="G52" s="10">
        <f t="shared" si="2"/>
        <v>0.171875</v>
      </c>
      <c r="H52" s="7">
        <f t="shared" si="3"/>
        <v>12288</v>
      </c>
      <c r="M52" s="14"/>
      <c r="N52" s="14"/>
      <c r="O52" s="14"/>
      <c r="P52" s="14"/>
    </row>
    <row r="53" spans="2:16" ht="12.75" customHeight="1" x14ac:dyDescent="0.2">
      <c r="B53" s="40" t="s">
        <v>761</v>
      </c>
      <c r="C53" s="7">
        <v>6720</v>
      </c>
      <c r="D53" s="10">
        <f t="shared" si="1"/>
        <v>0.875</v>
      </c>
      <c r="E53" s="12"/>
      <c r="F53" s="7">
        <v>960</v>
      </c>
      <c r="G53" s="10">
        <f t="shared" si="2"/>
        <v>0.125</v>
      </c>
      <c r="H53" s="7">
        <f t="shared" si="3"/>
        <v>7680</v>
      </c>
      <c r="M53" s="14"/>
      <c r="O53" s="14"/>
      <c r="P53" s="14"/>
    </row>
    <row r="54" spans="2:16" ht="12.75" customHeight="1" x14ac:dyDescent="0.2">
      <c r="B54" s="146" t="s">
        <v>815</v>
      </c>
      <c r="C54" s="7">
        <v>21792</v>
      </c>
      <c r="D54" s="10">
        <f t="shared" si="1"/>
        <v>0.74630136986301365</v>
      </c>
      <c r="E54" s="7"/>
      <c r="F54" s="7">
        <v>7408</v>
      </c>
      <c r="G54" s="10">
        <f t="shared" si="2"/>
        <v>0.25369863013698629</v>
      </c>
      <c r="H54" s="7">
        <f t="shared" si="3"/>
        <v>29200</v>
      </c>
      <c r="M54" s="14"/>
      <c r="N54" s="14"/>
      <c r="O54" s="14"/>
      <c r="P54" s="14"/>
    </row>
    <row r="55" spans="2:16" ht="12.75" customHeight="1" x14ac:dyDescent="0.2">
      <c r="B55" s="40" t="s">
        <v>286</v>
      </c>
      <c r="C55" s="7">
        <v>21712</v>
      </c>
      <c r="D55" s="10">
        <f t="shared" si="1"/>
        <v>0.6511516314779271</v>
      </c>
      <c r="E55" s="12"/>
      <c r="F55" s="7">
        <v>11632</v>
      </c>
      <c r="G55" s="10">
        <f t="shared" si="2"/>
        <v>0.34884836852207296</v>
      </c>
      <c r="H55" s="7">
        <f t="shared" si="3"/>
        <v>33344</v>
      </c>
      <c r="M55" s="14"/>
      <c r="N55" s="14"/>
      <c r="O55" s="14"/>
      <c r="P55" s="14"/>
    </row>
    <row r="56" spans="2:16" ht="12.75" customHeight="1" x14ac:dyDescent="0.2">
      <c r="B56" s="40" t="s">
        <v>287</v>
      </c>
      <c r="C56" s="7">
        <v>6656</v>
      </c>
      <c r="D56" s="10">
        <f t="shared" si="1"/>
        <v>0.37410071942446044</v>
      </c>
      <c r="E56" s="12"/>
      <c r="F56" s="7">
        <v>11136</v>
      </c>
      <c r="G56" s="10">
        <f t="shared" si="2"/>
        <v>0.62589928057553956</v>
      </c>
      <c r="H56" s="7">
        <f t="shared" si="3"/>
        <v>17792</v>
      </c>
      <c r="M56" s="14"/>
      <c r="N56" s="14"/>
      <c r="O56" s="14"/>
      <c r="P56" s="14"/>
    </row>
    <row r="57" spans="2:16" ht="12.75" customHeight="1" x14ac:dyDescent="0.2">
      <c r="B57" s="40" t="s">
        <v>288</v>
      </c>
      <c r="C57" s="7">
        <v>544992</v>
      </c>
      <c r="D57" s="10">
        <f t="shared" si="1"/>
        <v>0.64839243903831878</v>
      </c>
      <c r="E57" s="12"/>
      <c r="F57" s="7">
        <v>295536</v>
      </c>
      <c r="G57" s="10">
        <f t="shared" si="2"/>
        <v>0.35160756096168122</v>
      </c>
      <c r="H57" s="7">
        <f t="shared" si="3"/>
        <v>840528</v>
      </c>
      <c r="M57" s="14"/>
      <c r="N57" s="14"/>
      <c r="O57" s="14"/>
      <c r="P57" s="14"/>
    </row>
    <row r="58" spans="2:16" ht="12.75" customHeight="1" x14ac:dyDescent="0.2">
      <c r="B58" s="40" t="s">
        <v>289</v>
      </c>
      <c r="C58" s="7">
        <v>46272</v>
      </c>
      <c r="D58" s="10">
        <f t="shared" si="1"/>
        <v>0.57863145258103243</v>
      </c>
      <c r="E58" s="7"/>
      <c r="F58" s="7">
        <v>33696</v>
      </c>
      <c r="G58" s="10">
        <f t="shared" si="2"/>
        <v>0.42136854741896757</v>
      </c>
      <c r="H58" s="7">
        <f t="shared" si="3"/>
        <v>79968</v>
      </c>
      <c r="M58" s="14"/>
      <c r="N58" s="14"/>
      <c r="O58" s="14"/>
      <c r="P58" s="14"/>
    </row>
    <row r="59" spans="2:16" ht="12.75" customHeight="1" x14ac:dyDescent="0.2">
      <c r="B59" s="40" t="s">
        <v>290</v>
      </c>
      <c r="C59" s="7">
        <v>11136</v>
      </c>
      <c r="D59" s="10">
        <f t="shared" si="1"/>
        <v>0.44274809160305345</v>
      </c>
      <c r="E59" s="7"/>
      <c r="F59" s="7">
        <v>14016</v>
      </c>
      <c r="G59" s="10">
        <f t="shared" si="2"/>
        <v>0.5572519083969466</v>
      </c>
      <c r="H59" s="7">
        <f t="shared" si="3"/>
        <v>25152</v>
      </c>
      <c r="M59" s="14"/>
      <c r="N59" s="14"/>
      <c r="O59" s="14"/>
      <c r="P59" s="14"/>
    </row>
    <row r="60" spans="2:16" ht="12.75" customHeight="1" x14ac:dyDescent="0.2">
      <c r="B60" s="40" t="s">
        <v>291</v>
      </c>
      <c r="C60" s="7">
        <v>6864</v>
      </c>
      <c r="D60" s="10">
        <f t="shared" si="1"/>
        <v>0.27032136105860116</v>
      </c>
      <c r="E60" s="7"/>
      <c r="F60" s="7">
        <v>18528</v>
      </c>
      <c r="G60" s="10">
        <f t="shared" si="2"/>
        <v>0.72967863894139884</v>
      </c>
      <c r="H60" s="7">
        <f t="shared" si="3"/>
        <v>25392</v>
      </c>
      <c r="M60" s="14"/>
      <c r="N60" s="14"/>
      <c r="O60" s="14"/>
      <c r="P60" s="14"/>
    </row>
    <row r="61" spans="2:16" ht="12.75" customHeight="1" x14ac:dyDescent="0.2">
      <c r="B61" s="40" t="s">
        <v>292</v>
      </c>
      <c r="C61" s="7">
        <v>4640</v>
      </c>
      <c r="D61" s="10">
        <f t="shared" si="1"/>
        <v>0.81690140845070425</v>
      </c>
      <c r="E61" s="7"/>
      <c r="F61" s="7">
        <v>1040</v>
      </c>
      <c r="G61" s="10">
        <f t="shared" si="2"/>
        <v>0.18309859154929578</v>
      </c>
      <c r="H61" s="7">
        <f t="shared" si="3"/>
        <v>5680</v>
      </c>
      <c r="M61" s="14"/>
      <c r="N61" s="14"/>
      <c r="O61" s="14"/>
      <c r="P61" s="14"/>
    </row>
    <row r="62" spans="2:16" ht="12.75" customHeight="1" x14ac:dyDescent="0.2">
      <c r="B62" s="40" t="s">
        <v>293</v>
      </c>
      <c r="C62" s="7">
        <v>4528</v>
      </c>
      <c r="D62" s="10">
        <f t="shared" si="1"/>
        <v>1</v>
      </c>
      <c r="E62" s="7"/>
      <c r="F62" s="7"/>
      <c r="G62" s="10">
        <f t="shared" si="2"/>
        <v>0</v>
      </c>
      <c r="H62" s="7">
        <f t="shared" si="3"/>
        <v>4528</v>
      </c>
      <c r="M62" s="14"/>
      <c r="O62" s="14"/>
      <c r="P62" s="14"/>
    </row>
    <row r="63" spans="2:16" ht="12.75" customHeight="1" x14ac:dyDescent="0.2">
      <c r="B63" s="40" t="s">
        <v>294</v>
      </c>
      <c r="C63" s="7"/>
      <c r="D63" s="10">
        <f t="shared" si="1"/>
        <v>0</v>
      </c>
      <c r="E63" s="7"/>
      <c r="F63" s="15">
        <v>2304</v>
      </c>
      <c r="G63" s="10">
        <f t="shared" si="2"/>
        <v>1</v>
      </c>
      <c r="H63" s="7">
        <f t="shared" si="3"/>
        <v>2304</v>
      </c>
      <c r="N63" s="14"/>
      <c r="O63" s="14"/>
      <c r="P63" s="14"/>
    </row>
    <row r="64" spans="2:16" ht="12.75" customHeight="1" x14ac:dyDescent="0.2">
      <c r="B64" s="40" t="s">
        <v>295</v>
      </c>
      <c r="C64" s="7">
        <v>22800</v>
      </c>
      <c r="D64" s="10">
        <f t="shared" si="1"/>
        <v>0.35185185185185186</v>
      </c>
      <c r="E64" s="7"/>
      <c r="F64" s="7">
        <v>42000</v>
      </c>
      <c r="G64" s="10">
        <f t="shared" si="2"/>
        <v>0.64814814814814814</v>
      </c>
      <c r="H64" s="7">
        <f t="shared" si="3"/>
        <v>64800</v>
      </c>
      <c r="M64" s="14"/>
      <c r="N64" s="14"/>
      <c r="O64" s="14"/>
      <c r="P64" s="14"/>
    </row>
    <row r="65" spans="2:16" ht="12.75" customHeight="1" x14ac:dyDescent="0.2">
      <c r="B65" s="40" t="s">
        <v>296</v>
      </c>
      <c r="C65" s="7">
        <v>10400</v>
      </c>
      <c r="D65" s="10">
        <f t="shared" si="1"/>
        <v>0.31522793404461685</v>
      </c>
      <c r="E65" s="7"/>
      <c r="F65" s="7">
        <v>22592</v>
      </c>
      <c r="G65" s="10">
        <f t="shared" si="2"/>
        <v>0.68477206595538309</v>
      </c>
      <c r="H65" s="7">
        <f t="shared" si="3"/>
        <v>32992</v>
      </c>
      <c r="M65" s="14"/>
      <c r="N65" s="14"/>
      <c r="O65" s="14"/>
      <c r="P65" s="14"/>
    </row>
    <row r="66" spans="2:16" ht="12.75" customHeight="1" x14ac:dyDescent="0.2">
      <c r="B66" s="40" t="s">
        <v>297</v>
      </c>
      <c r="C66" s="7">
        <v>68576</v>
      </c>
      <c r="D66" s="10">
        <f t="shared" si="1"/>
        <v>0.50691898285038439</v>
      </c>
      <c r="E66" s="7"/>
      <c r="F66" s="7">
        <v>66704</v>
      </c>
      <c r="G66" s="10">
        <f t="shared" si="2"/>
        <v>0.49308101714961561</v>
      </c>
      <c r="H66" s="7">
        <f t="shared" si="3"/>
        <v>135280</v>
      </c>
      <c r="M66" s="14"/>
      <c r="N66" s="14"/>
      <c r="O66" s="14"/>
      <c r="P66" s="14"/>
    </row>
    <row r="67" spans="2:16" ht="12.75" customHeight="1" x14ac:dyDescent="0.2">
      <c r="B67" s="40" t="s">
        <v>298</v>
      </c>
      <c r="C67" s="7">
        <v>283872</v>
      </c>
      <c r="D67" s="10">
        <f t="shared" si="1"/>
        <v>0.65326411134430573</v>
      </c>
      <c r="E67" s="7"/>
      <c r="F67" s="7">
        <v>150672</v>
      </c>
      <c r="G67" s="10">
        <f t="shared" si="2"/>
        <v>0.34673588865569427</v>
      </c>
      <c r="H67" s="7">
        <f t="shared" si="3"/>
        <v>434544</v>
      </c>
      <c r="M67" s="14"/>
      <c r="N67" s="14"/>
      <c r="O67" s="14"/>
      <c r="P67" s="14"/>
    </row>
    <row r="68" spans="2:16" ht="12.75" customHeight="1" x14ac:dyDescent="0.2">
      <c r="B68" s="40" t="s">
        <v>299</v>
      </c>
      <c r="C68" s="7">
        <v>6816</v>
      </c>
      <c r="D68" s="10">
        <f t="shared" si="1"/>
        <v>0.65337423312883436</v>
      </c>
      <c r="E68" s="7"/>
      <c r="F68" s="7">
        <v>3616</v>
      </c>
      <c r="G68" s="10">
        <f t="shared" si="2"/>
        <v>0.34662576687116564</v>
      </c>
      <c r="H68" s="7">
        <f t="shared" si="3"/>
        <v>10432</v>
      </c>
      <c r="M68" s="14"/>
      <c r="N68" s="14"/>
      <c r="O68" s="14"/>
      <c r="P68" s="14"/>
    </row>
    <row r="69" spans="2:16" ht="12.75" customHeight="1" x14ac:dyDescent="0.2">
      <c r="B69" s="40" t="s">
        <v>300</v>
      </c>
      <c r="C69" s="7">
        <v>8976</v>
      </c>
      <c r="D69" s="10">
        <f t="shared" si="1"/>
        <v>0.46517412935323382</v>
      </c>
      <c r="E69" s="7"/>
      <c r="F69" s="7">
        <v>10320</v>
      </c>
      <c r="G69" s="10">
        <f t="shared" si="2"/>
        <v>0.53482587064676612</v>
      </c>
      <c r="H69" s="7">
        <f t="shared" si="3"/>
        <v>19296</v>
      </c>
      <c r="M69" s="14"/>
      <c r="N69" s="14"/>
      <c r="O69" s="14"/>
      <c r="P69" s="14"/>
    </row>
    <row r="70" spans="2:16" ht="12.75" customHeight="1" x14ac:dyDescent="0.2">
      <c r="B70" s="40" t="s">
        <v>301</v>
      </c>
      <c r="C70" s="7">
        <v>32688</v>
      </c>
      <c r="D70" s="10">
        <f t="shared" si="1"/>
        <v>0.50594353640416045</v>
      </c>
      <c r="E70" s="7"/>
      <c r="F70" s="7">
        <v>31920</v>
      </c>
      <c r="G70" s="10">
        <f t="shared" si="2"/>
        <v>0.49405646359583955</v>
      </c>
      <c r="H70" s="7">
        <f t="shared" si="3"/>
        <v>64608</v>
      </c>
      <c r="M70" s="14"/>
      <c r="N70" s="14"/>
      <c r="O70" s="14"/>
      <c r="P70" s="14"/>
    </row>
    <row r="71" spans="2:16" ht="12.75" customHeight="1" x14ac:dyDescent="0.2">
      <c r="B71" s="40" t="s">
        <v>302</v>
      </c>
      <c r="C71" s="7">
        <v>32992</v>
      </c>
      <c r="D71" s="10">
        <f t="shared" si="1"/>
        <v>0.48155067725361983</v>
      </c>
      <c r="E71" s="7"/>
      <c r="F71" s="7">
        <v>35520</v>
      </c>
      <c r="G71" s="10">
        <f t="shared" si="2"/>
        <v>0.51844932274638023</v>
      </c>
      <c r="H71" s="7">
        <f t="shared" si="3"/>
        <v>68512</v>
      </c>
      <c r="M71" s="14"/>
      <c r="N71" s="14"/>
      <c r="O71" s="14"/>
      <c r="P71" s="14"/>
    </row>
    <row r="72" spans="2:16" ht="12.75" customHeight="1" x14ac:dyDescent="0.2">
      <c r="B72" s="40" t="s">
        <v>303</v>
      </c>
      <c r="C72" s="7"/>
      <c r="D72" s="10">
        <f t="shared" si="1"/>
        <v>0</v>
      </c>
      <c r="E72" s="7"/>
      <c r="F72" s="7">
        <v>3504</v>
      </c>
      <c r="G72" s="10">
        <f t="shared" si="2"/>
        <v>1</v>
      </c>
      <c r="H72" s="7">
        <f t="shared" si="3"/>
        <v>3504</v>
      </c>
      <c r="N72" s="14"/>
      <c r="O72" s="14"/>
      <c r="P72" s="14"/>
    </row>
    <row r="73" spans="2:16" ht="12.75" customHeight="1" x14ac:dyDescent="0.2">
      <c r="B73" s="40" t="s">
        <v>304</v>
      </c>
      <c r="C73" s="7">
        <v>12672</v>
      </c>
      <c r="D73" s="10">
        <f t="shared" si="1"/>
        <v>0.65131578947368418</v>
      </c>
      <c r="E73" s="7"/>
      <c r="F73" s="7">
        <v>6784</v>
      </c>
      <c r="G73" s="10">
        <f t="shared" si="2"/>
        <v>0.34868421052631576</v>
      </c>
      <c r="H73" s="7">
        <f t="shared" si="3"/>
        <v>19456</v>
      </c>
      <c r="M73" s="14"/>
      <c r="N73" s="14"/>
      <c r="O73" s="14"/>
      <c r="P73" s="14"/>
    </row>
    <row r="74" spans="2:16" ht="12.75" customHeight="1" x14ac:dyDescent="0.2">
      <c r="B74" s="40" t="s">
        <v>305</v>
      </c>
      <c r="C74" s="7">
        <v>32864</v>
      </c>
      <c r="D74" s="10">
        <f t="shared" si="1"/>
        <v>0.90087719298245617</v>
      </c>
      <c r="E74" s="7"/>
      <c r="F74" s="7">
        <v>3616</v>
      </c>
      <c r="G74" s="10">
        <f t="shared" si="2"/>
        <v>9.9122807017543862E-2</v>
      </c>
      <c r="H74" s="7">
        <f t="shared" si="3"/>
        <v>36480</v>
      </c>
      <c r="M74" s="14"/>
      <c r="N74" s="14"/>
      <c r="O74" s="14"/>
      <c r="P74" s="14"/>
    </row>
    <row r="75" spans="2:16" ht="12.75" customHeight="1" x14ac:dyDescent="0.2">
      <c r="B75" s="40" t="s">
        <v>306</v>
      </c>
      <c r="C75" s="7">
        <v>16848</v>
      </c>
      <c r="D75" s="10">
        <f t="shared" si="1"/>
        <v>0.66984732824427484</v>
      </c>
      <c r="E75" s="7"/>
      <c r="F75" s="7">
        <v>8304</v>
      </c>
      <c r="G75" s="10">
        <f t="shared" si="2"/>
        <v>0.33015267175572521</v>
      </c>
      <c r="H75" s="7">
        <f t="shared" si="3"/>
        <v>25152</v>
      </c>
      <c r="M75" s="14"/>
      <c r="N75" s="14"/>
      <c r="O75" s="14"/>
      <c r="P75" s="14"/>
    </row>
    <row r="76" spans="2:16" ht="12.75" customHeight="1" x14ac:dyDescent="0.2">
      <c r="B76" s="40" t="s">
        <v>307</v>
      </c>
      <c r="C76" s="7">
        <v>31248</v>
      </c>
      <c r="D76" s="10">
        <f t="shared" si="1"/>
        <v>0.44497607655502391</v>
      </c>
      <c r="E76" s="7"/>
      <c r="F76" s="7">
        <v>38976</v>
      </c>
      <c r="G76" s="10">
        <f t="shared" si="2"/>
        <v>0.55502392344497609</v>
      </c>
      <c r="H76" s="7">
        <f t="shared" si="3"/>
        <v>70224</v>
      </c>
      <c r="M76" s="14"/>
      <c r="N76" s="14"/>
      <c r="O76" s="14"/>
      <c r="P76" s="14"/>
    </row>
    <row r="77" spans="2:16" ht="12.75" customHeight="1" x14ac:dyDescent="0.2">
      <c r="B77" s="40" t="s">
        <v>308</v>
      </c>
      <c r="C77" s="7">
        <v>6384</v>
      </c>
      <c r="D77" s="10">
        <f t="shared" si="1"/>
        <v>0.29359823399558499</v>
      </c>
      <c r="E77" s="7"/>
      <c r="F77" s="7">
        <v>15360</v>
      </c>
      <c r="G77" s="10">
        <f t="shared" si="2"/>
        <v>0.70640176600441507</v>
      </c>
      <c r="H77" s="7">
        <f t="shared" si="3"/>
        <v>21744</v>
      </c>
      <c r="M77" s="14"/>
      <c r="N77" s="14"/>
      <c r="O77" s="14"/>
      <c r="P77" s="14"/>
    </row>
    <row r="78" spans="2:16" ht="12.75" customHeight="1" x14ac:dyDescent="0.2">
      <c r="B78" s="40" t="s">
        <v>309</v>
      </c>
      <c r="C78" s="7">
        <v>429168</v>
      </c>
      <c r="D78" s="10">
        <f t="shared" si="1"/>
        <v>0.63170909776029771</v>
      </c>
      <c r="E78" s="7"/>
      <c r="F78" s="7">
        <v>250208</v>
      </c>
      <c r="G78" s="10">
        <f t="shared" si="2"/>
        <v>0.36829090223970229</v>
      </c>
      <c r="H78" s="7">
        <f t="shared" si="3"/>
        <v>679376</v>
      </c>
      <c r="M78" s="14"/>
      <c r="N78" s="14"/>
      <c r="O78" s="14"/>
      <c r="P78" s="14"/>
    </row>
    <row r="79" spans="2:16" ht="12.75" customHeight="1" x14ac:dyDescent="0.2">
      <c r="B79" s="40" t="s">
        <v>337</v>
      </c>
      <c r="C79" s="7">
        <v>21696</v>
      </c>
      <c r="D79" s="10">
        <f t="shared" si="1"/>
        <v>0.4825622775800712</v>
      </c>
      <c r="E79" s="7"/>
      <c r="F79" s="7">
        <v>23264</v>
      </c>
      <c r="G79" s="10">
        <f t="shared" si="2"/>
        <v>0.5174377224199288</v>
      </c>
      <c r="H79" s="7">
        <f t="shared" si="3"/>
        <v>44960</v>
      </c>
      <c r="M79" s="14"/>
      <c r="N79" s="14"/>
      <c r="O79" s="14"/>
      <c r="P79" s="14"/>
    </row>
    <row r="80" spans="2:16" ht="12.75" customHeight="1" x14ac:dyDescent="0.2">
      <c r="B80" s="40" t="s">
        <v>310</v>
      </c>
      <c r="C80" s="7">
        <v>40904</v>
      </c>
      <c r="D80" s="10">
        <f t="shared" ref="D80:D110" si="14">+C80/$H80</f>
        <v>0.7051441180526824</v>
      </c>
      <c r="E80" s="7"/>
      <c r="F80" s="15">
        <v>17104</v>
      </c>
      <c r="G80" s="10">
        <f t="shared" ref="G80:G110" si="15">+F80/$H80</f>
        <v>0.2948558819473176</v>
      </c>
      <c r="H80" s="7">
        <f t="shared" ref="H80:H111" si="16">+C80+F80</f>
        <v>58008</v>
      </c>
      <c r="M80" s="14"/>
      <c r="N80" s="14"/>
      <c r="O80" s="14"/>
      <c r="P80" s="14"/>
    </row>
    <row r="81" spans="2:16" ht="12.75" customHeight="1" x14ac:dyDescent="0.2">
      <c r="B81" s="40" t="s">
        <v>311</v>
      </c>
      <c r="C81" s="7">
        <v>13632</v>
      </c>
      <c r="D81" s="10">
        <f t="shared" si="14"/>
        <v>0.68932038834951459</v>
      </c>
      <c r="E81" s="7"/>
      <c r="F81" s="7">
        <v>6144</v>
      </c>
      <c r="G81" s="10">
        <f t="shared" si="15"/>
        <v>0.31067961165048541</v>
      </c>
      <c r="H81" s="7">
        <f t="shared" si="16"/>
        <v>19776</v>
      </c>
      <c r="M81" s="14"/>
      <c r="N81" s="14"/>
      <c r="O81" s="14"/>
      <c r="P81" s="14"/>
    </row>
    <row r="82" spans="2:16" ht="12.75" customHeight="1" x14ac:dyDescent="0.2">
      <c r="B82" s="40" t="s">
        <v>312</v>
      </c>
      <c r="C82" s="7">
        <v>5616</v>
      </c>
      <c r="D82" s="10">
        <f t="shared" si="14"/>
        <v>0.56070287539936103</v>
      </c>
      <c r="E82" s="7"/>
      <c r="F82" s="7">
        <v>4400</v>
      </c>
      <c r="G82" s="10">
        <f t="shared" si="15"/>
        <v>0.43929712460063897</v>
      </c>
      <c r="H82" s="7">
        <f t="shared" si="16"/>
        <v>10016</v>
      </c>
      <c r="M82" s="14"/>
      <c r="N82" s="14"/>
      <c r="O82" s="14"/>
      <c r="P82" s="14"/>
    </row>
    <row r="83" spans="2:16" ht="12.75" customHeight="1" x14ac:dyDescent="0.2">
      <c r="B83" s="40" t="s">
        <v>338</v>
      </c>
      <c r="C83" s="7">
        <v>5808</v>
      </c>
      <c r="D83" s="10">
        <f t="shared" ref="D83" si="17">+C83/$H83</f>
        <v>0.89851485148514854</v>
      </c>
      <c r="E83" s="7"/>
      <c r="F83" s="7">
        <v>656</v>
      </c>
      <c r="G83" s="10">
        <f t="shared" ref="G83" si="18">+F83/$H83</f>
        <v>0.10148514851485149</v>
      </c>
      <c r="H83" s="7">
        <f t="shared" si="16"/>
        <v>6464</v>
      </c>
      <c r="M83" s="14"/>
      <c r="O83" s="14"/>
      <c r="P83" s="14"/>
    </row>
    <row r="84" spans="2:16" ht="12.75" customHeight="1" x14ac:dyDescent="0.2">
      <c r="B84" s="40" t="s">
        <v>313</v>
      </c>
      <c r="C84" s="7">
        <v>28800</v>
      </c>
      <c r="D84" s="10">
        <f t="shared" si="14"/>
        <v>0.39814200398142002</v>
      </c>
      <c r="E84" s="7"/>
      <c r="F84" s="7">
        <v>43536</v>
      </c>
      <c r="G84" s="10">
        <f t="shared" si="15"/>
        <v>0.60185799601857992</v>
      </c>
      <c r="H84" s="7">
        <f t="shared" si="16"/>
        <v>72336</v>
      </c>
      <c r="M84" s="14"/>
      <c r="N84" s="14"/>
      <c r="O84" s="14"/>
      <c r="P84" s="14"/>
    </row>
    <row r="85" spans="2:16" ht="12.75" customHeight="1" x14ac:dyDescent="0.2">
      <c r="B85" s="40" t="s">
        <v>314</v>
      </c>
      <c r="C85" s="7">
        <v>12288</v>
      </c>
      <c r="D85" s="10">
        <f t="shared" si="14"/>
        <v>0.63054187192118227</v>
      </c>
      <c r="E85" s="7"/>
      <c r="F85" s="7">
        <v>7200</v>
      </c>
      <c r="G85" s="10">
        <f t="shared" si="15"/>
        <v>0.36945812807881773</v>
      </c>
      <c r="H85" s="7">
        <f t="shared" si="16"/>
        <v>19488</v>
      </c>
      <c r="M85" s="14"/>
      <c r="N85" s="14"/>
      <c r="O85" s="14"/>
      <c r="P85" s="14"/>
    </row>
    <row r="86" spans="2:16" ht="12.75" customHeight="1" x14ac:dyDescent="0.2">
      <c r="B86" s="40" t="s">
        <v>339</v>
      </c>
      <c r="C86" s="7">
        <v>10304</v>
      </c>
      <c r="D86" s="10">
        <f t="shared" si="14"/>
        <v>0.40503144654088052</v>
      </c>
      <c r="E86" s="7"/>
      <c r="F86" s="7">
        <v>15136</v>
      </c>
      <c r="G86" s="10">
        <f t="shared" si="15"/>
        <v>0.59496855345911948</v>
      </c>
      <c r="H86" s="7">
        <f t="shared" si="16"/>
        <v>25440</v>
      </c>
      <c r="M86" s="14"/>
      <c r="N86" s="14"/>
      <c r="O86" s="14"/>
      <c r="P86" s="14"/>
    </row>
    <row r="87" spans="2:16" ht="12.75" customHeight="1" x14ac:dyDescent="0.2">
      <c r="B87" s="40" t="s">
        <v>315</v>
      </c>
      <c r="C87" s="7">
        <v>55440</v>
      </c>
      <c r="D87" s="10">
        <f t="shared" si="14"/>
        <v>0.50130208333333337</v>
      </c>
      <c r="E87" s="7"/>
      <c r="F87" s="7">
        <v>55152</v>
      </c>
      <c r="G87" s="10">
        <f t="shared" si="15"/>
        <v>0.49869791666666669</v>
      </c>
      <c r="H87" s="7">
        <f t="shared" si="16"/>
        <v>110592</v>
      </c>
      <c r="M87" s="14"/>
      <c r="N87" s="14"/>
      <c r="O87" s="14"/>
      <c r="P87" s="14"/>
    </row>
    <row r="88" spans="2:16" ht="12.75" customHeight="1" x14ac:dyDescent="0.2">
      <c r="B88" s="40" t="s">
        <v>316</v>
      </c>
      <c r="C88" s="7">
        <v>4224</v>
      </c>
      <c r="D88" s="10">
        <f t="shared" si="14"/>
        <v>0.5892857142857143</v>
      </c>
      <c r="E88" s="7"/>
      <c r="F88" s="7">
        <v>2944</v>
      </c>
      <c r="G88" s="10">
        <f t="shared" si="15"/>
        <v>0.4107142857142857</v>
      </c>
      <c r="H88" s="7">
        <f t="shared" si="16"/>
        <v>7168</v>
      </c>
      <c r="M88" s="14"/>
      <c r="N88" s="14"/>
      <c r="O88" s="14"/>
      <c r="P88" s="14"/>
    </row>
    <row r="89" spans="2:16" ht="12.75" customHeight="1" x14ac:dyDescent="0.2">
      <c r="B89" s="40" t="s">
        <v>317</v>
      </c>
      <c r="C89" s="7">
        <v>235392</v>
      </c>
      <c r="D89" s="10">
        <f t="shared" si="14"/>
        <v>0.69947225788047351</v>
      </c>
      <c r="E89" s="7"/>
      <c r="F89" s="7">
        <v>101136</v>
      </c>
      <c r="G89" s="10">
        <f t="shared" si="15"/>
        <v>0.30052774211952643</v>
      </c>
      <c r="H89" s="7">
        <f t="shared" si="16"/>
        <v>336528</v>
      </c>
      <c r="M89" s="14"/>
      <c r="N89" s="14"/>
      <c r="O89" s="14"/>
      <c r="P89" s="14"/>
    </row>
    <row r="90" spans="2:16" ht="12.75" customHeight="1" x14ac:dyDescent="0.2">
      <c r="B90" s="40" t="s">
        <v>318</v>
      </c>
      <c r="C90" s="7">
        <v>3936</v>
      </c>
      <c r="D90" s="10">
        <f t="shared" si="14"/>
        <v>0.75</v>
      </c>
      <c r="E90" s="7"/>
      <c r="F90" s="7">
        <v>1312</v>
      </c>
      <c r="G90" s="10">
        <f t="shared" si="15"/>
        <v>0.25</v>
      </c>
      <c r="H90" s="7">
        <f t="shared" si="16"/>
        <v>5248</v>
      </c>
      <c r="M90" s="14"/>
      <c r="N90" s="14"/>
      <c r="O90" s="14"/>
      <c r="P90" s="14"/>
    </row>
    <row r="91" spans="2:16" ht="12.75" customHeight="1" x14ac:dyDescent="0.2">
      <c r="B91" s="40" t="s">
        <v>319</v>
      </c>
      <c r="C91" s="7">
        <v>112752</v>
      </c>
      <c r="D91" s="10">
        <f t="shared" si="14"/>
        <v>0.77499175189706371</v>
      </c>
      <c r="E91" s="7"/>
      <c r="F91" s="7">
        <v>32736</v>
      </c>
      <c r="G91" s="10">
        <f t="shared" si="15"/>
        <v>0.22500824810293632</v>
      </c>
      <c r="H91" s="7">
        <f t="shared" si="16"/>
        <v>145488</v>
      </c>
      <c r="M91" s="14"/>
      <c r="N91" s="14"/>
      <c r="O91" s="14"/>
      <c r="P91" s="14"/>
    </row>
    <row r="92" spans="2:16" ht="12.75" customHeight="1" x14ac:dyDescent="0.2">
      <c r="B92" s="40" t="s">
        <v>320</v>
      </c>
      <c r="C92" s="7">
        <v>87216</v>
      </c>
      <c r="D92" s="10">
        <f t="shared" si="14"/>
        <v>0.63978873239436618</v>
      </c>
      <c r="E92" s="7"/>
      <c r="F92" s="7">
        <v>49104</v>
      </c>
      <c r="G92" s="10">
        <f t="shared" si="15"/>
        <v>0.36021126760563382</v>
      </c>
      <c r="H92" s="7">
        <f t="shared" si="16"/>
        <v>136320</v>
      </c>
      <c r="M92" s="14"/>
      <c r="N92" s="14"/>
      <c r="O92" s="14"/>
      <c r="P92" s="14"/>
    </row>
    <row r="93" spans="2:16" ht="12.75" customHeight="1" x14ac:dyDescent="0.2">
      <c r="B93" s="40" t="s">
        <v>321</v>
      </c>
      <c r="C93" s="15">
        <v>9888</v>
      </c>
      <c r="D93" s="10">
        <f t="shared" si="14"/>
        <v>0.5295629820051414</v>
      </c>
      <c r="E93" s="7"/>
      <c r="F93" s="15">
        <v>8784</v>
      </c>
      <c r="G93" s="10">
        <f t="shared" si="15"/>
        <v>0.4704370179948586</v>
      </c>
      <c r="H93" s="7">
        <f t="shared" si="16"/>
        <v>18672</v>
      </c>
      <c r="M93" s="14"/>
      <c r="N93" s="14"/>
      <c r="O93" s="14"/>
      <c r="P93" s="14"/>
    </row>
    <row r="94" spans="2:16" ht="12.75" customHeight="1" x14ac:dyDescent="0.2">
      <c r="B94" s="40" t="s">
        <v>322</v>
      </c>
      <c r="C94" s="7">
        <v>10000</v>
      </c>
      <c r="D94" s="10">
        <f t="shared" si="14"/>
        <v>0.45454545454545453</v>
      </c>
      <c r="E94" s="7"/>
      <c r="F94" s="7">
        <v>12000</v>
      </c>
      <c r="G94" s="10">
        <f t="shared" si="15"/>
        <v>0.54545454545454541</v>
      </c>
      <c r="H94" s="7">
        <f t="shared" si="16"/>
        <v>22000</v>
      </c>
      <c r="M94" s="14"/>
      <c r="N94" s="14"/>
      <c r="O94" s="14"/>
      <c r="P94" s="14"/>
    </row>
    <row r="95" spans="2:16" ht="12.75" customHeight="1" x14ac:dyDescent="0.2">
      <c r="B95" s="40" t="s">
        <v>323</v>
      </c>
      <c r="C95" s="15">
        <v>21040</v>
      </c>
      <c r="D95" s="10">
        <f t="shared" si="14"/>
        <v>0.85168393782383423</v>
      </c>
      <c r="E95" s="7"/>
      <c r="F95" s="15">
        <v>3664</v>
      </c>
      <c r="G95" s="10">
        <f t="shared" si="15"/>
        <v>0.1483160621761658</v>
      </c>
      <c r="H95" s="7">
        <f t="shared" si="16"/>
        <v>24704</v>
      </c>
      <c r="M95" s="14"/>
      <c r="N95" s="14"/>
      <c r="O95" s="14"/>
      <c r="P95" s="14"/>
    </row>
    <row r="96" spans="2:16" ht="12.75" customHeight="1" x14ac:dyDescent="0.2">
      <c r="B96" s="40" t="s">
        <v>324</v>
      </c>
      <c r="C96" s="7">
        <v>1760</v>
      </c>
      <c r="D96" s="10">
        <f t="shared" si="14"/>
        <v>1</v>
      </c>
      <c r="E96" s="7"/>
      <c r="F96" s="7"/>
      <c r="G96" s="10">
        <f t="shared" si="15"/>
        <v>0</v>
      </c>
      <c r="H96" s="7">
        <f t="shared" si="16"/>
        <v>1760</v>
      </c>
      <c r="M96" s="14"/>
      <c r="O96" s="14"/>
      <c r="P96" s="14"/>
    </row>
    <row r="97" spans="2:16" ht="12.75" customHeight="1" x14ac:dyDescent="0.2">
      <c r="B97" s="40" t="s">
        <v>325</v>
      </c>
      <c r="C97" s="7">
        <v>3328</v>
      </c>
      <c r="D97" s="10">
        <f t="shared" si="14"/>
        <v>1</v>
      </c>
      <c r="E97" s="7"/>
      <c r="F97" s="7"/>
      <c r="G97" s="10">
        <f t="shared" si="15"/>
        <v>0</v>
      </c>
      <c r="H97" s="7">
        <f t="shared" si="16"/>
        <v>3328</v>
      </c>
      <c r="M97" s="14"/>
      <c r="O97" s="14"/>
      <c r="P97" s="14"/>
    </row>
    <row r="98" spans="2:16" ht="12.75" customHeight="1" x14ac:dyDescent="0.2">
      <c r="B98" s="40" t="s">
        <v>326</v>
      </c>
      <c r="C98" s="7"/>
      <c r="D98" s="10">
        <f t="shared" si="14"/>
        <v>0</v>
      </c>
      <c r="E98" s="7"/>
      <c r="F98" s="7">
        <v>2544</v>
      </c>
      <c r="G98" s="10">
        <f t="shared" si="15"/>
        <v>1</v>
      </c>
      <c r="H98" s="7">
        <f t="shared" si="16"/>
        <v>2544</v>
      </c>
      <c r="N98" s="14"/>
      <c r="O98" s="14"/>
      <c r="P98" s="14"/>
    </row>
    <row r="99" spans="2:16" ht="12.75" customHeight="1" x14ac:dyDescent="0.2">
      <c r="B99" s="40" t="s">
        <v>327</v>
      </c>
      <c r="C99" s="7">
        <v>28368</v>
      </c>
      <c r="D99" s="10">
        <f t="shared" si="14"/>
        <v>0.80517711171662121</v>
      </c>
      <c r="E99" s="7"/>
      <c r="F99" s="7">
        <v>6864</v>
      </c>
      <c r="G99" s="10">
        <f t="shared" si="15"/>
        <v>0.19482288828337874</v>
      </c>
      <c r="H99" s="7">
        <f t="shared" si="16"/>
        <v>35232</v>
      </c>
      <c r="M99" s="14"/>
      <c r="N99" s="14"/>
      <c r="O99" s="14"/>
      <c r="P99" s="14"/>
    </row>
    <row r="100" spans="2:16" ht="12.75" customHeight="1" x14ac:dyDescent="0.2">
      <c r="B100" s="40" t="s">
        <v>757</v>
      </c>
      <c r="C100" s="7">
        <v>14848</v>
      </c>
      <c r="D100" s="10">
        <f t="shared" ref="D100" si="19">+C100/$H100</f>
        <v>0.64985994397759106</v>
      </c>
      <c r="E100" s="7"/>
      <c r="F100" s="7">
        <v>8000</v>
      </c>
      <c r="G100" s="10">
        <f t="shared" ref="G100" si="20">+F100/$H100</f>
        <v>0.35014005602240894</v>
      </c>
      <c r="H100" s="7">
        <f t="shared" si="16"/>
        <v>22848</v>
      </c>
      <c r="M100" s="14"/>
      <c r="N100" s="14"/>
      <c r="O100" s="14"/>
      <c r="P100" s="14"/>
    </row>
    <row r="101" spans="2:16" ht="12.75" customHeight="1" x14ac:dyDescent="0.2">
      <c r="B101" s="40" t="s">
        <v>328</v>
      </c>
      <c r="C101" s="7">
        <v>18896</v>
      </c>
      <c r="D101" s="10">
        <f t="shared" si="14"/>
        <v>0.87416728349370831</v>
      </c>
      <c r="E101" s="7"/>
      <c r="F101" s="7">
        <v>2720</v>
      </c>
      <c r="G101" s="10">
        <f t="shared" si="15"/>
        <v>0.12583271650629163</v>
      </c>
      <c r="H101" s="7">
        <f t="shared" si="16"/>
        <v>21616</v>
      </c>
      <c r="M101" s="14"/>
      <c r="N101" s="14"/>
      <c r="O101" s="14"/>
      <c r="P101" s="14"/>
    </row>
    <row r="102" spans="2:16" ht="12.75" customHeight="1" x14ac:dyDescent="0.2">
      <c r="B102" s="40" t="s">
        <v>329</v>
      </c>
      <c r="C102" s="7">
        <v>80352</v>
      </c>
      <c r="D102" s="10">
        <f t="shared" si="14"/>
        <v>0.52724409448818899</v>
      </c>
      <c r="E102" s="7"/>
      <c r="F102" s="7">
        <v>72048</v>
      </c>
      <c r="G102" s="10">
        <f t="shared" si="15"/>
        <v>0.47275590551181101</v>
      </c>
      <c r="H102" s="7">
        <f t="shared" si="16"/>
        <v>152400</v>
      </c>
      <c r="M102" s="14"/>
      <c r="N102" s="14"/>
      <c r="O102" s="14"/>
      <c r="P102" s="14"/>
    </row>
    <row r="103" spans="2:16" ht="12.75" customHeight="1" x14ac:dyDescent="0.2">
      <c r="B103" s="40" t="s">
        <v>330</v>
      </c>
      <c r="C103" s="7">
        <v>4224</v>
      </c>
      <c r="D103" s="10">
        <f t="shared" si="14"/>
        <v>1</v>
      </c>
      <c r="E103" s="7"/>
      <c r="F103" s="7"/>
      <c r="G103" s="10">
        <f t="shared" si="15"/>
        <v>0</v>
      </c>
      <c r="H103" s="7">
        <f t="shared" si="16"/>
        <v>4224</v>
      </c>
      <c r="M103" s="14"/>
      <c r="O103" s="14"/>
      <c r="P103" s="14"/>
    </row>
    <row r="104" spans="2:16" ht="12.75" customHeight="1" x14ac:dyDescent="0.2">
      <c r="B104" s="40" t="s">
        <v>331</v>
      </c>
      <c r="C104" s="7">
        <v>480</v>
      </c>
      <c r="D104" s="10">
        <f t="shared" si="14"/>
        <v>1</v>
      </c>
      <c r="E104" s="7"/>
      <c r="F104" s="7"/>
      <c r="G104" s="10">
        <f t="shared" si="15"/>
        <v>0</v>
      </c>
      <c r="H104" s="7">
        <f t="shared" si="16"/>
        <v>480</v>
      </c>
      <c r="P104" s="14"/>
    </row>
    <row r="105" spans="2:16" ht="12.75" customHeight="1" x14ac:dyDescent="0.2">
      <c r="B105" s="40" t="s">
        <v>332</v>
      </c>
      <c r="C105" s="7">
        <v>7072</v>
      </c>
      <c r="D105" s="10">
        <f t="shared" si="14"/>
        <v>0.74410774410774416</v>
      </c>
      <c r="E105" s="7"/>
      <c r="F105" s="7">
        <v>2432</v>
      </c>
      <c r="G105" s="10">
        <f t="shared" si="15"/>
        <v>0.25589225589225589</v>
      </c>
      <c r="H105" s="7">
        <f t="shared" si="16"/>
        <v>9504</v>
      </c>
      <c r="M105" s="14"/>
      <c r="N105" s="14"/>
      <c r="O105" s="14"/>
      <c r="P105" s="14"/>
    </row>
    <row r="106" spans="2:16" ht="12.75" customHeight="1" x14ac:dyDescent="0.2">
      <c r="B106" s="40" t="s">
        <v>333</v>
      </c>
      <c r="C106" s="7">
        <v>4544</v>
      </c>
      <c r="D106" s="10">
        <f t="shared" si="14"/>
        <v>0.29218106995884774</v>
      </c>
      <c r="E106" s="7"/>
      <c r="F106" s="7">
        <v>11008</v>
      </c>
      <c r="G106" s="10">
        <f t="shared" si="15"/>
        <v>0.70781893004115226</v>
      </c>
      <c r="H106" s="7">
        <f t="shared" si="16"/>
        <v>15552</v>
      </c>
      <c r="M106" s="14"/>
      <c r="N106" s="14"/>
      <c r="O106" s="14"/>
      <c r="P106" s="14"/>
    </row>
    <row r="107" spans="2:16" ht="12.75" customHeight="1" x14ac:dyDescent="0.2">
      <c r="B107" s="40" t="s">
        <v>334</v>
      </c>
      <c r="C107" s="7">
        <v>31152</v>
      </c>
      <c r="D107" s="10">
        <f t="shared" si="14"/>
        <v>0.7698695136417556</v>
      </c>
      <c r="E107" s="7"/>
      <c r="F107" s="7">
        <v>9312</v>
      </c>
      <c r="G107" s="10">
        <f t="shared" si="15"/>
        <v>0.23013048635824437</v>
      </c>
      <c r="H107" s="7">
        <f t="shared" si="16"/>
        <v>40464</v>
      </c>
      <c r="M107" s="14"/>
      <c r="N107" s="14"/>
      <c r="O107" s="14"/>
      <c r="P107" s="14"/>
    </row>
    <row r="108" spans="2:16" ht="12.75" customHeight="1" x14ac:dyDescent="0.2">
      <c r="B108" s="40" t="s">
        <v>812</v>
      </c>
      <c r="C108" s="7">
        <v>4816</v>
      </c>
      <c r="D108" s="10">
        <f t="shared" si="14"/>
        <v>0.74875621890547261</v>
      </c>
      <c r="E108" s="7"/>
      <c r="F108" s="7">
        <v>1616</v>
      </c>
      <c r="G108" s="10">
        <f t="shared" si="15"/>
        <v>0.25124378109452739</v>
      </c>
      <c r="H108" s="7">
        <f t="shared" si="16"/>
        <v>6432</v>
      </c>
      <c r="M108" s="14"/>
      <c r="N108" s="14"/>
      <c r="O108" s="14"/>
      <c r="P108" s="14"/>
    </row>
    <row r="109" spans="2:16" ht="12.75" customHeight="1" x14ac:dyDescent="0.2">
      <c r="B109" s="40" t="s">
        <v>335</v>
      </c>
      <c r="C109" s="7">
        <v>13056</v>
      </c>
      <c r="D109" s="10">
        <f t="shared" si="14"/>
        <v>0.50401482396541075</v>
      </c>
      <c r="E109" s="7"/>
      <c r="F109" s="7">
        <v>12848</v>
      </c>
      <c r="G109" s="10">
        <f t="shared" si="15"/>
        <v>0.49598517603458925</v>
      </c>
      <c r="H109" s="7">
        <f t="shared" si="16"/>
        <v>25904</v>
      </c>
      <c r="M109" s="14"/>
      <c r="N109" s="14"/>
      <c r="O109" s="14"/>
      <c r="P109" s="14"/>
    </row>
    <row r="110" spans="2:16" ht="12.75" customHeight="1" x14ac:dyDescent="0.2">
      <c r="B110" s="40" t="s">
        <v>340</v>
      </c>
      <c r="C110" s="7">
        <v>30144</v>
      </c>
      <c r="D110" s="10">
        <f t="shared" si="14"/>
        <v>0.90576923076923077</v>
      </c>
      <c r="E110" s="7"/>
      <c r="F110" s="7">
        <v>3136</v>
      </c>
      <c r="G110" s="10">
        <f t="shared" si="15"/>
        <v>9.4230769230769229E-2</v>
      </c>
      <c r="H110" s="7">
        <f t="shared" si="16"/>
        <v>33280</v>
      </c>
      <c r="M110" s="14"/>
      <c r="N110" s="14"/>
      <c r="O110" s="14"/>
      <c r="P110" s="14"/>
    </row>
    <row r="111" spans="2:16" ht="12.75" customHeight="1" x14ac:dyDescent="0.2">
      <c r="B111" s="40" t="s">
        <v>341</v>
      </c>
      <c r="C111" s="7">
        <v>64192</v>
      </c>
      <c r="D111" s="10">
        <f t="shared" ref="D111" si="21">+C111/$H111</f>
        <v>0.82432710088350114</v>
      </c>
      <c r="E111" s="7"/>
      <c r="F111" s="7">
        <v>13680</v>
      </c>
      <c r="G111" s="10">
        <f t="shared" ref="G111" si="22">+F111/$H111</f>
        <v>0.17567289911649886</v>
      </c>
      <c r="H111" s="7">
        <f t="shared" si="16"/>
        <v>77872</v>
      </c>
      <c r="M111" s="14"/>
      <c r="N111" s="14"/>
      <c r="O111" s="14"/>
      <c r="P111" s="14"/>
    </row>
    <row r="112" spans="2:16" ht="12.75" customHeight="1" x14ac:dyDescent="0.2"/>
    <row r="113" spans="2:8" ht="12.75" customHeight="1" x14ac:dyDescent="0.2">
      <c r="B113" s="272" t="s">
        <v>894</v>
      </c>
      <c r="C113" s="272"/>
      <c r="D113" s="272"/>
      <c r="E113" s="272"/>
      <c r="F113" s="272"/>
      <c r="G113" s="272"/>
      <c r="H113" s="272"/>
    </row>
    <row r="114" spans="2:8" ht="12.75" customHeight="1" x14ac:dyDescent="0.2">
      <c r="B114" s="272"/>
      <c r="C114" s="272"/>
      <c r="D114" s="272"/>
      <c r="E114" s="272"/>
      <c r="F114" s="272"/>
      <c r="G114" s="272"/>
      <c r="H114" s="272"/>
    </row>
    <row r="115" spans="2:8" ht="12.75" customHeight="1" x14ac:dyDescent="0.2"/>
    <row r="116" spans="2:8" ht="12.75" customHeight="1" x14ac:dyDescent="0.2">
      <c r="B116" s="272" t="s">
        <v>820</v>
      </c>
      <c r="C116" s="272"/>
      <c r="D116" s="272"/>
      <c r="E116" s="272"/>
      <c r="F116" s="272"/>
      <c r="G116" s="272"/>
      <c r="H116" s="272"/>
    </row>
    <row r="117" spans="2:8" ht="12.75" customHeight="1" x14ac:dyDescent="0.2">
      <c r="B117" s="272"/>
      <c r="C117" s="272"/>
      <c r="D117" s="272"/>
      <c r="E117" s="272"/>
      <c r="F117" s="272"/>
      <c r="G117" s="272"/>
      <c r="H117" s="272"/>
    </row>
    <row r="118" spans="2:8" ht="12.75" customHeight="1" x14ac:dyDescent="0.2">
      <c r="B118" s="272"/>
      <c r="C118" s="272"/>
      <c r="D118" s="272"/>
      <c r="E118" s="272"/>
      <c r="F118" s="272"/>
      <c r="G118" s="272"/>
      <c r="H118" s="272"/>
    </row>
    <row r="119" spans="2:8" ht="12.75" customHeight="1" x14ac:dyDescent="0.2">
      <c r="B119" s="272"/>
      <c r="C119" s="272"/>
      <c r="D119" s="272"/>
      <c r="E119" s="272"/>
      <c r="F119" s="272"/>
      <c r="G119" s="272"/>
      <c r="H119" s="272"/>
    </row>
    <row r="120" spans="2:8" ht="12.75" customHeight="1" x14ac:dyDescent="0.2"/>
    <row r="121" spans="2:8" ht="12.75" customHeight="1" x14ac:dyDescent="0.2">
      <c r="B121" s="272" t="s">
        <v>881</v>
      </c>
      <c r="C121" s="272"/>
      <c r="D121" s="272"/>
      <c r="E121" s="272"/>
      <c r="F121" s="272"/>
      <c r="G121" s="272"/>
      <c r="H121" s="272"/>
    </row>
    <row r="122" spans="2:8" ht="12.75" customHeight="1" x14ac:dyDescent="0.2">
      <c r="B122" s="272"/>
      <c r="C122" s="272"/>
      <c r="D122" s="272"/>
      <c r="E122" s="272"/>
      <c r="F122" s="272"/>
      <c r="G122" s="272"/>
      <c r="H122" s="272"/>
    </row>
    <row r="123" spans="2:8" ht="12.75" customHeight="1" x14ac:dyDescent="0.2">
      <c r="B123" s="272"/>
      <c r="C123" s="272"/>
      <c r="D123" s="272"/>
      <c r="E123" s="272"/>
      <c r="F123" s="272"/>
      <c r="G123" s="272"/>
      <c r="H123" s="272"/>
    </row>
    <row r="124" spans="2:8" ht="12.75" customHeight="1" x14ac:dyDescent="0.2"/>
    <row r="125" spans="2:8" ht="12.75" customHeight="1" x14ac:dyDescent="0.2">
      <c r="B125" s="272" t="s">
        <v>886</v>
      </c>
      <c r="C125" s="272"/>
      <c r="D125" s="272"/>
      <c r="E125" s="272"/>
      <c r="F125" s="272"/>
      <c r="G125" s="272"/>
      <c r="H125" s="272"/>
    </row>
    <row r="126" spans="2:8" ht="12.75" customHeight="1" x14ac:dyDescent="0.2">
      <c r="B126" s="272"/>
      <c r="C126" s="272"/>
      <c r="D126" s="272"/>
      <c r="E126" s="272"/>
      <c r="F126" s="272"/>
      <c r="G126" s="272"/>
      <c r="H126" s="272"/>
    </row>
    <row r="127" spans="2:8" ht="12.75" customHeight="1" x14ac:dyDescent="0.2">
      <c r="B127" s="272"/>
      <c r="C127" s="272"/>
      <c r="D127" s="272"/>
      <c r="E127" s="272"/>
      <c r="F127" s="272"/>
      <c r="G127" s="272"/>
      <c r="H127" s="272"/>
    </row>
    <row r="128" spans="2:8" ht="12.75" customHeight="1" x14ac:dyDescent="0.2">
      <c r="B128" s="272"/>
      <c r="C128" s="272"/>
      <c r="D128" s="272"/>
      <c r="E128" s="272"/>
      <c r="F128" s="272"/>
      <c r="G128" s="272"/>
      <c r="H128" s="272"/>
    </row>
    <row r="129" spans="2:8" ht="12.75" customHeight="1" x14ac:dyDescent="0.2">
      <c r="B129" s="272"/>
      <c r="C129" s="272"/>
      <c r="D129" s="272"/>
      <c r="E129" s="272"/>
      <c r="F129" s="272"/>
      <c r="G129" s="272"/>
      <c r="H129" s="272"/>
    </row>
    <row r="130" spans="2:8" ht="12.75" customHeight="1" x14ac:dyDescent="0.2">
      <c r="B130" s="272"/>
      <c r="C130" s="272"/>
      <c r="D130" s="272"/>
      <c r="E130" s="272"/>
      <c r="F130" s="272"/>
      <c r="G130" s="272"/>
      <c r="H130" s="272"/>
    </row>
    <row r="131" spans="2:8" ht="12.75" customHeight="1" x14ac:dyDescent="0.2">
      <c r="C131" s="1"/>
      <c r="D131" s="1"/>
      <c r="E131" s="1"/>
      <c r="F131" s="1"/>
      <c r="G131" s="1"/>
    </row>
    <row r="132" spans="2:8" ht="12.75" customHeight="1" x14ac:dyDescent="0.2">
      <c r="B132" s="8" t="s">
        <v>882</v>
      </c>
      <c r="C132" s="1"/>
      <c r="D132" s="1"/>
      <c r="E132" s="1"/>
      <c r="F132" s="1"/>
      <c r="G132" s="1"/>
    </row>
    <row r="133" spans="2:8" ht="12.75" customHeight="1" x14ac:dyDescent="0.2">
      <c r="C133" s="1"/>
      <c r="D133" s="1"/>
      <c r="E133" s="1"/>
      <c r="F133" s="1"/>
      <c r="G133" s="1"/>
    </row>
    <row r="134" spans="2:8" ht="12.75" customHeight="1" x14ac:dyDescent="0.2">
      <c r="B134" s="272" t="s">
        <v>887</v>
      </c>
      <c r="C134" s="273"/>
      <c r="D134" s="273"/>
      <c r="E134" s="273"/>
      <c r="F134" s="273"/>
      <c r="G134" s="273"/>
      <c r="H134" s="273"/>
    </row>
    <row r="135" spans="2:8" ht="12.75" customHeight="1" x14ac:dyDescent="0.2">
      <c r="B135" s="273"/>
      <c r="C135" s="273"/>
      <c r="D135" s="273"/>
      <c r="E135" s="273"/>
      <c r="F135" s="273"/>
      <c r="G135" s="273"/>
      <c r="H135" s="273"/>
    </row>
    <row r="136" spans="2:8" ht="12.75" customHeight="1" x14ac:dyDescent="0.2">
      <c r="B136" s="273"/>
      <c r="C136" s="273"/>
      <c r="D136" s="273"/>
      <c r="E136" s="273"/>
      <c r="F136" s="273"/>
      <c r="G136" s="273"/>
      <c r="H136" s="273"/>
    </row>
    <row r="137" spans="2:8" x14ac:dyDescent="0.2">
      <c r="C137" s="1"/>
      <c r="D137" s="1"/>
      <c r="E137" s="1"/>
      <c r="F137" s="1"/>
      <c r="G137" s="1"/>
    </row>
    <row r="138" spans="2:8" x14ac:dyDescent="0.2">
      <c r="C138" s="1"/>
      <c r="D138" s="1"/>
      <c r="E138" s="1"/>
      <c r="F138" s="1"/>
      <c r="G138" s="1"/>
    </row>
    <row r="139" spans="2:8" x14ac:dyDescent="0.2">
      <c r="C139" s="1"/>
      <c r="D139" s="1"/>
      <c r="E139" s="1"/>
      <c r="F139" s="1"/>
      <c r="G139" s="1"/>
    </row>
    <row r="140" spans="2:8" x14ac:dyDescent="0.2">
      <c r="C140" s="1"/>
      <c r="D140" s="1"/>
      <c r="E140" s="1"/>
      <c r="F140" s="1"/>
      <c r="G140" s="1"/>
    </row>
    <row r="141" spans="2:8" x14ac:dyDescent="0.2">
      <c r="C141" s="1"/>
      <c r="D141" s="1"/>
      <c r="E141" s="1"/>
      <c r="F141" s="1"/>
      <c r="G141" s="1"/>
    </row>
    <row r="142" spans="2:8" x14ac:dyDescent="0.2">
      <c r="C142" s="2"/>
      <c r="D142" s="2"/>
      <c r="E142" s="2"/>
      <c r="F142" s="1"/>
      <c r="G142" s="1"/>
    </row>
    <row r="143" spans="2:8" x14ac:dyDescent="0.2">
      <c r="C143" s="2"/>
      <c r="D143" s="2"/>
      <c r="E143" s="2"/>
      <c r="F143" s="1"/>
      <c r="G143" s="1"/>
    </row>
    <row r="144" spans="2:8" x14ac:dyDescent="0.2">
      <c r="C144" s="1"/>
      <c r="D144" s="1"/>
      <c r="E144" s="1"/>
      <c r="F144" s="1"/>
      <c r="G144" s="1"/>
    </row>
    <row r="145" spans="3:7" x14ac:dyDescent="0.2">
      <c r="C145" s="1"/>
      <c r="D145" s="1"/>
      <c r="E145" s="1"/>
      <c r="F145" s="1"/>
      <c r="G145" s="1"/>
    </row>
    <row r="146" spans="3:7" x14ac:dyDescent="0.2">
      <c r="C146" s="1"/>
      <c r="D146" s="1"/>
      <c r="E146" s="1"/>
      <c r="F146" s="1"/>
      <c r="G146" s="1"/>
    </row>
    <row r="147" spans="3:7" x14ac:dyDescent="0.2">
      <c r="C147" s="1"/>
      <c r="D147" s="1"/>
      <c r="E147" s="1"/>
      <c r="F147" s="1"/>
      <c r="G147" s="1"/>
    </row>
    <row r="148" spans="3:7" x14ac:dyDescent="0.2">
      <c r="C148" s="1"/>
      <c r="D148" s="1"/>
      <c r="E148" s="1"/>
      <c r="F148" s="1"/>
      <c r="G148" s="1"/>
    </row>
    <row r="149" spans="3:7" x14ac:dyDescent="0.2">
      <c r="C149" s="1"/>
      <c r="D149" s="1"/>
      <c r="E149" s="1"/>
      <c r="F149" s="1"/>
      <c r="G149" s="1"/>
    </row>
    <row r="150" spans="3:7" x14ac:dyDescent="0.2">
      <c r="C150" s="2"/>
      <c r="D150" s="2"/>
      <c r="E150" s="2"/>
      <c r="F150" s="1"/>
      <c r="G150" s="1"/>
    </row>
    <row r="151" spans="3:7" x14ac:dyDescent="0.2">
      <c r="C151" s="2"/>
      <c r="D151" s="2"/>
      <c r="E151" s="2"/>
      <c r="F151" s="1"/>
      <c r="G151" s="1"/>
    </row>
    <row r="152" spans="3:7" x14ac:dyDescent="0.2">
      <c r="C152" s="1"/>
      <c r="D152" s="1"/>
      <c r="E152" s="1"/>
      <c r="F152" s="1"/>
      <c r="G152" s="1"/>
    </row>
    <row r="153" spans="3:7" x14ac:dyDescent="0.2">
      <c r="C153" s="1"/>
      <c r="D153" s="1"/>
      <c r="E153" s="1"/>
      <c r="F153" s="1"/>
      <c r="G153" s="1"/>
    </row>
    <row r="154" spans="3:7" x14ac:dyDescent="0.2">
      <c r="C154" s="1"/>
      <c r="D154" s="1"/>
      <c r="E154" s="1"/>
      <c r="F154" s="1"/>
      <c r="G154" s="1"/>
    </row>
    <row r="155" spans="3:7" x14ac:dyDescent="0.2">
      <c r="C155" s="1"/>
      <c r="D155" s="1"/>
      <c r="E155" s="1"/>
      <c r="F155" s="1"/>
      <c r="G155" s="1"/>
    </row>
    <row r="156" spans="3:7" x14ac:dyDescent="0.2">
      <c r="C156" s="1"/>
      <c r="D156" s="1"/>
      <c r="E156" s="1"/>
      <c r="F156" s="1"/>
      <c r="G156" s="1"/>
    </row>
    <row r="157" spans="3:7" x14ac:dyDescent="0.2">
      <c r="C157" s="1"/>
      <c r="D157" s="1"/>
      <c r="E157" s="1"/>
      <c r="F157" s="1"/>
      <c r="G157" s="1"/>
    </row>
    <row r="158" spans="3:7" x14ac:dyDescent="0.2">
      <c r="C158" s="1"/>
      <c r="D158" s="1"/>
      <c r="E158" s="1"/>
      <c r="F158" s="1"/>
      <c r="G158" s="1"/>
    </row>
    <row r="159" spans="3:7" x14ac:dyDescent="0.2">
      <c r="C159" s="1"/>
      <c r="D159" s="1"/>
      <c r="E159" s="1"/>
      <c r="F159" s="1"/>
      <c r="G159" s="1"/>
    </row>
    <row r="160" spans="3:7" x14ac:dyDescent="0.2">
      <c r="C160" s="1"/>
      <c r="D160" s="1"/>
      <c r="E160" s="1"/>
      <c r="F160" s="1"/>
      <c r="G160" s="1"/>
    </row>
    <row r="161" spans="3:7" x14ac:dyDescent="0.2">
      <c r="C161" s="1"/>
      <c r="D161" s="1"/>
      <c r="E161" s="1"/>
      <c r="F161" s="1"/>
      <c r="G161" s="1"/>
    </row>
    <row r="162" spans="3:7" x14ac:dyDescent="0.2">
      <c r="C162" s="1"/>
      <c r="D162" s="1"/>
      <c r="E162" s="1"/>
      <c r="F162" s="2"/>
      <c r="G162" s="1"/>
    </row>
    <row r="163" spans="3:7" x14ac:dyDescent="0.2">
      <c r="C163" s="1"/>
      <c r="D163" s="1"/>
      <c r="E163" s="1"/>
      <c r="F163" s="2"/>
      <c r="G163" s="1"/>
    </row>
    <row r="164" spans="3:7" x14ac:dyDescent="0.2">
      <c r="C164" s="2"/>
      <c r="D164" s="2"/>
      <c r="E164" s="2"/>
      <c r="F164" s="1"/>
      <c r="G164" s="1"/>
    </row>
    <row r="165" spans="3:7" x14ac:dyDescent="0.2">
      <c r="C165" s="2"/>
      <c r="D165" s="2"/>
      <c r="E165" s="2"/>
      <c r="F165" s="1"/>
      <c r="G165" s="1"/>
    </row>
    <row r="166" spans="3:7" x14ac:dyDescent="0.2">
      <c r="C166" s="2"/>
      <c r="D166" s="2"/>
      <c r="E166" s="2"/>
      <c r="F166" s="1"/>
      <c r="G166" s="1"/>
    </row>
    <row r="167" spans="3:7" x14ac:dyDescent="0.2">
      <c r="C167" s="2"/>
      <c r="D167" s="2"/>
      <c r="E167" s="2"/>
      <c r="F167" s="1"/>
      <c r="G167" s="1"/>
    </row>
    <row r="168" spans="3:7" x14ac:dyDescent="0.2">
      <c r="C168" s="1"/>
      <c r="D168" s="1"/>
      <c r="E168" s="1"/>
      <c r="F168" s="1"/>
      <c r="G168" s="1"/>
    </row>
    <row r="169" spans="3:7" x14ac:dyDescent="0.2">
      <c r="C169" s="1"/>
      <c r="D169" s="1"/>
      <c r="E169" s="1"/>
      <c r="F169" s="1"/>
      <c r="G169" s="1"/>
    </row>
    <row r="170" spans="3:7" x14ac:dyDescent="0.2">
      <c r="C170" s="1"/>
      <c r="D170" s="1"/>
      <c r="E170" s="1"/>
      <c r="F170" s="1"/>
      <c r="G170" s="1"/>
    </row>
    <row r="171" spans="3:7" x14ac:dyDescent="0.2">
      <c r="C171" s="1"/>
      <c r="D171" s="1"/>
      <c r="E171" s="1"/>
      <c r="F171" s="1"/>
      <c r="G171" s="1"/>
    </row>
    <row r="172" spans="3:7" x14ac:dyDescent="0.2">
      <c r="C172" s="1"/>
      <c r="D172" s="1"/>
      <c r="E172" s="1"/>
      <c r="F172" s="1"/>
      <c r="G172" s="1"/>
    </row>
    <row r="173" spans="3:7" x14ac:dyDescent="0.2">
      <c r="C173" s="1"/>
      <c r="D173" s="1"/>
      <c r="E173" s="1"/>
      <c r="F173" s="1"/>
      <c r="G173" s="1"/>
    </row>
    <row r="174" spans="3:7" x14ac:dyDescent="0.2">
      <c r="C174" s="1"/>
      <c r="D174" s="1"/>
      <c r="E174" s="1"/>
      <c r="F174" s="1"/>
      <c r="G174" s="1"/>
    </row>
    <row r="175" spans="3:7" x14ac:dyDescent="0.2">
      <c r="C175" s="1"/>
      <c r="D175" s="1"/>
      <c r="E175" s="1"/>
      <c r="F175" s="1"/>
      <c r="G175" s="1"/>
    </row>
    <row r="176" spans="3:7" x14ac:dyDescent="0.2">
      <c r="C176" s="1"/>
      <c r="D176" s="1"/>
      <c r="E176" s="1"/>
      <c r="F176" s="1"/>
      <c r="G176" s="1"/>
    </row>
    <row r="177" spans="3:7" x14ac:dyDescent="0.2">
      <c r="C177" s="1"/>
      <c r="D177" s="1"/>
      <c r="E177" s="1"/>
      <c r="F177" s="1"/>
      <c r="G177" s="1"/>
    </row>
    <row r="178" spans="3:7" x14ac:dyDescent="0.2">
      <c r="C178" s="1"/>
      <c r="D178" s="1"/>
      <c r="E178" s="1"/>
      <c r="F178" s="1"/>
      <c r="G178" s="1"/>
    </row>
    <row r="179" spans="3:7" x14ac:dyDescent="0.2">
      <c r="C179" s="1"/>
      <c r="D179" s="1"/>
      <c r="E179" s="1"/>
      <c r="F179" s="1"/>
      <c r="G179" s="1"/>
    </row>
    <row r="180" spans="3:7" x14ac:dyDescent="0.2">
      <c r="C180" s="1"/>
      <c r="D180" s="1"/>
      <c r="E180" s="1"/>
      <c r="F180" s="1"/>
      <c r="G180" s="1"/>
    </row>
    <row r="181" spans="3:7" x14ac:dyDescent="0.2">
      <c r="C181" s="1"/>
      <c r="D181" s="1"/>
      <c r="E181" s="1"/>
      <c r="F181" s="1"/>
      <c r="G181" s="1"/>
    </row>
    <row r="182" spans="3:7" x14ac:dyDescent="0.2">
      <c r="C182" s="1"/>
      <c r="D182" s="1"/>
      <c r="E182" s="1"/>
      <c r="F182" s="1"/>
      <c r="G182" s="1"/>
    </row>
    <row r="183" spans="3:7" x14ac:dyDescent="0.2">
      <c r="C183" s="1"/>
      <c r="D183" s="1"/>
      <c r="E183" s="1"/>
      <c r="F183" s="1"/>
      <c r="G183" s="1"/>
    </row>
    <row r="184" spans="3:7" x14ac:dyDescent="0.2">
      <c r="C184" s="1"/>
      <c r="D184" s="1"/>
      <c r="E184" s="1"/>
      <c r="F184" s="1"/>
      <c r="G184" s="1"/>
    </row>
    <row r="185" spans="3:7" x14ac:dyDescent="0.2">
      <c r="C185" s="1"/>
      <c r="D185" s="1"/>
      <c r="E185" s="1"/>
      <c r="F185" s="1"/>
      <c r="G185" s="1"/>
    </row>
    <row r="186" spans="3:7" x14ac:dyDescent="0.2">
      <c r="C186" s="1"/>
      <c r="D186" s="1"/>
      <c r="E186" s="1"/>
      <c r="F186" s="1"/>
      <c r="G186" s="1"/>
    </row>
    <row r="187" spans="3:7" x14ac:dyDescent="0.2">
      <c r="C187" s="1"/>
      <c r="D187" s="1"/>
      <c r="E187" s="1"/>
      <c r="F187" s="1"/>
      <c r="G187" s="1"/>
    </row>
    <row r="188" spans="3:7" x14ac:dyDescent="0.2">
      <c r="C188" s="1"/>
      <c r="D188" s="1"/>
      <c r="E188" s="1"/>
      <c r="F188" s="1"/>
      <c r="G188" s="1"/>
    </row>
    <row r="189" spans="3:7" x14ac:dyDescent="0.2">
      <c r="C189" s="1"/>
      <c r="D189" s="1"/>
      <c r="E189" s="1"/>
      <c r="F189" s="1"/>
      <c r="G189" s="1"/>
    </row>
    <row r="190" spans="3:7" x14ac:dyDescent="0.2">
      <c r="C190" s="1"/>
      <c r="D190" s="1"/>
      <c r="E190" s="1"/>
      <c r="F190" s="1"/>
      <c r="G190" s="1"/>
    </row>
    <row r="191" spans="3:7" x14ac:dyDescent="0.2">
      <c r="C191" s="1"/>
      <c r="D191" s="1"/>
      <c r="E191" s="1"/>
      <c r="F191" s="1"/>
      <c r="G191" s="1"/>
    </row>
    <row r="192" spans="3:7" x14ac:dyDescent="0.2">
      <c r="C192" s="2"/>
      <c r="D192" s="2"/>
      <c r="E192" s="2"/>
      <c r="F192" s="1"/>
      <c r="G192" s="1"/>
    </row>
    <row r="193" spans="1:7" x14ac:dyDescent="0.2">
      <c r="C193" s="2"/>
      <c r="D193" s="2"/>
      <c r="E193" s="2"/>
      <c r="F193" s="1"/>
      <c r="G193" s="1"/>
    </row>
    <row r="194" spans="1:7" x14ac:dyDescent="0.2">
      <c r="C194" s="1"/>
      <c r="D194" s="1"/>
      <c r="E194" s="1"/>
      <c r="F194" s="1"/>
      <c r="G194" s="1"/>
    </row>
    <row r="195" spans="1:7" x14ac:dyDescent="0.2">
      <c r="C195" s="1"/>
      <c r="D195" s="1"/>
      <c r="E195" s="1"/>
      <c r="F195" s="1"/>
      <c r="G195" s="1"/>
    </row>
    <row r="196" spans="1:7" x14ac:dyDescent="0.2">
      <c r="C196" s="1"/>
      <c r="D196" s="1"/>
      <c r="E196" s="1"/>
      <c r="F196" s="1"/>
      <c r="G196" s="1"/>
    </row>
    <row r="197" spans="1:7" x14ac:dyDescent="0.2">
      <c r="A197" s="8" t="s">
        <v>885</v>
      </c>
      <c r="C197" s="1"/>
      <c r="D197" s="1"/>
      <c r="E197" s="1"/>
      <c r="F197" s="1"/>
      <c r="G197" s="1"/>
    </row>
    <row r="198" spans="1:7" x14ac:dyDescent="0.2">
      <c r="C198" s="1"/>
      <c r="D198" s="1"/>
      <c r="E198" s="1"/>
      <c r="F198" s="1"/>
      <c r="G198" s="1"/>
    </row>
    <row r="199" spans="1:7" x14ac:dyDescent="0.2">
      <c r="C199" s="1"/>
      <c r="D199" s="1"/>
      <c r="E199" s="1"/>
      <c r="F199" s="1"/>
      <c r="G199" s="1"/>
    </row>
    <row r="200" spans="1:7" x14ac:dyDescent="0.2">
      <c r="C200" s="1"/>
      <c r="D200" s="1"/>
      <c r="E200" s="1"/>
      <c r="F200" s="1"/>
      <c r="G200" s="1"/>
    </row>
    <row r="201" spans="1:7" x14ac:dyDescent="0.2">
      <c r="C201" s="1"/>
      <c r="D201" s="1"/>
      <c r="E201" s="1"/>
      <c r="F201" s="1"/>
      <c r="G201" s="1"/>
    </row>
    <row r="202" spans="1:7" x14ac:dyDescent="0.2">
      <c r="C202" s="2"/>
      <c r="D202" s="2"/>
      <c r="E202" s="2"/>
      <c r="F202" s="1"/>
      <c r="G202" s="1"/>
    </row>
    <row r="203" spans="1:7" x14ac:dyDescent="0.2">
      <c r="C203" s="2"/>
      <c r="D203" s="2"/>
      <c r="E203" s="2"/>
      <c r="F203" s="1"/>
      <c r="G203" s="1"/>
    </row>
  </sheetData>
  <mergeCells count="7">
    <mergeCell ref="B134:H136"/>
    <mergeCell ref="B113:H114"/>
    <mergeCell ref="C6:D6"/>
    <mergeCell ref="F6:G6"/>
    <mergeCell ref="B125:H130"/>
    <mergeCell ref="B121:H123"/>
    <mergeCell ref="B116:H119"/>
  </mergeCells>
  <printOptions horizontalCentered="1"/>
  <pageMargins left="0.25" right="0.25" top="1" bottom="1" header="0.5" footer="0.5"/>
  <pageSetup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ignoredErrors>
    <ignoredError sqref="D16 C8 F8 G101:G104 G26 D30:D98 G30:G99 G17:G24"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99"/>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5.77734375" style="8" customWidth="1"/>
    <col min="14" max="14" width="1.77734375" style="8" customWidth="1"/>
    <col min="15" max="17" width="6.77734375" style="14" customWidth="1"/>
    <col min="18" max="18" width="9.77734375" style="68" customWidth="1"/>
    <col min="26" max="16384" width="8.88671875" style="8"/>
  </cols>
  <sheetData>
    <row r="1" spans="1:26" ht="12.75" customHeight="1" x14ac:dyDescent="0.2">
      <c r="A1" s="36" t="s">
        <v>850</v>
      </c>
      <c r="C1" s="24"/>
      <c r="D1" s="24"/>
      <c r="E1" s="24"/>
      <c r="F1" s="24"/>
      <c r="G1" s="24"/>
      <c r="H1" s="24"/>
      <c r="I1" s="24"/>
    </row>
    <row r="2" spans="1:26" ht="12.75" customHeight="1" x14ac:dyDescent="0.2">
      <c r="A2" s="36" t="s">
        <v>9</v>
      </c>
      <c r="C2" s="24"/>
      <c r="D2" s="24"/>
      <c r="E2" s="24"/>
      <c r="F2" s="24"/>
      <c r="G2" s="24"/>
      <c r="H2" s="24"/>
      <c r="I2" s="24"/>
    </row>
    <row r="3" spans="1:26" ht="12.75" customHeight="1" x14ac:dyDescent="0.2">
      <c r="A3" s="36" t="s">
        <v>11</v>
      </c>
      <c r="C3" s="24"/>
      <c r="D3" s="24"/>
      <c r="E3" s="24"/>
      <c r="F3" s="24"/>
      <c r="G3" s="24"/>
      <c r="H3" s="24"/>
      <c r="I3" s="24"/>
    </row>
    <row r="4" spans="1:26" ht="12.75" customHeight="1" x14ac:dyDescent="0.2">
      <c r="A4" s="36" t="s">
        <v>898</v>
      </c>
      <c r="D4" s="24"/>
      <c r="E4" s="24"/>
      <c r="F4" s="24"/>
      <c r="G4" s="24"/>
      <c r="H4" s="24"/>
      <c r="I4" s="24"/>
    </row>
    <row r="5" spans="1:26" ht="12.75" customHeight="1" x14ac:dyDescent="0.2">
      <c r="B5" s="67"/>
      <c r="G5" s="66"/>
    </row>
    <row r="6" spans="1:26" ht="12.75" customHeight="1" x14ac:dyDescent="0.2">
      <c r="D6" s="274" t="s">
        <v>15</v>
      </c>
      <c r="E6" s="274"/>
      <c r="F6" s="3"/>
      <c r="G6" s="274" t="s">
        <v>1</v>
      </c>
      <c r="H6" s="274"/>
      <c r="I6" s="3"/>
    </row>
    <row r="7" spans="1:26" ht="12.75" customHeight="1" x14ac:dyDescent="0.2">
      <c r="A7" s="61"/>
      <c r="B7" s="4" t="s">
        <v>837</v>
      </c>
      <c r="C7" s="4" t="s">
        <v>3</v>
      </c>
      <c r="D7" s="5" t="s">
        <v>4</v>
      </c>
      <c r="E7" s="5" t="s">
        <v>5</v>
      </c>
      <c r="F7" s="5"/>
      <c r="G7" s="5" t="s">
        <v>4</v>
      </c>
      <c r="H7" s="5" t="s">
        <v>5</v>
      </c>
      <c r="I7" s="5" t="s">
        <v>6</v>
      </c>
    </row>
    <row r="8" spans="1:26" ht="12.75" customHeight="1" x14ac:dyDescent="0.2">
      <c r="A8" s="40"/>
      <c r="B8" s="295" t="s">
        <v>13</v>
      </c>
      <c r="C8" s="295"/>
      <c r="D8" s="65">
        <f>SUM(D13,D22,D46,D51)</f>
        <v>32480</v>
      </c>
      <c r="E8" s="147">
        <f>D8/$I8</f>
        <v>0.20936468646864687</v>
      </c>
      <c r="F8" s="148"/>
      <c r="G8" s="65">
        <f>SUM(G13,G22,G46,G51)</f>
        <v>122656</v>
      </c>
      <c r="H8" s="147">
        <f>G8/$I8</f>
        <v>0.79063531353135319</v>
      </c>
      <c r="I8" s="65">
        <f>+D8+G8</f>
        <v>155136</v>
      </c>
    </row>
    <row r="9" spans="1:26" ht="12.75" customHeight="1" x14ac:dyDescent="0.2">
      <c r="A9" s="301" t="s">
        <v>854</v>
      </c>
      <c r="B9" s="289" t="s">
        <v>902</v>
      </c>
      <c r="C9" s="169" t="s">
        <v>864</v>
      </c>
      <c r="D9" s="174">
        <v>1152</v>
      </c>
      <c r="E9" s="185">
        <f t="shared" ref="E9:E13" si="0">+D9/$I9</f>
        <v>0.375</v>
      </c>
      <c r="F9" s="174"/>
      <c r="G9" s="174">
        <v>1920</v>
      </c>
      <c r="H9" s="185">
        <f t="shared" ref="H9:H13" si="1">+G9/$I9</f>
        <v>0.625</v>
      </c>
      <c r="I9" s="174">
        <f t="shared" ref="I9:I13" si="2">+D9+G9</f>
        <v>3072</v>
      </c>
      <c r="Z9"/>
    </row>
    <row r="10" spans="1:26" ht="12.75" customHeight="1" x14ac:dyDescent="0.2">
      <c r="A10" s="303"/>
      <c r="B10" s="305"/>
      <c r="C10" s="118" t="s">
        <v>693</v>
      </c>
      <c r="D10" s="184">
        <v>6224</v>
      </c>
      <c r="E10" s="185">
        <f t="shared" si="0"/>
        <v>0.41207627118644069</v>
      </c>
      <c r="F10" s="174"/>
      <c r="G10" s="184">
        <v>8880</v>
      </c>
      <c r="H10" s="185">
        <f t="shared" si="1"/>
        <v>0.58792372881355937</v>
      </c>
      <c r="I10" s="174">
        <f t="shared" si="2"/>
        <v>15104</v>
      </c>
      <c r="Z10"/>
    </row>
    <row r="11" spans="1:26" ht="12.75" customHeight="1" x14ac:dyDescent="0.2">
      <c r="A11" s="303"/>
      <c r="B11" s="305"/>
      <c r="C11" s="118" t="s">
        <v>698</v>
      </c>
      <c r="D11" s="178">
        <v>8096</v>
      </c>
      <c r="E11" s="175">
        <f t="shared" si="0"/>
        <v>0.51475076297049849</v>
      </c>
      <c r="F11" s="176"/>
      <c r="G11" s="178">
        <v>7632</v>
      </c>
      <c r="H11" s="175">
        <f t="shared" si="1"/>
        <v>0.48524923702950151</v>
      </c>
      <c r="I11" s="176">
        <f t="shared" si="2"/>
        <v>15728</v>
      </c>
      <c r="Z11"/>
    </row>
    <row r="12" spans="1:26" ht="12.75" customHeight="1" thickBot="1" x14ac:dyDescent="0.25">
      <c r="A12" s="303"/>
      <c r="B12" s="306"/>
      <c r="C12" s="170" t="s">
        <v>0</v>
      </c>
      <c r="D12" s="179">
        <f>SUM(D9:D11)</f>
        <v>15472</v>
      </c>
      <c r="E12" s="180">
        <f t="shared" si="0"/>
        <v>0.45634733364794716</v>
      </c>
      <c r="F12" s="182"/>
      <c r="G12" s="179">
        <f>SUM(G9:G11)</f>
        <v>18432</v>
      </c>
      <c r="H12" s="180">
        <f t="shared" si="1"/>
        <v>0.54365266635205289</v>
      </c>
      <c r="I12" s="182">
        <f t="shared" si="2"/>
        <v>33904</v>
      </c>
      <c r="Z12"/>
    </row>
    <row r="13" spans="1:26" ht="12.75" customHeight="1" thickBot="1" x14ac:dyDescent="0.25">
      <c r="A13" s="292"/>
      <c r="B13" s="282" t="s">
        <v>159</v>
      </c>
      <c r="C13" s="285"/>
      <c r="D13" s="55">
        <f>+D12</f>
        <v>15472</v>
      </c>
      <c r="E13" s="56">
        <f t="shared" si="0"/>
        <v>0.45634733364794716</v>
      </c>
      <c r="F13" s="57"/>
      <c r="G13" s="55">
        <f>+G12</f>
        <v>18432</v>
      </c>
      <c r="H13" s="56">
        <f t="shared" si="1"/>
        <v>0.54365266635205289</v>
      </c>
      <c r="I13" s="57">
        <f t="shared" si="2"/>
        <v>33904</v>
      </c>
      <c r="Z13"/>
    </row>
    <row r="14" spans="1:26" ht="12.75" customHeight="1" x14ac:dyDescent="0.2">
      <c r="A14" s="288" t="s">
        <v>906</v>
      </c>
      <c r="B14" s="316" t="s">
        <v>829</v>
      </c>
      <c r="C14" s="193" t="s">
        <v>229</v>
      </c>
      <c r="D14" s="194"/>
      <c r="E14" s="195"/>
      <c r="F14" s="194"/>
      <c r="G14" s="194"/>
      <c r="H14" s="195"/>
      <c r="I14" s="194"/>
      <c r="Z14"/>
    </row>
    <row r="15" spans="1:26" ht="12.75" customHeight="1" x14ac:dyDescent="0.2">
      <c r="A15" s="305"/>
      <c r="B15" s="317"/>
      <c r="C15" s="118" t="s">
        <v>343</v>
      </c>
      <c r="D15" s="176"/>
      <c r="E15" s="175">
        <f t="shared" ref="E15:E22" si="3">+D15/$I15</f>
        <v>0</v>
      </c>
      <c r="F15" s="176"/>
      <c r="G15" s="176">
        <v>624</v>
      </c>
      <c r="H15" s="175">
        <f t="shared" ref="H15:H22" si="4">+G15/$I15</f>
        <v>1</v>
      </c>
      <c r="I15" s="176">
        <f t="shared" ref="I15:I22" si="5">+D15+G15</f>
        <v>624</v>
      </c>
      <c r="Z15"/>
    </row>
    <row r="16" spans="1:26" ht="12.75" customHeight="1" x14ac:dyDescent="0.2">
      <c r="A16" s="305"/>
      <c r="B16" s="317"/>
      <c r="C16" s="196" t="s">
        <v>43</v>
      </c>
      <c r="D16" s="197">
        <f>SUM(D15:D15)</f>
        <v>0</v>
      </c>
      <c r="E16" s="198">
        <f t="shared" si="3"/>
        <v>0</v>
      </c>
      <c r="F16" s="197"/>
      <c r="G16" s="197">
        <f>SUM(G15:G15)</f>
        <v>624</v>
      </c>
      <c r="H16" s="198">
        <f t="shared" si="4"/>
        <v>1</v>
      </c>
      <c r="I16" s="197">
        <f t="shared" si="5"/>
        <v>624</v>
      </c>
    </row>
    <row r="17" spans="1:9" ht="12.75" customHeight="1" thickBot="1" x14ac:dyDescent="0.25">
      <c r="A17" s="303"/>
      <c r="B17" s="318"/>
      <c r="C17" s="204" t="s">
        <v>0</v>
      </c>
      <c r="D17" s="179">
        <f>+D16</f>
        <v>0</v>
      </c>
      <c r="E17" s="180">
        <f t="shared" si="3"/>
        <v>0</v>
      </c>
      <c r="F17" s="182"/>
      <c r="G17" s="179">
        <f>+G16</f>
        <v>624</v>
      </c>
      <c r="H17" s="180">
        <f t="shared" si="4"/>
        <v>1</v>
      </c>
      <c r="I17" s="182">
        <f t="shared" si="5"/>
        <v>624</v>
      </c>
    </row>
    <row r="18" spans="1:9" ht="12.75" customHeight="1" x14ac:dyDescent="0.2">
      <c r="A18" s="303"/>
      <c r="B18" s="288" t="s">
        <v>826</v>
      </c>
      <c r="C18" s="205" t="s">
        <v>389</v>
      </c>
      <c r="D18" s="197"/>
      <c r="E18" s="198"/>
      <c r="F18" s="206"/>
      <c r="G18" s="197"/>
      <c r="H18" s="198"/>
      <c r="I18" s="197"/>
    </row>
    <row r="19" spans="1:9" ht="12.75" customHeight="1" x14ac:dyDescent="0.2">
      <c r="A19" s="303"/>
      <c r="B19" s="305"/>
      <c r="C19" s="167" t="s">
        <v>359</v>
      </c>
      <c r="D19" s="176">
        <v>11360</v>
      </c>
      <c r="E19" s="175">
        <f t="shared" ref="E19" si="6">+D19/$I19</f>
        <v>0.84523809523809523</v>
      </c>
      <c r="F19" s="176"/>
      <c r="G19" s="178">
        <v>2080</v>
      </c>
      <c r="H19" s="175">
        <f t="shared" ref="H19" si="7">+G19/$I19</f>
        <v>0.15476190476190477</v>
      </c>
      <c r="I19" s="176">
        <f t="shared" ref="I19" si="8">+D19+G19</f>
        <v>13440</v>
      </c>
    </row>
    <row r="20" spans="1:9" ht="12.75" customHeight="1" x14ac:dyDescent="0.2">
      <c r="A20" s="303"/>
      <c r="B20" s="305"/>
      <c r="C20" s="196" t="s">
        <v>43</v>
      </c>
      <c r="D20" s="197">
        <f>SUM(D19:D19)</f>
        <v>11360</v>
      </c>
      <c r="E20" s="198">
        <f t="shared" si="3"/>
        <v>0.84523809523809523</v>
      </c>
      <c r="F20" s="197"/>
      <c r="G20" s="197">
        <f>SUM(G19:G19)</f>
        <v>2080</v>
      </c>
      <c r="H20" s="198">
        <f t="shared" si="4"/>
        <v>0.15476190476190477</v>
      </c>
      <c r="I20" s="197">
        <f t="shared" si="5"/>
        <v>13440</v>
      </c>
    </row>
    <row r="21" spans="1:9" ht="12.75" customHeight="1" thickBot="1" x14ac:dyDescent="0.25">
      <c r="A21" s="303"/>
      <c r="B21" s="306"/>
      <c r="C21" s="170" t="s">
        <v>0</v>
      </c>
      <c r="D21" s="182">
        <f>+D20</f>
        <v>11360</v>
      </c>
      <c r="E21" s="180">
        <f t="shared" si="3"/>
        <v>0.84523809523809523</v>
      </c>
      <c r="F21" s="182"/>
      <c r="G21" s="182">
        <f>+G20</f>
        <v>2080</v>
      </c>
      <c r="H21" s="180">
        <f t="shared" si="4"/>
        <v>0.15476190476190477</v>
      </c>
      <c r="I21" s="182">
        <f t="shared" si="5"/>
        <v>13440</v>
      </c>
    </row>
    <row r="22" spans="1:9" ht="12.75" customHeight="1" thickBot="1" x14ac:dyDescent="0.25">
      <c r="A22" s="292"/>
      <c r="B22" s="282" t="s">
        <v>153</v>
      </c>
      <c r="C22" s="285"/>
      <c r="D22" s="55">
        <f>SUM(D17,D21)</f>
        <v>11360</v>
      </c>
      <c r="E22" s="56">
        <f t="shared" si="3"/>
        <v>0.80773606370875994</v>
      </c>
      <c r="F22" s="57"/>
      <c r="G22" s="55">
        <f>SUM(G17,G21)</f>
        <v>2704</v>
      </c>
      <c r="H22" s="56">
        <f t="shared" si="4"/>
        <v>0.19226393629124006</v>
      </c>
      <c r="I22" s="57">
        <f t="shared" si="5"/>
        <v>14064</v>
      </c>
    </row>
    <row r="23" spans="1:9" ht="12.75" customHeight="1" x14ac:dyDescent="0.2">
      <c r="A23" s="275" t="s">
        <v>231</v>
      </c>
      <c r="B23" s="275" t="s">
        <v>831</v>
      </c>
      <c r="C23" s="208" t="s">
        <v>376</v>
      </c>
      <c r="D23" s="172"/>
      <c r="E23" s="173"/>
      <c r="F23" s="212"/>
      <c r="G23" s="172"/>
      <c r="H23" s="173"/>
      <c r="I23" s="172"/>
    </row>
    <row r="24" spans="1:9" ht="12.75" customHeight="1" x14ac:dyDescent="0.2">
      <c r="A24" s="276"/>
      <c r="B24" s="279"/>
      <c r="C24" s="167" t="s">
        <v>336</v>
      </c>
      <c r="D24" s="176"/>
      <c r="E24" s="175">
        <f t="shared" ref="E24:E42" si="9">+D24/$I24</f>
        <v>0</v>
      </c>
      <c r="F24" s="176"/>
      <c r="G24" s="176">
        <v>1664</v>
      </c>
      <c r="H24" s="175">
        <f t="shared" ref="H24:H41" si="10">+G24/$I24</f>
        <v>1</v>
      </c>
      <c r="I24" s="176">
        <f t="shared" ref="I24:I41" si="11">+D24+G24</f>
        <v>1664</v>
      </c>
    </row>
    <row r="25" spans="1:9" ht="12.75" customHeight="1" x14ac:dyDescent="0.2">
      <c r="A25" s="276"/>
      <c r="B25" s="279"/>
      <c r="C25" s="209" t="s">
        <v>250</v>
      </c>
      <c r="D25" s="176"/>
      <c r="E25" s="175">
        <f t="shared" si="9"/>
        <v>0</v>
      </c>
      <c r="F25" s="176"/>
      <c r="G25" s="176">
        <v>14384</v>
      </c>
      <c r="H25" s="175">
        <f t="shared" si="10"/>
        <v>1</v>
      </c>
      <c r="I25" s="176">
        <f t="shared" si="11"/>
        <v>14384</v>
      </c>
    </row>
    <row r="26" spans="1:9" ht="12.75" customHeight="1" x14ac:dyDescent="0.2">
      <c r="A26" s="276"/>
      <c r="B26" s="279"/>
      <c r="C26" s="209" t="s">
        <v>253</v>
      </c>
      <c r="D26" s="176">
        <v>1104</v>
      </c>
      <c r="E26" s="175">
        <f t="shared" si="9"/>
        <v>0.44230769230769229</v>
      </c>
      <c r="F26" s="176"/>
      <c r="G26" s="176">
        <v>1392</v>
      </c>
      <c r="H26" s="175">
        <f t="shared" si="10"/>
        <v>0.55769230769230771</v>
      </c>
      <c r="I26" s="176">
        <f t="shared" si="11"/>
        <v>2496</v>
      </c>
    </row>
    <row r="27" spans="1:9" ht="12.75" customHeight="1" x14ac:dyDescent="0.2">
      <c r="A27" s="276"/>
      <c r="B27" s="279"/>
      <c r="C27" s="209" t="s">
        <v>257</v>
      </c>
      <c r="D27" s="176"/>
      <c r="E27" s="175">
        <f t="shared" si="9"/>
        <v>0</v>
      </c>
      <c r="F27" s="176"/>
      <c r="G27" s="176">
        <v>8640</v>
      </c>
      <c r="H27" s="175">
        <f t="shared" si="10"/>
        <v>1</v>
      </c>
      <c r="I27" s="176">
        <f t="shared" si="11"/>
        <v>8640</v>
      </c>
    </row>
    <row r="28" spans="1:9" ht="12.75" customHeight="1" x14ac:dyDescent="0.2">
      <c r="A28" s="276"/>
      <c r="B28" s="279"/>
      <c r="C28" s="209" t="s">
        <v>263</v>
      </c>
      <c r="D28" s="176"/>
      <c r="E28" s="175">
        <f t="shared" si="9"/>
        <v>0</v>
      </c>
      <c r="F28" s="176"/>
      <c r="G28" s="176">
        <v>5600</v>
      </c>
      <c r="H28" s="175">
        <f t="shared" si="10"/>
        <v>1</v>
      </c>
      <c r="I28" s="176">
        <f t="shared" si="11"/>
        <v>5600</v>
      </c>
    </row>
    <row r="29" spans="1:9" ht="12.75" customHeight="1" x14ac:dyDescent="0.2">
      <c r="A29" s="276"/>
      <c r="B29" s="279"/>
      <c r="C29" s="209" t="s">
        <v>269</v>
      </c>
      <c r="D29" s="176"/>
      <c r="E29" s="175">
        <f t="shared" si="9"/>
        <v>0</v>
      </c>
      <c r="F29" s="176"/>
      <c r="G29" s="176">
        <v>16448</v>
      </c>
      <c r="H29" s="175">
        <f t="shared" si="10"/>
        <v>1</v>
      </c>
      <c r="I29" s="176">
        <f t="shared" si="11"/>
        <v>16448</v>
      </c>
    </row>
    <row r="30" spans="1:9" ht="12.75" customHeight="1" x14ac:dyDescent="0.2">
      <c r="A30" s="276"/>
      <c r="B30" s="279"/>
      <c r="C30" s="209" t="s">
        <v>276</v>
      </c>
      <c r="D30" s="176">
        <v>4544</v>
      </c>
      <c r="E30" s="175">
        <f t="shared" si="9"/>
        <v>0.38482384823848237</v>
      </c>
      <c r="F30" s="176"/>
      <c r="G30" s="176">
        <v>7264</v>
      </c>
      <c r="H30" s="175">
        <f t="shared" si="10"/>
        <v>0.61517615176151763</v>
      </c>
      <c r="I30" s="176">
        <f t="shared" si="11"/>
        <v>11808</v>
      </c>
    </row>
    <row r="31" spans="1:9" ht="12.75" customHeight="1" x14ac:dyDescent="0.2">
      <c r="A31" s="276"/>
      <c r="B31" s="279"/>
      <c r="C31" s="209" t="s">
        <v>278</v>
      </c>
      <c r="D31" s="176"/>
      <c r="E31" s="175">
        <f t="shared" si="9"/>
        <v>0</v>
      </c>
      <c r="F31" s="176"/>
      <c r="G31" s="176">
        <v>720</v>
      </c>
      <c r="H31" s="175">
        <f t="shared" si="10"/>
        <v>1</v>
      </c>
      <c r="I31" s="176">
        <f t="shared" si="11"/>
        <v>720</v>
      </c>
    </row>
    <row r="32" spans="1:9" ht="12.75" customHeight="1" x14ac:dyDescent="0.2">
      <c r="A32" s="276"/>
      <c r="B32" s="279"/>
      <c r="C32" s="209" t="s">
        <v>281</v>
      </c>
      <c r="D32" s="176"/>
      <c r="E32" s="175">
        <f t="shared" si="9"/>
        <v>0</v>
      </c>
      <c r="F32" s="176"/>
      <c r="G32" s="176">
        <v>9024</v>
      </c>
      <c r="H32" s="175">
        <f t="shared" si="10"/>
        <v>1</v>
      </c>
      <c r="I32" s="176">
        <f t="shared" si="11"/>
        <v>9024</v>
      </c>
    </row>
    <row r="33" spans="1:17" ht="12.75" customHeight="1" x14ac:dyDescent="0.2">
      <c r="A33" s="276"/>
      <c r="B33" s="279"/>
      <c r="C33" s="209" t="s">
        <v>284</v>
      </c>
      <c r="D33" s="176"/>
      <c r="E33" s="175">
        <f t="shared" si="9"/>
        <v>0</v>
      </c>
      <c r="F33" s="176"/>
      <c r="G33" s="176">
        <v>3168</v>
      </c>
      <c r="H33" s="175">
        <f t="shared" si="10"/>
        <v>1</v>
      </c>
      <c r="I33" s="176">
        <f t="shared" si="11"/>
        <v>3168</v>
      </c>
    </row>
    <row r="34" spans="1:17" ht="12.75" customHeight="1" x14ac:dyDescent="0.2">
      <c r="A34" s="276"/>
      <c r="B34" s="279"/>
      <c r="C34" s="209" t="s">
        <v>288</v>
      </c>
      <c r="D34" s="176"/>
      <c r="E34" s="175">
        <f t="shared" si="9"/>
        <v>0</v>
      </c>
      <c r="F34" s="176"/>
      <c r="G34" s="176">
        <v>7840</v>
      </c>
      <c r="H34" s="175">
        <f t="shared" si="10"/>
        <v>1</v>
      </c>
      <c r="I34" s="176">
        <f t="shared" si="11"/>
        <v>7840</v>
      </c>
    </row>
    <row r="35" spans="1:17" ht="12.75" customHeight="1" x14ac:dyDescent="0.2">
      <c r="A35" s="276"/>
      <c r="B35" s="279"/>
      <c r="C35" s="209" t="s">
        <v>298</v>
      </c>
      <c r="D35" s="176"/>
      <c r="E35" s="175">
        <f t="shared" si="9"/>
        <v>0</v>
      </c>
      <c r="F35" s="176"/>
      <c r="G35" s="176">
        <v>2496</v>
      </c>
      <c r="H35" s="175">
        <f t="shared" si="10"/>
        <v>1</v>
      </c>
      <c r="I35" s="176">
        <f t="shared" si="11"/>
        <v>2496</v>
      </c>
    </row>
    <row r="36" spans="1:17" ht="12.75" customHeight="1" x14ac:dyDescent="0.2">
      <c r="A36" s="276"/>
      <c r="B36" s="279"/>
      <c r="C36" s="209" t="s">
        <v>301</v>
      </c>
      <c r="D36" s="176"/>
      <c r="E36" s="175">
        <f t="shared" ref="E36:E37" si="12">+D36/$I36</f>
        <v>0</v>
      </c>
      <c r="F36" s="176"/>
      <c r="G36" s="176">
        <v>528</v>
      </c>
      <c r="H36" s="175">
        <f t="shared" ref="H36:H37" si="13">+G36/$I36</f>
        <v>1</v>
      </c>
      <c r="I36" s="176">
        <f t="shared" ref="I36:I37" si="14">+D36+G36</f>
        <v>528</v>
      </c>
    </row>
    <row r="37" spans="1:17" ht="12.75" customHeight="1" x14ac:dyDescent="0.2">
      <c r="A37" s="276"/>
      <c r="B37" s="279"/>
      <c r="C37" s="209" t="s">
        <v>305</v>
      </c>
      <c r="D37" s="176"/>
      <c r="E37" s="175">
        <f t="shared" si="12"/>
        <v>0</v>
      </c>
      <c r="F37" s="176"/>
      <c r="G37" s="176">
        <v>480</v>
      </c>
      <c r="H37" s="175">
        <f t="shared" si="13"/>
        <v>1</v>
      </c>
      <c r="I37" s="176">
        <f t="shared" si="14"/>
        <v>480</v>
      </c>
    </row>
    <row r="38" spans="1:17" ht="12.75" customHeight="1" x14ac:dyDescent="0.2">
      <c r="A38" s="276"/>
      <c r="B38" s="279"/>
      <c r="C38" s="209" t="s">
        <v>307</v>
      </c>
      <c r="D38" s="176"/>
      <c r="E38" s="175">
        <f t="shared" si="9"/>
        <v>0</v>
      </c>
      <c r="F38" s="176"/>
      <c r="G38" s="176">
        <v>4368</v>
      </c>
      <c r="H38" s="175">
        <f t="shared" si="10"/>
        <v>1</v>
      </c>
      <c r="I38" s="176">
        <f t="shared" si="11"/>
        <v>4368</v>
      </c>
    </row>
    <row r="39" spans="1:17" ht="12.75" customHeight="1" x14ac:dyDescent="0.2">
      <c r="A39" s="276"/>
      <c r="B39" s="279"/>
      <c r="C39" s="209" t="s">
        <v>309</v>
      </c>
      <c r="D39" s="176"/>
      <c r="E39" s="175">
        <f t="shared" si="9"/>
        <v>0</v>
      </c>
      <c r="F39" s="176"/>
      <c r="G39" s="176">
        <v>6528</v>
      </c>
      <c r="H39" s="175">
        <f t="shared" si="10"/>
        <v>1</v>
      </c>
      <c r="I39" s="176">
        <f t="shared" si="11"/>
        <v>6528</v>
      </c>
    </row>
    <row r="40" spans="1:17" ht="12.75" customHeight="1" x14ac:dyDescent="0.2">
      <c r="A40" s="276"/>
      <c r="B40" s="279"/>
      <c r="C40" s="118" t="s">
        <v>313</v>
      </c>
      <c r="D40" s="176"/>
      <c r="E40" s="175">
        <f t="shared" si="9"/>
        <v>0</v>
      </c>
      <c r="F40" s="176"/>
      <c r="G40" s="176">
        <v>960</v>
      </c>
      <c r="H40" s="175">
        <f t="shared" ref="H40" si="15">+G40/$I40</f>
        <v>1</v>
      </c>
      <c r="I40" s="176">
        <f t="shared" ref="I40" si="16">+D40+G40</f>
        <v>960</v>
      </c>
    </row>
    <row r="41" spans="1:17" ht="12.75" customHeight="1" x14ac:dyDescent="0.2">
      <c r="A41" s="276"/>
      <c r="B41" s="279"/>
      <c r="C41" s="209" t="s">
        <v>317</v>
      </c>
      <c r="D41" s="176"/>
      <c r="E41" s="175">
        <f t="shared" si="9"/>
        <v>0</v>
      </c>
      <c r="F41" s="176"/>
      <c r="G41" s="176">
        <v>1584</v>
      </c>
      <c r="H41" s="175">
        <f t="shared" si="10"/>
        <v>1</v>
      </c>
      <c r="I41" s="176">
        <f t="shared" si="11"/>
        <v>1584</v>
      </c>
    </row>
    <row r="42" spans="1:17" ht="12.75" customHeight="1" x14ac:dyDescent="0.2">
      <c r="A42" s="276"/>
      <c r="B42" s="279"/>
      <c r="C42" s="167" t="s">
        <v>321</v>
      </c>
      <c r="D42" s="176"/>
      <c r="E42" s="175">
        <f t="shared" si="9"/>
        <v>0</v>
      </c>
      <c r="F42" s="176"/>
      <c r="G42" s="176">
        <v>1152</v>
      </c>
      <c r="H42" s="175">
        <f t="shared" ref="H42" si="17">+G42/$I42</f>
        <v>1</v>
      </c>
      <c r="I42" s="176">
        <f t="shared" ref="I42" si="18">+D42+G42</f>
        <v>1152</v>
      </c>
    </row>
    <row r="43" spans="1:17" ht="12.75" customHeight="1" x14ac:dyDescent="0.2">
      <c r="A43" s="276"/>
      <c r="B43" s="279"/>
      <c r="C43" s="209" t="s">
        <v>329</v>
      </c>
      <c r="D43" s="176"/>
      <c r="E43" s="175">
        <f t="shared" ref="E43:E46" si="19">+D43/$I43</f>
        <v>0</v>
      </c>
      <c r="F43" s="176"/>
      <c r="G43" s="176">
        <v>432</v>
      </c>
      <c r="H43" s="175">
        <f t="shared" ref="H43:H46" si="20">+G43/$I43</f>
        <v>1</v>
      </c>
      <c r="I43" s="176">
        <f t="shared" ref="I43:I46" si="21">+D43+G43</f>
        <v>432</v>
      </c>
    </row>
    <row r="44" spans="1:17" ht="12.75" customHeight="1" x14ac:dyDescent="0.2">
      <c r="A44" s="276"/>
      <c r="B44" s="279"/>
      <c r="C44" s="209" t="s">
        <v>335</v>
      </c>
      <c r="D44" s="176"/>
      <c r="E44" s="175">
        <f t="shared" si="19"/>
        <v>0</v>
      </c>
      <c r="F44" s="176"/>
      <c r="G44" s="176">
        <v>2784</v>
      </c>
      <c r="H44" s="175">
        <f t="shared" si="20"/>
        <v>1</v>
      </c>
      <c r="I44" s="176">
        <f t="shared" si="21"/>
        <v>2784</v>
      </c>
    </row>
    <row r="45" spans="1:17" ht="12.75" customHeight="1" thickBot="1" x14ac:dyDescent="0.25">
      <c r="A45" s="276"/>
      <c r="B45" s="280"/>
      <c r="C45" s="211" t="s">
        <v>43</v>
      </c>
      <c r="D45" s="202">
        <f>SUM(D24:D44)</f>
        <v>5648</v>
      </c>
      <c r="E45" s="203">
        <f t="shared" si="19"/>
        <v>5.4779639975170699E-2</v>
      </c>
      <c r="F45" s="202"/>
      <c r="G45" s="202">
        <f>SUM(G24:G44)</f>
        <v>97456</v>
      </c>
      <c r="H45" s="203">
        <f t="shared" si="20"/>
        <v>0.94522036002482934</v>
      </c>
      <c r="I45" s="202">
        <f t="shared" si="21"/>
        <v>103104</v>
      </c>
    </row>
    <row r="46" spans="1:17" ht="12.75" customHeight="1" thickBot="1" x14ac:dyDescent="0.25">
      <c r="A46" s="277"/>
      <c r="B46" s="282" t="s">
        <v>360</v>
      </c>
      <c r="C46" s="285"/>
      <c r="D46" s="55">
        <f>+D45</f>
        <v>5648</v>
      </c>
      <c r="E46" s="56">
        <f t="shared" si="19"/>
        <v>5.4779639975170699E-2</v>
      </c>
      <c r="F46" s="57"/>
      <c r="G46" s="55">
        <f>+G45</f>
        <v>97456</v>
      </c>
      <c r="H46" s="56">
        <f t="shared" si="20"/>
        <v>0.94522036002482934</v>
      </c>
      <c r="I46" s="57">
        <f t="shared" si="21"/>
        <v>103104</v>
      </c>
      <c r="O46" s="8"/>
      <c r="P46" s="8"/>
      <c r="Q46" s="8"/>
    </row>
    <row r="47" spans="1:17" ht="12.75" customHeight="1" x14ac:dyDescent="0.2">
      <c r="A47" s="288" t="s">
        <v>855</v>
      </c>
      <c r="B47" s="288" t="s">
        <v>833</v>
      </c>
      <c r="C47" s="118" t="s">
        <v>498</v>
      </c>
      <c r="D47" s="176"/>
      <c r="E47" s="175">
        <f t="shared" ref="E47:E51" si="22">+D47/$I47</f>
        <v>0</v>
      </c>
      <c r="F47" s="177"/>
      <c r="G47" s="176">
        <v>2208</v>
      </c>
      <c r="H47" s="175">
        <f t="shared" ref="H47:H51" si="23">+G47/$I47</f>
        <v>1</v>
      </c>
      <c r="I47" s="176">
        <f t="shared" ref="I47:I51" si="24">+D47+G47</f>
        <v>2208</v>
      </c>
      <c r="O47" s="8"/>
    </row>
    <row r="48" spans="1:17" ht="12.75" customHeight="1" x14ac:dyDescent="0.2">
      <c r="A48" s="303"/>
      <c r="B48" s="305"/>
      <c r="C48" s="118" t="s">
        <v>491</v>
      </c>
      <c r="D48" s="176"/>
      <c r="E48" s="175">
        <f t="shared" si="22"/>
        <v>0</v>
      </c>
      <c r="F48" s="176"/>
      <c r="G48" s="176">
        <v>1152</v>
      </c>
      <c r="H48" s="175">
        <f t="shared" si="23"/>
        <v>1</v>
      </c>
      <c r="I48" s="176">
        <f t="shared" si="24"/>
        <v>1152</v>
      </c>
    </row>
    <row r="49" spans="1:9" ht="12.75" customHeight="1" x14ac:dyDescent="0.2">
      <c r="A49" s="303"/>
      <c r="B49" s="305"/>
      <c r="C49" s="200" t="s">
        <v>490</v>
      </c>
      <c r="D49" s="176"/>
      <c r="E49" s="175">
        <f t="shared" si="22"/>
        <v>0</v>
      </c>
      <c r="F49" s="176"/>
      <c r="G49" s="176">
        <v>704</v>
      </c>
      <c r="H49" s="175">
        <f t="shared" si="23"/>
        <v>1</v>
      </c>
      <c r="I49" s="176">
        <f t="shared" si="24"/>
        <v>704</v>
      </c>
    </row>
    <row r="50" spans="1:9" ht="12.75" customHeight="1" thickBot="1" x14ac:dyDescent="0.25">
      <c r="A50" s="303"/>
      <c r="B50" s="306"/>
      <c r="C50" s="170" t="s">
        <v>0</v>
      </c>
      <c r="D50" s="182">
        <f>SUM(D47:D49)</f>
        <v>0</v>
      </c>
      <c r="E50" s="180">
        <f t="shared" si="22"/>
        <v>0</v>
      </c>
      <c r="F50" s="182"/>
      <c r="G50" s="182">
        <f>SUM(G47:G49)</f>
        <v>4064</v>
      </c>
      <c r="H50" s="180">
        <f t="shared" si="23"/>
        <v>1</v>
      </c>
      <c r="I50" s="182">
        <f t="shared" si="24"/>
        <v>4064</v>
      </c>
    </row>
    <row r="51" spans="1:9" ht="12.75" customHeight="1" thickBot="1" x14ac:dyDescent="0.25">
      <c r="A51" s="292"/>
      <c r="B51" s="282" t="s">
        <v>154</v>
      </c>
      <c r="C51" s="285"/>
      <c r="D51" s="55">
        <f>+D50</f>
        <v>0</v>
      </c>
      <c r="E51" s="56">
        <f t="shared" si="22"/>
        <v>0</v>
      </c>
      <c r="F51" s="57"/>
      <c r="G51" s="55">
        <f>+G50</f>
        <v>4064</v>
      </c>
      <c r="H51" s="56">
        <f t="shared" si="23"/>
        <v>1</v>
      </c>
      <c r="I51" s="57">
        <f t="shared" si="24"/>
        <v>4064</v>
      </c>
    </row>
    <row r="52" spans="1:9" ht="12.75" customHeight="1" x14ac:dyDescent="0.2">
      <c r="D52" s="2"/>
      <c r="E52" s="2"/>
      <c r="F52" s="2"/>
      <c r="G52" s="1"/>
      <c r="H52" s="1"/>
    </row>
    <row r="53" spans="1:9" ht="12.75" customHeight="1" x14ac:dyDescent="0.2">
      <c r="A53" s="272" t="s">
        <v>884</v>
      </c>
      <c r="B53" s="273"/>
      <c r="C53" s="273"/>
      <c r="D53" s="273"/>
      <c r="E53" s="273"/>
      <c r="F53" s="273"/>
      <c r="G53" s="273"/>
      <c r="H53" s="273"/>
      <c r="I53" s="273"/>
    </row>
    <row r="54" spans="1:9" ht="12.75" customHeight="1" x14ac:dyDescent="0.2">
      <c r="A54" s="272"/>
      <c r="B54" s="273"/>
      <c r="C54" s="273"/>
      <c r="D54" s="273"/>
      <c r="E54" s="273"/>
      <c r="F54" s="273"/>
      <c r="G54" s="273"/>
      <c r="H54" s="273"/>
      <c r="I54" s="273"/>
    </row>
    <row r="199" spans="1:1" ht="12.75" customHeight="1" x14ac:dyDescent="0.2">
      <c r="A199" s="8" t="s">
        <v>885</v>
      </c>
    </row>
  </sheetData>
  <mergeCells count="17">
    <mergeCell ref="A53:I54"/>
    <mergeCell ref="B51:C51"/>
    <mergeCell ref="B47:B50"/>
    <mergeCell ref="A47:A51"/>
    <mergeCell ref="A23:A46"/>
    <mergeCell ref="B23:B45"/>
    <mergeCell ref="B46:C46"/>
    <mergeCell ref="B22:C22"/>
    <mergeCell ref="B14:B17"/>
    <mergeCell ref="B18:B21"/>
    <mergeCell ref="A14:A22"/>
    <mergeCell ref="G6:H6"/>
    <mergeCell ref="B8:C8"/>
    <mergeCell ref="D6:E6"/>
    <mergeCell ref="B13:C13"/>
    <mergeCell ref="B9:B12"/>
    <mergeCell ref="A9:A13"/>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34"/>
  <sheetViews>
    <sheetView tabSelected="1" zoomScale="140" zoomScaleNormal="140" workbookViewId="0">
      <pane ySplit="8" topLeftCell="A206"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0.77734375" style="8" customWidth="1"/>
    <col min="14" max="14" width="1.77734375" style="8" customWidth="1"/>
    <col min="15" max="16" width="7.6640625" style="14" bestFit="1" customWidth="1"/>
    <col min="17" max="17" width="8.88671875" style="14" bestFit="1" customWidth="1"/>
    <col min="23" max="16384" width="8.88671875" style="8"/>
  </cols>
  <sheetData>
    <row r="1" spans="1:25" ht="12.75" customHeight="1" x14ac:dyDescent="0.2">
      <c r="A1" s="23" t="s">
        <v>850</v>
      </c>
      <c r="C1" s="23"/>
      <c r="D1" s="23"/>
      <c r="E1" s="23"/>
      <c r="F1" s="23"/>
      <c r="G1" s="23"/>
      <c r="H1" s="23"/>
      <c r="I1" s="23"/>
    </row>
    <row r="2" spans="1:25" ht="12.75" customHeight="1" x14ac:dyDescent="0.2">
      <c r="A2" s="23" t="s">
        <v>8</v>
      </c>
      <c r="C2" s="23"/>
      <c r="D2" s="23"/>
      <c r="E2" s="23"/>
      <c r="F2" s="23"/>
      <c r="G2" s="23"/>
      <c r="H2" s="23"/>
      <c r="I2" s="23"/>
    </row>
    <row r="3" spans="1:25" ht="12.75" customHeight="1" x14ac:dyDescent="0.2">
      <c r="A3" s="23" t="s">
        <v>11</v>
      </c>
      <c r="C3" s="23"/>
      <c r="D3" s="23"/>
      <c r="E3" s="23"/>
      <c r="F3" s="23"/>
      <c r="G3" s="23"/>
      <c r="H3" s="23"/>
      <c r="I3" s="23"/>
    </row>
    <row r="4" spans="1:25" ht="12.75" customHeight="1" x14ac:dyDescent="0.2">
      <c r="A4" s="23" t="s">
        <v>898</v>
      </c>
      <c r="D4" s="23"/>
      <c r="E4" s="23"/>
      <c r="F4" s="23"/>
      <c r="G4" s="66"/>
      <c r="H4" s="23"/>
      <c r="I4" s="23"/>
    </row>
    <row r="5" spans="1:25" ht="12.75" customHeight="1" x14ac:dyDescent="0.2">
      <c r="B5" s="67"/>
    </row>
    <row r="6" spans="1:25" ht="12.75" customHeight="1" x14ac:dyDescent="0.2">
      <c r="D6" s="274" t="s">
        <v>15</v>
      </c>
      <c r="E6" s="274"/>
      <c r="F6" s="3"/>
      <c r="G6" s="274" t="s">
        <v>1</v>
      </c>
      <c r="H6" s="274"/>
      <c r="I6" s="3"/>
    </row>
    <row r="7" spans="1:25" ht="12.75" customHeight="1" x14ac:dyDescent="0.2">
      <c r="A7" s="61"/>
      <c r="B7" s="4" t="s">
        <v>837</v>
      </c>
      <c r="C7" s="4" t="s">
        <v>3</v>
      </c>
      <c r="D7" s="5" t="s">
        <v>4</v>
      </c>
      <c r="E7" s="5" t="s">
        <v>5</v>
      </c>
      <c r="F7" s="5"/>
      <c r="G7" s="5" t="s">
        <v>4</v>
      </c>
      <c r="H7" s="5" t="s">
        <v>5</v>
      </c>
      <c r="I7" s="5" t="s">
        <v>6</v>
      </c>
    </row>
    <row r="8" spans="1:25" ht="12.75" customHeight="1" thickBot="1" x14ac:dyDescent="0.25">
      <c r="A8" s="54"/>
      <c r="B8" s="304" t="s">
        <v>13</v>
      </c>
      <c r="C8" s="304"/>
      <c r="D8" s="65">
        <f>SUM(D35,D59,D81,D146,D173,D226,D282,D318)</f>
        <v>2638192</v>
      </c>
      <c r="E8" s="46">
        <f>D8/$I8</f>
        <v>0.62389254126661309</v>
      </c>
      <c r="F8" s="45"/>
      <c r="G8" s="65">
        <f>SUM(G35,G59,G81,G146,G173,G226,G282,G318)</f>
        <v>1590408</v>
      </c>
      <c r="H8" s="46">
        <f>G8/$I8</f>
        <v>0.37610745873338691</v>
      </c>
      <c r="I8" s="47">
        <f>+D8+G8</f>
        <v>4228600</v>
      </c>
      <c r="R8" s="68"/>
    </row>
    <row r="9" spans="1:25" ht="12.75" customHeight="1" x14ac:dyDescent="0.2">
      <c r="A9" s="291" t="s">
        <v>218</v>
      </c>
      <c r="B9" s="278" t="s">
        <v>827</v>
      </c>
      <c r="C9" s="171" t="s">
        <v>210</v>
      </c>
      <c r="D9" s="172"/>
      <c r="E9" s="173"/>
      <c r="F9" s="172"/>
      <c r="G9" s="172"/>
      <c r="H9" s="173"/>
      <c r="I9" s="172"/>
      <c r="W9"/>
      <c r="X9"/>
      <c r="Y9"/>
    </row>
    <row r="10" spans="1:25" ht="12.75" customHeight="1" x14ac:dyDescent="0.2">
      <c r="A10" s="289"/>
      <c r="B10" s="275"/>
      <c r="C10" s="169" t="s">
        <v>257</v>
      </c>
      <c r="D10" s="174"/>
      <c r="E10" s="175">
        <f t="shared" ref="E10:E56" si="0">+D10/$I10</f>
        <v>0</v>
      </c>
      <c r="F10" s="174"/>
      <c r="G10" s="174">
        <v>1296</v>
      </c>
      <c r="H10" s="175">
        <f t="shared" ref="H10:H56" si="1">+G10/$I10</f>
        <v>1</v>
      </c>
      <c r="I10" s="176">
        <f t="shared" ref="I10:I57" si="2">+D10+G10</f>
        <v>1296</v>
      </c>
      <c r="R10" s="68"/>
      <c r="W10"/>
      <c r="X10"/>
      <c r="Y10"/>
    </row>
    <row r="11" spans="1:25" ht="12.75" customHeight="1" x14ac:dyDescent="0.2">
      <c r="A11" s="289"/>
      <c r="B11" s="279"/>
      <c r="C11" s="118" t="s">
        <v>283</v>
      </c>
      <c r="D11" s="176">
        <v>4560</v>
      </c>
      <c r="E11" s="175">
        <f t="shared" si="0"/>
        <v>0.53672316384180796</v>
      </c>
      <c r="F11" s="176"/>
      <c r="G11" s="176">
        <v>3936</v>
      </c>
      <c r="H11" s="175">
        <f t="shared" si="1"/>
        <v>0.4632768361581921</v>
      </c>
      <c r="I11" s="176">
        <f t="shared" si="2"/>
        <v>8496</v>
      </c>
      <c r="R11" s="68"/>
      <c r="W11"/>
      <c r="X11"/>
      <c r="Y11"/>
    </row>
    <row r="12" spans="1:25" ht="12.75" customHeight="1" x14ac:dyDescent="0.2">
      <c r="A12" s="289"/>
      <c r="B12" s="279"/>
      <c r="C12" s="118" t="s">
        <v>284</v>
      </c>
      <c r="D12" s="176">
        <v>3984</v>
      </c>
      <c r="E12" s="175">
        <f t="shared" si="0"/>
        <v>1</v>
      </c>
      <c r="F12" s="177"/>
      <c r="G12" s="176"/>
      <c r="H12" s="175">
        <f t="shared" si="1"/>
        <v>0</v>
      </c>
      <c r="I12" s="176">
        <f t="shared" si="2"/>
        <v>3984</v>
      </c>
      <c r="R12" s="68"/>
      <c r="W12"/>
      <c r="X12"/>
      <c r="Y12"/>
    </row>
    <row r="13" spans="1:25" ht="12.75" customHeight="1" x14ac:dyDescent="0.2">
      <c r="A13" s="289"/>
      <c r="B13" s="279"/>
      <c r="C13" s="118" t="s">
        <v>288</v>
      </c>
      <c r="D13" s="176">
        <v>26320</v>
      </c>
      <c r="E13" s="175">
        <f t="shared" si="0"/>
        <v>0.69175777964676199</v>
      </c>
      <c r="F13" s="177"/>
      <c r="G13" s="176">
        <v>11728</v>
      </c>
      <c r="H13" s="175">
        <f t="shared" si="1"/>
        <v>0.30824222035323801</v>
      </c>
      <c r="I13" s="176">
        <f t="shared" si="2"/>
        <v>38048</v>
      </c>
      <c r="R13" s="68"/>
      <c r="W13"/>
      <c r="X13"/>
      <c r="Y13"/>
    </row>
    <row r="14" spans="1:25" ht="12.75" customHeight="1" x14ac:dyDescent="0.2">
      <c r="A14" s="289"/>
      <c r="B14" s="279"/>
      <c r="C14" s="118" t="s">
        <v>289</v>
      </c>
      <c r="D14" s="176"/>
      <c r="E14" s="175">
        <f t="shared" si="0"/>
        <v>0</v>
      </c>
      <c r="F14" s="177"/>
      <c r="G14" s="176">
        <v>960</v>
      </c>
      <c r="H14" s="175">
        <f t="shared" si="1"/>
        <v>1</v>
      </c>
      <c r="I14" s="176">
        <f t="shared" si="2"/>
        <v>960</v>
      </c>
      <c r="R14" s="68"/>
      <c r="W14"/>
      <c r="X14"/>
      <c r="Y14"/>
    </row>
    <row r="15" spans="1:25" ht="12.75" customHeight="1" x14ac:dyDescent="0.2">
      <c r="A15" s="289"/>
      <c r="B15" s="279"/>
      <c r="C15" s="118" t="s">
        <v>298</v>
      </c>
      <c r="D15" s="176">
        <v>10704</v>
      </c>
      <c r="E15" s="175">
        <f t="shared" si="0"/>
        <v>0.83520599250936334</v>
      </c>
      <c r="F15" s="177"/>
      <c r="G15" s="176">
        <v>2112</v>
      </c>
      <c r="H15" s="175">
        <f t="shared" si="1"/>
        <v>0.16479400749063669</v>
      </c>
      <c r="I15" s="176">
        <f t="shared" si="2"/>
        <v>12816</v>
      </c>
      <c r="R15" s="68"/>
      <c r="W15"/>
      <c r="X15"/>
      <c r="Y15"/>
    </row>
    <row r="16" spans="1:25" ht="12.75" customHeight="1" x14ac:dyDescent="0.2">
      <c r="A16" s="289"/>
      <c r="B16" s="279"/>
      <c r="C16" s="118" t="s">
        <v>309</v>
      </c>
      <c r="D16" s="178">
        <v>14704</v>
      </c>
      <c r="E16" s="175">
        <f t="shared" si="0"/>
        <v>1</v>
      </c>
      <c r="F16" s="176"/>
      <c r="G16" s="178"/>
      <c r="H16" s="175">
        <f t="shared" si="1"/>
        <v>0</v>
      </c>
      <c r="I16" s="176">
        <f t="shared" si="2"/>
        <v>14704</v>
      </c>
      <c r="R16" s="68"/>
      <c r="W16"/>
      <c r="X16"/>
      <c r="Y16"/>
    </row>
    <row r="17" spans="1:25" ht="12.75" customHeight="1" x14ac:dyDescent="0.2">
      <c r="A17" s="289"/>
      <c r="B17" s="279"/>
      <c r="C17" s="118" t="s">
        <v>310</v>
      </c>
      <c r="D17" s="178"/>
      <c r="E17" s="175">
        <f t="shared" si="0"/>
        <v>0</v>
      </c>
      <c r="F17" s="176"/>
      <c r="G17" s="178">
        <v>576</v>
      </c>
      <c r="H17" s="175">
        <f t="shared" si="1"/>
        <v>1</v>
      </c>
      <c r="I17" s="176">
        <f t="shared" si="2"/>
        <v>576</v>
      </c>
      <c r="R17" s="68"/>
      <c r="W17"/>
      <c r="X17"/>
      <c r="Y17"/>
    </row>
    <row r="18" spans="1:25" ht="12.75" customHeight="1" x14ac:dyDescent="0.2">
      <c r="A18" s="289"/>
      <c r="B18" s="279"/>
      <c r="C18" s="118" t="s">
        <v>317</v>
      </c>
      <c r="D18" s="176">
        <v>6768</v>
      </c>
      <c r="E18" s="175">
        <f t="shared" si="0"/>
        <v>0.5280898876404494</v>
      </c>
      <c r="F18" s="176"/>
      <c r="G18" s="176">
        <v>6048</v>
      </c>
      <c r="H18" s="175">
        <f t="shared" si="1"/>
        <v>0.47191011235955055</v>
      </c>
      <c r="I18" s="176">
        <f t="shared" si="2"/>
        <v>12816</v>
      </c>
      <c r="R18" s="68"/>
      <c r="W18"/>
      <c r="X18"/>
      <c r="Y18"/>
    </row>
    <row r="19" spans="1:25" ht="12.75" customHeight="1" x14ac:dyDescent="0.2">
      <c r="A19" s="289"/>
      <c r="B19" s="279"/>
      <c r="C19" s="118" t="s">
        <v>329</v>
      </c>
      <c r="D19" s="176"/>
      <c r="E19" s="175">
        <f t="shared" si="0"/>
        <v>0</v>
      </c>
      <c r="F19" s="176"/>
      <c r="G19" s="176">
        <v>1392</v>
      </c>
      <c r="H19" s="175">
        <f t="shared" si="1"/>
        <v>1</v>
      </c>
      <c r="I19" s="176">
        <f t="shared" si="2"/>
        <v>1392</v>
      </c>
      <c r="R19" s="68"/>
      <c r="W19"/>
      <c r="X19"/>
      <c r="Y19"/>
    </row>
    <row r="20" spans="1:25" ht="12.75" customHeight="1" thickBot="1" x14ac:dyDescent="0.25">
      <c r="A20" s="289"/>
      <c r="B20" s="280"/>
      <c r="C20" s="170" t="s">
        <v>0</v>
      </c>
      <c r="D20" s="179">
        <f>SUM(D10:D19)</f>
        <v>67040</v>
      </c>
      <c r="E20" s="180">
        <f t="shared" si="0"/>
        <v>0.70503112905939758</v>
      </c>
      <c r="F20" s="181"/>
      <c r="G20" s="179">
        <f>SUM(G10:G19)</f>
        <v>28048</v>
      </c>
      <c r="H20" s="180">
        <f t="shared" si="1"/>
        <v>0.29496887094060237</v>
      </c>
      <c r="I20" s="182">
        <f t="shared" si="2"/>
        <v>95088</v>
      </c>
      <c r="R20" s="68"/>
      <c r="W20"/>
      <c r="X20"/>
      <c r="Y20"/>
    </row>
    <row r="21" spans="1:25" ht="12.75" customHeight="1" x14ac:dyDescent="0.2">
      <c r="A21" s="289"/>
      <c r="B21" s="275" t="s">
        <v>902</v>
      </c>
      <c r="C21" s="169" t="s">
        <v>685</v>
      </c>
      <c r="D21" s="176">
        <v>41056</v>
      </c>
      <c r="E21" s="175">
        <f t="shared" si="0"/>
        <v>0.96176911544227883</v>
      </c>
      <c r="F21" s="177"/>
      <c r="G21" s="176">
        <v>1632</v>
      </c>
      <c r="H21" s="175">
        <f t="shared" si="1"/>
        <v>3.823088455772114E-2</v>
      </c>
      <c r="I21" s="176">
        <f t="shared" si="2"/>
        <v>42688</v>
      </c>
      <c r="R21" s="68"/>
      <c r="W21"/>
      <c r="X21"/>
      <c r="Y21"/>
    </row>
    <row r="22" spans="1:25" ht="12.75" customHeight="1" x14ac:dyDescent="0.2">
      <c r="A22" s="289"/>
      <c r="B22" s="275"/>
      <c r="C22" s="118" t="s">
        <v>686</v>
      </c>
      <c r="D22" s="183">
        <v>2944</v>
      </c>
      <c r="E22" s="175">
        <f t="shared" si="0"/>
        <v>1</v>
      </c>
      <c r="F22" s="177"/>
      <c r="G22" s="183"/>
      <c r="H22" s="175">
        <f t="shared" si="1"/>
        <v>0</v>
      </c>
      <c r="I22" s="176">
        <f t="shared" si="2"/>
        <v>2944</v>
      </c>
      <c r="R22" s="68"/>
      <c r="W22"/>
      <c r="X22"/>
      <c r="Y22"/>
    </row>
    <row r="23" spans="1:25" ht="12.75" customHeight="1" x14ac:dyDescent="0.2">
      <c r="A23" s="289"/>
      <c r="B23" s="275"/>
      <c r="C23" s="118" t="s">
        <v>687</v>
      </c>
      <c r="D23" s="176">
        <v>9344</v>
      </c>
      <c r="E23" s="175">
        <f t="shared" si="0"/>
        <v>1</v>
      </c>
      <c r="F23" s="176"/>
      <c r="G23" s="176"/>
      <c r="H23" s="175">
        <f t="shared" si="1"/>
        <v>0</v>
      </c>
      <c r="I23" s="176">
        <f t="shared" si="2"/>
        <v>9344</v>
      </c>
      <c r="R23" s="68"/>
      <c r="W23"/>
      <c r="X23"/>
      <c r="Y23"/>
    </row>
    <row r="24" spans="1:25" ht="12.75" customHeight="1" x14ac:dyDescent="0.2">
      <c r="A24" s="289"/>
      <c r="B24" s="275"/>
      <c r="C24" s="118" t="s">
        <v>688</v>
      </c>
      <c r="D24" s="176">
        <v>17984</v>
      </c>
      <c r="E24" s="175">
        <f t="shared" si="0"/>
        <v>1</v>
      </c>
      <c r="F24" s="176"/>
      <c r="G24" s="176"/>
      <c r="H24" s="175">
        <f t="shared" si="1"/>
        <v>0</v>
      </c>
      <c r="I24" s="176">
        <f t="shared" si="2"/>
        <v>17984</v>
      </c>
      <c r="R24" s="68"/>
      <c r="W24"/>
      <c r="X24"/>
      <c r="Y24"/>
    </row>
    <row r="25" spans="1:25" ht="12.75" customHeight="1" x14ac:dyDescent="0.2">
      <c r="A25" s="289"/>
      <c r="B25" s="275"/>
      <c r="C25" s="118" t="s">
        <v>689</v>
      </c>
      <c r="D25" s="176">
        <v>19136</v>
      </c>
      <c r="E25" s="175">
        <f t="shared" si="0"/>
        <v>1</v>
      </c>
      <c r="F25" s="176"/>
      <c r="G25" s="176"/>
      <c r="H25" s="175">
        <f t="shared" si="1"/>
        <v>0</v>
      </c>
      <c r="I25" s="176">
        <f t="shared" si="2"/>
        <v>19136</v>
      </c>
      <c r="R25" s="68"/>
      <c r="W25"/>
      <c r="X25"/>
      <c r="Y25"/>
    </row>
    <row r="26" spans="1:25" ht="12.75" customHeight="1" x14ac:dyDescent="0.2">
      <c r="A26" s="289"/>
      <c r="B26" s="275"/>
      <c r="C26" s="118" t="s">
        <v>690</v>
      </c>
      <c r="D26" s="176">
        <v>22912</v>
      </c>
      <c r="E26" s="175">
        <f t="shared" si="0"/>
        <v>0.73662551440329216</v>
      </c>
      <c r="F26" s="176"/>
      <c r="G26" s="176">
        <v>8192</v>
      </c>
      <c r="H26" s="175">
        <f t="shared" si="1"/>
        <v>0.26337448559670784</v>
      </c>
      <c r="I26" s="176">
        <f t="shared" si="2"/>
        <v>31104</v>
      </c>
      <c r="R26" s="68"/>
      <c r="W26"/>
      <c r="X26"/>
      <c r="Y26"/>
    </row>
    <row r="27" spans="1:25" ht="12.75" customHeight="1" x14ac:dyDescent="0.2">
      <c r="A27" s="289"/>
      <c r="B27" s="275"/>
      <c r="C27" s="118" t="s">
        <v>818</v>
      </c>
      <c r="D27" s="176">
        <v>3904</v>
      </c>
      <c r="E27" s="175">
        <f t="shared" si="0"/>
        <v>1</v>
      </c>
      <c r="F27" s="176"/>
      <c r="G27" s="176"/>
      <c r="H27" s="175">
        <f t="shared" si="1"/>
        <v>0</v>
      </c>
      <c r="I27" s="176">
        <f t="shared" si="2"/>
        <v>3904</v>
      </c>
      <c r="R27" s="68"/>
      <c r="W27"/>
      <c r="X27"/>
      <c r="Y27"/>
    </row>
    <row r="28" spans="1:25" ht="12.75" customHeight="1" x14ac:dyDescent="0.2">
      <c r="A28" s="289"/>
      <c r="B28" s="275"/>
      <c r="C28" s="118" t="s">
        <v>864</v>
      </c>
      <c r="D28" s="176">
        <v>17680</v>
      </c>
      <c r="E28" s="175">
        <f t="shared" si="0"/>
        <v>0.77380952380952384</v>
      </c>
      <c r="F28" s="176"/>
      <c r="G28" s="176">
        <v>5168</v>
      </c>
      <c r="H28" s="175">
        <f t="shared" si="1"/>
        <v>0.22619047619047619</v>
      </c>
      <c r="I28" s="176">
        <f t="shared" si="2"/>
        <v>22848</v>
      </c>
      <c r="R28" s="68"/>
      <c r="W28"/>
      <c r="X28"/>
      <c r="Y28"/>
    </row>
    <row r="29" spans="1:25" ht="12.75" customHeight="1" x14ac:dyDescent="0.2">
      <c r="A29" s="289"/>
      <c r="B29" s="275"/>
      <c r="C29" s="118" t="s">
        <v>692</v>
      </c>
      <c r="D29" s="176">
        <v>5184</v>
      </c>
      <c r="E29" s="175">
        <f t="shared" si="0"/>
        <v>0.77142857142857146</v>
      </c>
      <c r="F29" s="176"/>
      <c r="G29" s="176">
        <v>1536</v>
      </c>
      <c r="H29" s="175">
        <f t="shared" si="1"/>
        <v>0.22857142857142856</v>
      </c>
      <c r="I29" s="176">
        <f t="shared" si="2"/>
        <v>6720</v>
      </c>
      <c r="R29" s="68"/>
      <c r="W29"/>
      <c r="X29"/>
      <c r="Y29"/>
    </row>
    <row r="30" spans="1:25" ht="12.75" customHeight="1" x14ac:dyDescent="0.2">
      <c r="A30" s="289"/>
      <c r="B30" s="275"/>
      <c r="C30" s="118" t="s">
        <v>693</v>
      </c>
      <c r="D30" s="184">
        <v>24816</v>
      </c>
      <c r="E30" s="185">
        <f t="shared" si="0"/>
        <v>0.56073752711496749</v>
      </c>
      <c r="F30" s="174"/>
      <c r="G30" s="184">
        <v>19440</v>
      </c>
      <c r="H30" s="185">
        <f t="shared" si="1"/>
        <v>0.43926247288503256</v>
      </c>
      <c r="I30" s="174">
        <f t="shared" si="2"/>
        <v>44256</v>
      </c>
      <c r="R30" s="68"/>
      <c r="W30"/>
      <c r="X30"/>
      <c r="Y30"/>
    </row>
    <row r="31" spans="1:25" ht="12.75" customHeight="1" x14ac:dyDescent="0.2">
      <c r="A31" s="289"/>
      <c r="B31" s="275"/>
      <c r="C31" s="118" t="s">
        <v>694</v>
      </c>
      <c r="D31" s="176">
        <v>5632</v>
      </c>
      <c r="E31" s="175">
        <f t="shared" si="0"/>
        <v>0.6470588235294118</v>
      </c>
      <c r="F31" s="177"/>
      <c r="G31" s="176">
        <v>3072</v>
      </c>
      <c r="H31" s="175">
        <f t="shared" si="1"/>
        <v>0.35294117647058826</v>
      </c>
      <c r="I31" s="176">
        <f t="shared" si="2"/>
        <v>8704</v>
      </c>
      <c r="R31" s="68"/>
      <c r="W31"/>
      <c r="X31"/>
      <c r="Y31"/>
    </row>
    <row r="32" spans="1:25" ht="12.75" customHeight="1" x14ac:dyDescent="0.2">
      <c r="A32" s="289"/>
      <c r="B32" s="275"/>
      <c r="C32" s="118" t="s">
        <v>695</v>
      </c>
      <c r="D32" s="176">
        <v>3392</v>
      </c>
      <c r="E32" s="175">
        <f t="shared" si="0"/>
        <v>1</v>
      </c>
      <c r="F32" s="176"/>
      <c r="G32" s="176"/>
      <c r="H32" s="175">
        <f t="shared" si="1"/>
        <v>0</v>
      </c>
      <c r="I32" s="176">
        <f t="shared" si="2"/>
        <v>3392</v>
      </c>
      <c r="R32" s="68"/>
      <c r="W32"/>
      <c r="X32"/>
      <c r="Y32"/>
    </row>
    <row r="33" spans="1:25" ht="12.75" customHeight="1" x14ac:dyDescent="0.2">
      <c r="A33" s="289"/>
      <c r="B33" s="275"/>
      <c r="C33" s="118" t="s">
        <v>698</v>
      </c>
      <c r="D33" s="178">
        <v>48272</v>
      </c>
      <c r="E33" s="175">
        <f t="shared" si="0"/>
        <v>0.86348025186033195</v>
      </c>
      <c r="F33" s="176"/>
      <c r="G33" s="178">
        <v>7632</v>
      </c>
      <c r="H33" s="175">
        <f t="shared" si="1"/>
        <v>0.136519748139668</v>
      </c>
      <c r="I33" s="176">
        <f t="shared" si="2"/>
        <v>55904</v>
      </c>
      <c r="R33" s="68"/>
      <c r="W33"/>
      <c r="X33"/>
      <c r="Y33"/>
    </row>
    <row r="34" spans="1:25" ht="12.75" customHeight="1" thickBot="1" x14ac:dyDescent="0.25">
      <c r="A34" s="289"/>
      <c r="B34" s="281"/>
      <c r="C34" s="170" t="s">
        <v>0</v>
      </c>
      <c r="D34" s="179">
        <f>SUM(D21:D33)</f>
        <v>222256</v>
      </c>
      <c r="E34" s="180">
        <f t="shared" si="0"/>
        <v>0.826451689671585</v>
      </c>
      <c r="F34" s="182"/>
      <c r="G34" s="179">
        <f>SUM(G21:G33)</f>
        <v>46672</v>
      </c>
      <c r="H34" s="180">
        <f t="shared" si="1"/>
        <v>0.17354831032841503</v>
      </c>
      <c r="I34" s="182">
        <f t="shared" si="2"/>
        <v>268928</v>
      </c>
      <c r="R34" s="68"/>
      <c r="W34"/>
      <c r="X34"/>
      <c r="Y34"/>
    </row>
    <row r="35" spans="1:25" ht="12.75" customHeight="1" thickBot="1" x14ac:dyDescent="0.25">
      <c r="A35" s="292"/>
      <c r="B35" s="282" t="s">
        <v>159</v>
      </c>
      <c r="C35" s="285"/>
      <c r="D35" s="55">
        <f>SUM(D20,D34)</f>
        <v>289296</v>
      </c>
      <c r="E35" s="56">
        <f t="shared" si="0"/>
        <v>0.79473429739352119</v>
      </c>
      <c r="F35" s="57"/>
      <c r="G35" s="55">
        <f>SUM(G20,G34)</f>
        <v>74720</v>
      </c>
      <c r="H35" s="56">
        <f t="shared" si="1"/>
        <v>0.20526570260647883</v>
      </c>
      <c r="I35" s="57">
        <f t="shared" si="2"/>
        <v>364016</v>
      </c>
      <c r="R35" s="68"/>
      <c r="W35"/>
      <c r="X35"/>
      <c r="Y35"/>
    </row>
    <row r="36" spans="1:25" ht="12.75" customHeight="1" x14ac:dyDescent="0.2">
      <c r="A36" s="278" t="s">
        <v>699</v>
      </c>
      <c r="B36" s="278" t="s">
        <v>828</v>
      </c>
      <c r="C36" s="171" t="s">
        <v>414</v>
      </c>
      <c r="D36" s="172"/>
      <c r="E36" s="173"/>
      <c r="F36" s="172"/>
      <c r="G36" s="172"/>
      <c r="H36" s="173"/>
      <c r="I36" s="172"/>
      <c r="W36"/>
      <c r="X36"/>
      <c r="Y36"/>
    </row>
    <row r="37" spans="1:25" ht="12.75" customHeight="1" x14ac:dyDescent="0.2">
      <c r="A37" s="275"/>
      <c r="B37" s="275"/>
      <c r="C37" s="118" t="s">
        <v>336</v>
      </c>
      <c r="D37" s="178"/>
      <c r="E37" s="175">
        <f t="shared" si="0"/>
        <v>0</v>
      </c>
      <c r="F37" s="176"/>
      <c r="G37" s="178">
        <v>576</v>
      </c>
      <c r="H37" s="175">
        <f t="shared" si="1"/>
        <v>1</v>
      </c>
      <c r="I37" s="176">
        <f t="shared" si="2"/>
        <v>576</v>
      </c>
      <c r="W37"/>
      <c r="X37"/>
      <c r="Y37"/>
    </row>
    <row r="38" spans="1:25" ht="12.75" customHeight="1" x14ac:dyDescent="0.2">
      <c r="A38" s="275"/>
      <c r="B38" s="275"/>
      <c r="C38" s="118" t="s">
        <v>250</v>
      </c>
      <c r="D38" s="178">
        <v>4928</v>
      </c>
      <c r="E38" s="175">
        <f t="shared" si="0"/>
        <v>1</v>
      </c>
      <c r="F38" s="176"/>
      <c r="G38" s="178"/>
      <c r="H38" s="175">
        <f t="shared" si="1"/>
        <v>0</v>
      </c>
      <c r="I38" s="176">
        <f t="shared" si="2"/>
        <v>4928</v>
      </c>
      <c r="W38"/>
      <c r="X38"/>
      <c r="Y38"/>
    </row>
    <row r="39" spans="1:25" ht="12.75" customHeight="1" x14ac:dyDescent="0.2">
      <c r="A39" s="275"/>
      <c r="B39" s="275"/>
      <c r="C39" s="118" t="s">
        <v>253</v>
      </c>
      <c r="D39" s="178">
        <v>3024</v>
      </c>
      <c r="E39" s="175">
        <f t="shared" si="0"/>
        <v>0.68478260869565222</v>
      </c>
      <c r="F39" s="176"/>
      <c r="G39" s="178">
        <v>1392</v>
      </c>
      <c r="H39" s="175">
        <f t="shared" si="1"/>
        <v>0.31521739130434784</v>
      </c>
      <c r="I39" s="176">
        <f t="shared" si="2"/>
        <v>4416</v>
      </c>
      <c r="R39" s="68"/>
      <c r="W39"/>
      <c r="X39"/>
      <c r="Y39"/>
    </row>
    <row r="40" spans="1:25" ht="12.75" customHeight="1" x14ac:dyDescent="0.2">
      <c r="A40" s="279"/>
      <c r="B40" s="279"/>
      <c r="C40" s="118" t="s">
        <v>257</v>
      </c>
      <c r="D40" s="178">
        <v>2064</v>
      </c>
      <c r="E40" s="175">
        <f t="shared" si="0"/>
        <v>0.36440677966101692</v>
      </c>
      <c r="F40" s="176"/>
      <c r="G40" s="178">
        <v>3600</v>
      </c>
      <c r="H40" s="175">
        <f t="shared" si="1"/>
        <v>0.63559322033898302</v>
      </c>
      <c r="I40" s="176">
        <f t="shared" si="2"/>
        <v>5664</v>
      </c>
      <c r="R40" s="68"/>
      <c r="W40"/>
      <c r="X40"/>
      <c r="Y40"/>
    </row>
    <row r="41" spans="1:25" ht="12.75" customHeight="1" x14ac:dyDescent="0.2">
      <c r="A41" s="279"/>
      <c r="B41" s="279"/>
      <c r="C41" s="118" t="s">
        <v>260</v>
      </c>
      <c r="D41" s="178"/>
      <c r="E41" s="175">
        <f t="shared" si="0"/>
        <v>0</v>
      </c>
      <c r="F41" s="176"/>
      <c r="G41" s="178">
        <v>624</v>
      </c>
      <c r="H41" s="175">
        <f t="shared" si="1"/>
        <v>1</v>
      </c>
      <c r="I41" s="176">
        <f t="shared" si="2"/>
        <v>624</v>
      </c>
      <c r="R41" s="68"/>
      <c r="W41"/>
      <c r="X41"/>
      <c r="Y41"/>
    </row>
    <row r="42" spans="1:25" ht="12.75" customHeight="1" x14ac:dyDescent="0.2">
      <c r="A42" s="279"/>
      <c r="B42" s="279"/>
      <c r="C42" s="167" t="s">
        <v>263</v>
      </c>
      <c r="D42" s="178"/>
      <c r="E42" s="175">
        <f t="shared" si="0"/>
        <v>0</v>
      </c>
      <c r="F42" s="176"/>
      <c r="G42" s="178">
        <v>1456</v>
      </c>
      <c r="H42" s="175">
        <f t="shared" si="1"/>
        <v>1</v>
      </c>
      <c r="I42" s="176">
        <f t="shared" si="2"/>
        <v>1456</v>
      </c>
      <c r="R42" s="68"/>
      <c r="W42"/>
      <c r="X42"/>
      <c r="Y42"/>
    </row>
    <row r="43" spans="1:25" ht="12.75" customHeight="1" x14ac:dyDescent="0.2">
      <c r="A43" s="279"/>
      <c r="B43" s="279"/>
      <c r="C43" s="167" t="s">
        <v>281</v>
      </c>
      <c r="D43" s="178"/>
      <c r="E43" s="175">
        <f t="shared" si="0"/>
        <v>0</v>
      </c>
      <c r="F43" s="176"/>
      <c r="G43" s="178">
        <v>5472</v>
      </c>
      <c r="H43" s="175">
        <f t="shared" si="1"/>
        <v>1</v>
      </c>
      <c r="I43" s="176">
        <f t="shared" si="2"/>
        <v>5472</v>
      </c>
      <c r="R43" s="68"/>
      <c r="W43"/>
      <c r="X43"/>
      <c r="Y43"/>
    </row>
    <row r="44" spans="1:25" ht="12.75" customHeight="1" x14ac:dyDescent="0.2">
      <c r="A44" s="279"/>
      <c r="B44" s="279"/>
      <c r="C44" s="167" t="s">
        <v>283</v>
      </c>
      <c r="D44" s="178"/>
      <c r="E44" s="175">
        <f t="shared" si="0"/>
        <v>0</v>
      </c>
      <c r="F44" s="176"/>
      <c r="G44" s="178">
        <v>864</v>
      </c>
      <c r="H44" s="175">
        <f t="shared" si="1"/>
        <v>1</v>
      </c>
      <c r="I44" s="176">
        <f t="shared" si="2"/>
        <v>864</v>
      </c>
      <c r="R44" s="68"/>
      <c r="W44"/>
      <c r="X44"/>
      <c r="Y44"/>
    </row>
    <row r="45" spans="1:25" ht="12.75" customHeight="1" x14ac:dyDescent="0.2">
      <c r="A45" s="279"/>
      <c r="B45" s="279"/>
      <c r="C45" s="167" t="s">
        <v>284</v>
      </c>
      <c r="D45" s="178"/>
      <c r="E45" s="175">
        <f t="shared" si="0"/>
        <v>0</v>
      </c>
      <c r="F45" s="176"/>
      <c r="G45" s="178">
        <v>2112</v>
      </c>
      <c r="H45" s="175">
        <f t="shared" si="1"/>
        <v>1</v>
      </c>
      <c r="I45" s="176">
        <f t="shared" si="2"/>
        <v>2112</v>
      </c>
      <c r="R45" s="68"/>
      <c r="W45"/>
      <c r="X45"/>
      <c r="Y45"/>
    </row>
    <row r="46" spans="1:25" ht="12.75" customHeight="1" x14ac:dyDescent="0.2">
      <c r="A46" s="279"/>
      <c r="B46" s="279"/>
      <c r="C46" s="167" t="s">
        <v>288</v>
      </c>
      <c r="D46" s="178">
        <v>31168</v>
      </c>
      <c r="E46" s="175">
        <f t="shared" si="0"/>
        <v>0.3965798045602606</v>
      </c>
      <c r="F46" s="176"/>
      <c r="G46" s="178">
        <v>47424</v>
      </c>
      <c r="H46" s="175">
        <f t="shared" si="1"/>
        <v>0.60342019543973946</v>
      </c>
      <c r="I46" s="176">
        <f t="shared" si="2"/>
        <v>78592</v>
      </c>
      <c r="R46" s="68"/>
      <c r="W46"/>
      <c r="X46"/>
      <c r="Y46"/>
    </row>
    <row r="47" spans="1:25" ht="12.75" customHeight="1" x14ac:dyDescent="0.2">
      <c r="A47" s="279"/>
      <c r="B47" s="279"/>
      <c r="C47" s="167" t="s">
        <v>295</v>
      </c>
      <c r="D47" s="178"/>
      <c r="E47" s="175">
        <f t="shared" si="0"/>
        <v>0</v>
      </c>
      <c r="F47" s="176"/>
      <c r="G47" s="178">
        <v>2016</v>
      </c>
      <c r="H47" s="175">
        <f t="shared" si="1"/>
        <v>1</v>
      </c>
      <c r="I47" s="176">
        <f t="shared" si="2"/>
        <v>2016</v>
      </c>
      <c r="R47" s="68"/>
      <c r="W47"/>
      <c r="X47"/>
      <c r="Y47"/>
    </row>
    <row r="48" spans="1:25" ht="12.75" customHeight="1" x14ac:dyDescent="0.2">
      <c r="A48" s="279"/>
      <c r="B48" s="279"/>
      <c r="C48" s="167" t="s">
        <v>298</v>
      </c>
      <c r="D48" s="178">
        <v>4320</v>
      </c>
      <c r="E48" s="175">
        <f t="shared" si="0"/>
        <v>0.14354066985645933</v>
      </c>
      <c r="F48" s="176"/>
      <c r="G48" s="178">
        <v>25776</v>
      </c>
      <c r="H48" s="175">
        <f t="shared" si="1"/>
        <v>0.8564593301435407</v>
      </c>
      <c r="I48" s="176">
        <f t="shared" si="2"/>
        <v>30096</v>
      </c>
      <c r="R48" s="68"/>
      <c r="W48"/>
      <c r="X48"/>
      <c r="Y48"/>
    </row>
    <row r="49" spans="1:25" ht="12.75" customHeight="1" x14ac:dyDescent="0.2">
      <c r="A49" s="279"/>
      <c r="B49" s="279"/>
      <c r="C49" s="167" t="s">
        <v>301</v>
      </c>
      <c r="D49" s="178"/>
      <c r="E49" s="175">
        <f t="shared" si="0"/>
        <v>0</v>
      </c>
      <c r="F49" s="176"/>
      <c r="G49" s="178">
        <v>912</v>
      </c>
      <c r="H49" s="175">
        <f t="shared" si="1"/>
        <v>1</v>
      </c>
      <c r="I49" s="176">
        <f t="shared" si="2"/>
        <v>912</v>
      </c>
      <c r="R49" s="68"/>
      <c r="W49"/>
      <c r="X49"/>
      <c r="Y49"/>
    </row>
    <row r="50" spans="1:25" ht="12.75" customHeight="1" x14ac:dyDescent="0.2">
      <c r="A50" s="279"/>
      <c r="B50" s="279"/>
      <c r="C50" s="167" t="s">
        <v>309</v>
      </c>
      <c r="D50" s="178">
        <v>12096</v>
      </c>
      <c r="E50" s="175">
        <f t="shared" si="0"/>
        <v>0.44055944055944057</v>
      </c>
      <c r="F50" s="176"/>
      <c r="G50" s="178">
        <v>15360</v>
      </c>
      <c r="H50" s="175">
        <f t="shared" si="1"/>
        <v>0.55944055944055948</v>
      </c>
      <c r="I50" s="176">
        <f t="shared" si="2"/>
        <v>27456</v>
      </c>
      <c r="R50" s="68"/>
      <c r="W50"/>
      <c r="X50"/>
      <c r="Y50"/>
    </row>
    <row r="51" spans="1:25" ht="12.75" customHeight="1" x14ac:dyDescent="0.2">
      <c r="A51" s="279"/>
      <c r="B51" s="279"/>
      <c r="C51" s="167" t="s">
        <v>310</v>
      </c>
      <c r="D51" s="178"/>
      <c r="E51" s="175">
        <f t="shared" si="0"/>
        <v>0</v>
      </c>
      <c r="F51" s="176"/>
      <c r="G51" s="178">
        <v>384</v>
      </c>
      <c r="H51" s="175">
        <f t="shared" si="1"/>
        <v>1</v>
      </c>
      <c r="I51" s="176">
        <f t="shared" si="2"/>
        <v>384</v>
      </c>
      <c r="R51" s="68"/>
      <c r="W51"/>
      <c r="X51"/>
      <c r="Y51"/>
    </row>
    <row r="52" spans="1:25" ht="12.75" customHeight="1" x14ac:dyDescent="0.2">
      <c r="A52" s="279"/>
      <c r="B52" s="279"/>
      <c r="C52" s="167" t="s">
        <v>313</v>
      </c>
      <c r="D52" s="178"/>
      <c r="E52" s="175">
        <f t="shared" si="0"/>
        <v>0</v>
      </c>
      <c r="F52" s="176"/>
      <c r="G52" s="178">
        <v>672</v>
      </c>
      <c r="H52" s="175">
        <f t="shared" si="1"/>
        <v>1</v>
      </c>
      <c r="I52" s="176">
        <f t="shared" si="2"/>
        <v>672</v>
      </c>
      <c r="R52" s="68"/>
      <c r="W52"/>
      <c r="X52"/>
      <c r="Y52"/>
    </row>
    <row r="53" spans="1:25" ht="12.75" customHeight="1" x14ac:dyDescent="0.2">
      <c r="A53" s="279"/>
      <c r="B53" s="279"/>
      <c r="C53" s="167" t="s">
        <v>317</v>
      </c>
      <c r="D53" s="178">
        <v>19632</v>
      </c>
      <c r="E53" s="175">
        <f t="shared" si="0"/>
        <v>0.71880492091388404</v>
      </c>
      <c r="F53" s="176"/>
      <c r="G53" s="178">
        <v>7680</v>
      </c>
      <c r="H53" s="175">
        <f t="shared" si="1"/>
        <v>0.28119507908611602</v>
      </c>
      <c r="I53" s="176">
        <f t="shared" si="2"/>
        <v>27312</v>
      </c>
      <c r="R53" s="68"/>
      <c r="W53"/>
      <c r="X53"/>
      <c r="Y53"/>
    </row>
    <row r="54" spans="1:25" ht="12.75" customHeight="1" x14ac:dyDescent="0.2">
      <c r="A54" s="279"/>
      <c r="B54" s="279"/>
      <c r="C54" s="167" t="s">
        <v>319</v>
      </c>
      <c r="D54" s="178"/>
      <c r="E54" s="175">
        <f t="shared" si="0"/>
        <v>0</v>
      </c>
      <c r="F54" s="176"/>
      <c r="G54" s="178">
        <v>2112</v>
      </c>
      <c r="H54" s="175">
        <f t="shared" si="1"/>
        <v>1</v>
      </c>
      <c r="I54" s="176">
        <f t="shared" si="2"/>
        <v>2112</v>
      </c>
      <c r="R54" s="68"/>
      <c r="W54"/>
      <c r="X54"/>
      <c r="Y54"/>
    </row>
    <row r="55" spans="1:25" ht="12.75" customHeight="1" x14ac:dyDescent="0.2">
      <c r="A55" s="279"/>
      <c r="B55" s="279"/>
      <c r="C55" s="167" t="s">
        <v>320</v>
      </c>
      <c r="D55" s="178">
        <v>4416</v>
      </c>
      <c r="E55" s="175">
        <f t="shared" si="0"/>
        <v>0.67647058823529416</v>
      </c>
      <c r="F55" s="176"/>
      <c r="G55" s="178">
        <v>2112</v>
      </c>
      <c r="H55" s="175">
        <f t="shared" si="1"/>
        <v>0.3235294117647059</v>
      </c>
      <c r="I55" s="176">
        <f t="shared" si="2"/>
        <v>6528</v>
      </c>
      <c r="R55" s="68"/>
      <c r="W55"/>
      <c r="X55"/>
      <c r="Y55"/>
    </row>
    <row r="56" spans="1:25" ht="12.75" customHeight="1" x14ac:dyDescent="0.2">
      <c r="A56" s="279"/>
      <c r="B56" s="279"/>
      <c r="C56" s="167" t="s">
        <v>327</v>
      </c>
      <c r="D56" s="178"/>
      <c r="E56" s="175">
        <f t="shared" si="0"/>
        <v>0</v>
      </c>
      <c r="F56" s="176"/>
      <c r="G56" s="178">
        <v>528</v>
      </c>
      <c r="H56" s="175">
        <f t="shared" si="1"/>
        <v>1</v>
      </c>
      <c r="I56" s="176">
        <f t="shared" si="2"/>
        <v>528</v>
      </c>
      <c r="R56" s="68"/>
      <c r="W56"/>
      <c r="X56"/>
      <c r="Y56"/>
    </row>
    <row r="57" spans="1:25" ht="12.75" customHeight="1" x14ac:dyDescent="0.2">
      <c r="A57" s="279"/>
      <c r="B57" s="279"/>
      <c r="C57" s="167" t="s">
        <v>329</v>
      </c>
      <c r="D57" s="178">
        <v>432</v>
      </c>
      <c r="E57" s="175">
        <f t="shared" ref="E57:E77" si="3">+D57/$I57</f>
        <v>0.33333333333333331</v>
      </c>
      <c r="F57" s="176"/>
      <c r="G57" s="178">
        <v>864</v>
      </c>
      <c r="H57" s="175">
        <f t="shared" ref="H57:H77" si="4">+G57/$I57</f>
        <v>0.66666666666666663</v>
      </c>
      <c r="I57" s="176">
        <f t="shared" si="2"/>
        <v>1296</v>
      </c>
      <c r="R57" s="68"/>
      <c r="W57"/>
      <c r="X57"/>
      <c r="Y57"/>
    </row>
    <row r="58" spans="1:25" ht="12.75" customHeight="1" thickBot="1" x14ac:dyDescent="0.25">
      <c r="A58" s="279"/>
      <c r="B58" s="280"/>
      <c r="C58" s="170" t="s">
        <v>0</v>
      </c>
      <c r="D58" s="179">
        <f>SUM(D37:D57)</f>
        <v>82080</v>
      </c>
      <c r="E58" s="180">
        <f t="shared" si="3"/>
        <v>0.40232138655791705</v>
      </c>
      <c r="F58" s="182"/>
      <c r="G58" s="179">
        <f>SUM(G37:G57)</f>
        <v>121936</v>
      </c>
      <c r="H58" s="180">
        <f t="shared" si="4"/>
        <v>0.59767861344208295</v>
      </c>
      <c r="I58" s="182">
        <f t="shared" ref="I58:I79" si="5">+D58+G58</f>
        <v>204016</v>
      </c>
      <c r="R58" s="68"/>
      <c r="W58"/>
      <c r="X58"/>
      <c r="Y58"/>
    </row>
    <row r="59" spans="1:25" ht="12.75" customHeight="1" thickBot="1" x14ac:dyDescent="0.25">
      <c r="A59" s="280"/>
      <c r="B59" s="282" t="s">
        <v>175</v>
      </c>
      <c r="C59" s="282"/>
      <c r="D59" s="186">
        <f>+D58</f>
        <v>82080</v>
      </c>
      <c r="E59" s="187">
        <f t="shared" si="3"/>
        <v>0.40232138655791705</v>
      </c>
      <c r="F59" s="188"/>
      <c r="G59" s="186">
        <f>+G58</f>
        <v>121936</v>
      </c>
      <c r="H59" s="187">
        <f t="shared" si="4"/>
        <v>0.59767861344208295</v>
      </c>
      <c r="I59" s="188">
        <f t="shared" si="5"/>
        <v>204016</v>
      </c>
      <c r="R59" s="68"/>
      <c r="W59"/>
      <c r="X59"/>
      <c r="Y59"/>
    </row>
    <row r="60" spans="1:25" ht="12.75" customHeight="1" x14ac:dyDescent="0.2">
      <c r="A60" s="278" t="s">
        <v>217</v>
      </c>
      <c r="B60" s="278" t="s">
        <v>203</v>
      </c>
      <c r="C60" s="171" t="s">
        <v>203</v>
      </c>
      <c r="D60" s="172"/>
      <c r="E60" s="173"/>
      <c r="F60" s="172"/>
      <c r="G60" s="172"/>
      <c r="H60" s="173"/>
      <c r="I60" s="172"/>
      <c r="R60" s="68"/>
      <c r="W60"/>
      <c r="X60"/>
      <c r="Y60"/>
    </row>
    <row r="61" spans="1:25" ht="12.75" customHeight="1" x14ac:dyDescent="0.2">
      <c r="A61" s="275"/>
      <c r="B61" s="275"/>
      <c r="C61" s="167" t="s">
        <v>250</v>
      </c>
      <c r="D61" s="178">
        <v>4480</v>
      </c>
      <c r="E61" s="175">
        <f t="shared" si="3"/>
        <v>1</v>
      </c>
      <c r="F61" s="176"/>
      <c r="G61" s="178"/>
      <c r="H61" s="175">
        <f t="shared" si="4"/>
        <v>0</v>
      </c>
      <c r="I61" s="176">
        <f t="shared" si="5"/>
        <v>4480</v>
      </c>
      <c r="W61"/>
      <c r="X61"/>
      <c r="Y61"/>
    </row>
    <row r="62" spans="1:25" ht="12.75" customHeight="1" x14ac:dyDescent="0.2">
      <c r="A62" s="275"/>
      <c r="B62" s="275"/>
      <c r="C62" s="167" t="s">
        <v>253</v>
      </c>
      <c r="D62" s="178"/>
      <c r="E62" s="175">
        <f t="shared" si="3"/>
        <v>0</v>
      </c>
      <c r="F62" s="176"/>
      <c r="G62" s="178">
        <v>672</v>
      </c>
      <c r="H62" s="175">
        <f t="shared" si="4"/>
        <v>1</v>
      </c>
      <c r="I62" s="176">
        <f t="shared" si="5"/>
        <v>672</v>
      </c>
      <c r="W62"/>
      <c r="X62"/>
      <c r="Y62"/>
    </row>
    <row r="63" spans="1:25" ht="12.75" customHeight="1" x14ac:dyDescent="0.2">
      <c r="A63" s="275"/>
      <c r="B63" s="275"/>
      <c r="C63" s="167" t="s">
        <v>257</v>
      </c>
      <c r="D63" s="178">
        <v>816</v>
      </c>
      <c r="E63" s="175">
        <f t="shared" si="3"/>
        <v>0.2073170731707317</v>
      </c>
      <c r="F63" s="176"/>
      <c r="G63" s="178">
        <v>3120</v>
      </c>
      <c r="H63" s="175">
        <f t="shared" si="4"/>
        <v>0.79268292682926833</v>
      </c>
      <c r="I63" s="176">
        <f t="shared" si="5"/>
        <v>3936</v>
      </c>
      <c r="R63" s="68"/>
      <c r="W63"/>
      <c r="X63"/>
      <c r="Y63"/>
    </row>
    <row r="64" spans="1:25" ht="12.75" customHeight="1" x14ac:dyDescent="0.2">
      <c r="A64" s="275"/>
      <c r="B64" s="279"/>
      <c r="C64" s="167" t="s">
        <v>281</v>
      </c>
      <c r="D64" s="178"/>
      <c r="E64" s="175">
        <f t="shared" si="3"/>
        <v>0</v>
      </c>
      <c r="F64" s="176"/>
      <c r="G64" s="178">
        <v>1440</v>
      </c>
      <c r="H64" s="175">
        <f t="shared" si="4"/>
        <v>1</v>
      </c>
      <c r="I64" s="176">
        <f t="shared" si="5"/>
        <v>1440</v>
      </c>
      <c r="R64" s="68"/>
      <c r="W64"/>
      <c r="X64"/>
      <c r="Y64"/>
    </row>
    <row r="65" spans="1:25" ht="12.75" customHeight="1" x14ac:dyDescent="0.2">
      <c r="A65" s="275"/>
      <c r="B65" s="279"/>
      <c r="C65" s="167" t="s">
        <v>283</v>
      </c>
      <c r="D65" s="178"/>
      <c r="E65" s="175">
        <f t="shared" si="3"/>
        <v>0</v>
      </c>
      <c r="F65" s="176"/>
      <c r="G65" s="178">
        <v>1008</v>
      </c>
      <c r="H65" s="175">
        <f t="shared" si="4"/>
        <v>1</v>
      </c>
      <c r="I65" s="176">
        <f t="shared" si="5"/>
        <v>1008</v>
      </c>
      <c r="R65" s="68"/>
      <c r="W65"/>
      <c r="X65"/>
      <c r="Y65"/>
    </row>
    <row r="66" spans="1:25" ht="12.75" customHeight="1" x14ac:dyDescent="0.2">
      <c r="A66" s="275"/>
      <c r="B66" s="279"/>
      <c r="C66" s="167" t="s">
        <v>284</v>
      </c>
      <c r="D66" s="178"/>
      <c r="E66" s="175">
        <f t="shared" si="3"/>
        <v>0</v>
      </c>
      <c r="F66" s="176"/>
      <c r="G66" s="178">
        <v>5664</v>
      </c>
      <c r="H66" s="175">
        <f t="shared" si="4"/>
        <v>1</v>
      </c>
      <c r="I66" s="176">
        <f t="shared" si="5"/>
        <v>5664</v>
      </c>
      <c r="R66" s="68"/>
      <c r="W66"/>
      <c r="X66"/>
      <c r="Y66"/>
    </row>
    <row r="67" spans="1:25" ht="12.75" customHeight="1" x14ac:dyDescent="0.2">
      <c r="A67" s="275"/>
      <c r="B67" s="279"/>
      <c r="C67" s="167" t="s">
        <v>288</v>
      </c>
      <c r="D67" s="178">
        <v>7680</v>
      </c>
      <c r="E67" s="175">
        <f t="shared" si="3"/>
        <v>0.48582995951417002</v>
      </c>
      <c r="F67" s="176"/>
      <c r="G67" s="178">
        <v>8128</v>
      </c>
      <c r="H67" s="175">
        <f t="shared" si="4"/>
        <v>0.51417004048582993</v>
      </c>
      <c r="I67" s="176">
        <f t="shared" si="5"/>
        <v>15808</v>
      </c>
      <c r="R67" s="68"/>
      <c r="W67"/>
      <c r="X67"/>
      <c r="Y67"/>
    </row>
    <row r="68" spans="1:25" ht="12.75" customHeight="1" x14ac:dyDescent="0.2">
      <c r="A68" s="275"/>
      <c r="B68" s="279"/>
      <c r="C68" s="167" t="s">
        <v>289</v>
      </c>
      <c r="D68" s="178"/>
      <c r="E68" s="175">
        <f t="shared" si="3"/>
        <v>0</v>
      </c>
      <c r="F68" s="176"/>
      <c r="G68" s="178">
        <v>2544</v>
      </c>
      <c r="H68" s="175">
        <f t="shared" si="4"/>
        <v>1</v>
      </c>
      <c r="I68" s="176">
        <f t="shared" si="5"/>
        <v>2544</v>
      </c>
      <c r="R68" s="68"/>
      <c r="W68"/>
      <c r="X68"/>
      <c r="Y68"/>
    </row>
    <row r="69" spans="1:25" ht="12.75" customHeight="1" x14ac:dyDescent="0.2">
      <c r="A69" s="275"/>
      <c r="B69" s="279"/>
      <c r="C69" s="167" t="s">
        <v>298</v>
      </c>
      <c r="D69" s="178">
        <v>5520</v>
      </c>
      <c r="E69" s="175">
        <f t="shared" si="3"/>
        <v>0.72784810126582278</v>
      </c>
      <c r="F69" s="176"/>
      <c r="G69" s="178">
        <v>2064</v>
      </c>
      <c r="H69" s="175">
        <f t="shared" si="4"/>
        <v>0.27215189873417722</v>
      </c>
      <c r="I69" s="176">
        <f t="shared" si="5"/>
        <v>7584</v>
      </c>
      <c r="R69" s="68"/>
      <c r="W69"/>
      <c r="X69"/>
      <c r="Y69"/>
    </row>
    <row r="70" spans="1:25" ht="12.75" customHeight="1" x14ac:dyDescent="0.2">
      <c r="A70" s="275"/>
      <c r="B70" s="279"/>
      <c r="C70" s="167" t="s">
        <v>301</v>
      </c>
      <c r="D70" s="178"/>
      <c r="E70" s="175">
        <f t="shared" si="3"/>
        <v>0</v>
      </c>
      <c r="F70" s="176"/>
      <c r="G70" s="178">
        <v>768</v>
      </c>
      <c r="H70" s="175">
        <f t="shared" si="4"/>
        <v>1</v>
      </c>
      <c r="I70" s="176">
        <f t="shared" si="5"/>
        <v>768</v>
      </c>
      <c r="R70" s="68"/>
      <c r="W70"/>
      <c r="X70"/>
      <c r="Y70"/>
    </row>
    <row r="71" spans="1:25" ht="12.75" customHeight="1" x14ac:dyDescent="0.2">
      <c r="A71" s="275"/>
      <c r="B71" s="279"/>
      <c r="C71" s="167" t="s">
        <v>309</v>
      </c>
      <c r="D71" s="178">
        <v>6848</v>
      </c>
      <c r="E71" s="175">
        <f t="shared" si="3"/>
        <v>1</v>
      </c>
      <c r="F71" s="176"/>
      <c r="G71" s="178"/>
      <c r="H71" s="175">
        <f t="shared" si="4"/>
        <v>0</v>
      </c>
      <c r="I71" s="176">
        <f t="shared" si="5"/>
        <v>6848</v>
      </c>
      <c r="R71" s="68"/>
      <c r="W71"/>
      <c r="X71"/>
      <c r="Y71"/>
    </row>
    <row r="72" spans="1:25" ht="12.75" customHeight="1" x14ac:dyDescent="0.2">
      <c r="A72" s="275"/>
      <c r="B72" s="279"/>
      <c r="C72" s="167" t="s">
        <v>310</v>
      </c>
      <c r="D72" s="178"/>
      <c r="E72" s="175">
        <f t="shared" si="3"/>
        <v>0</v>
      </c>
      <c r="F72" s="176"/>
      <c r="G72" s="178">
        <v>576</v>
      </c>
      <c r="H72" s="175">
        <f>+G72/$I72</f>
        <v>1</v>
      </c>
      <c r="I72" s="176">
        <f t="shared" si="5"/>
        <v>576</v>
      </c>
      <c r="R72" s="68"/>
      <c r="W72"/>
      <c r="X72"/>
      <c r="Y72"/>
    </row>
    <row r="73" spans="1:25" ht="12.75" customHeight="1" x14ac:dyDescent="0.2">
      <c r="A73" s="275"/>
      <c r="B73" s="279"/>
      <c r="C73" s="167" t="s">
        <v>317</v>
      </c>
      <c r="D73" s="178">
        <v>1440</v>
      </c>
      <c r="E73" s="175">
        <f t="shared" si="3"/>
        <v>0.29702970297029702</v>
      </c>
      <c r="F73" s="176"/>
      <c r="G73" s="178">
        <v>3408</v>
      </c>
      <c r="H73" s="175">
        <f t="shared" si="4"/>
        <v>0.70297029702970293</v>
      </c>
      <c r="I73" s="176">
        <f t="shared" si="5"/>
        <v>4848</v>
      </c>
      <c r="R73" s="68"/>
      <c r="W73"/>
      <c r="X73"/>
      <c r="Y73"/>
    </row>
    <row r="74" spans="1:25" ht="12.75" customHeight="1" x14ac:dyDescent="0.2">
      <c r="A74" s="275"/>
      <c r="B74" s="279"/>
      <c r="C74" s="167" t="s">
        <v>319</v>
      </c>
      <c r="D74" s="178"/>
      <c r="E74" s="175">
        <f t="shared" si="3"/>
        <v>0</v>
      </c>
      <c r="F74" s="176"/>
      <c r="G74" s="178">
        <v>480</v>
      </c>
      <c r="H74" s="175">
        <f t="shared" si="4"/>
        <v>1</v>
      </c>
      <c r="I74" s="176">
        <f t="shared" si="5"/>
        <v>480</v>
      </c>
      <c r="R74" s="68"/>
      <c r="W74"/>
      <c r="X74"/>
      <c r="Y74"/>
    </row>
    <row r="75" spans="1:25" ht="12.75" customHeight="1" x14ac:dyDescent="0.2">
      <c r="A75" s="275"/>
      <c r="B75" s="279"/>
      <c r="C75" s="167" t="s">
        <v>320</v>
      </c>
      <c r="D75" s="178"/>
      <c r="E75" s="175">
        <f t="shared" si="3"/>
        <v>0</v>
      </c>
      <c r="F75" s="176"/>
      <c r="G75" s="178">
        <v>1056</v>
      </c>
      <c r="H75" s="175">
        <f t="shared" si="4"/>
        <v>1</v>
      </c>
      <c r="I75" s="176">
        <f t="shared" si="5"/>
        <v>1056</v>
      </c>
      <c r="R75" s="68"/>
      <c r="W75"/>
      <c r="X75"/>
      <c r="Y75"/>
    </row>
    <row r="76" spans="1:25" ht="12.75" customHeight="1" x14ac:dyDescent="0.2">
      <c r="A76" s="275"/>
      <c r="B76" s="279"/>
      <c r="C76" s="167" t="s">
        <v>329</v>
      </c>
      <c r="D76" s="178"/>
      <c r="E76" s="175">
        <f t="shared" si="3"/>
        <v>0</v>
      </c>
      <c r="F76" s="176"/>
      <c r="G76" s="178">
        <v>624</v>
      </c>
      <c r="H76" s="175">
        <f t="shared" si="4"/>
        <v>1</v>
      </c>
      <c r="I76" s="176">
        <f t="shared" si="5"/>
        <v>624</v>
      </c>
      <c r="R76" s="68"/>
      <c r="W76"/>
      <c r="X76"/>
      <c r="Y76"/>
    </row>
    <row r="77" spans="1:25" ht="12.75" customHeight="1" thickBot="1" x14ac:dyDescent="0.25">
      <c r="A77" s="275"/>
      <c r="B77" s="279"/>
      <c r="C77" s="189" t="s">
        <v>43</v>
      </c>
      <c r="D77" s="179">
        <f>SUM(D61:D76)</f>
        <v>26784</v>
      </c>
      <c r="E77" s="180">
        <f t="shared" si="3"/>
        <v>0.4591332967635765</v>
      </c>
      <c r="F77" s="182"/>
      <c r="G77" s="179">
        <f>SUM(G61:G76)</f>
        <v>31552</v>
      </c>
      <c r="H77" s="180">
        <f t="shared" si="4"/>
        <v>0.5408667032364235</v>
      </c>
      <c r="I77" s="182">
        <f t="shared" si="5"/>
        <v>58336</v>
      </c>
      <c r="R77" s="68"/>
      <c r="W77"/>
      <c r="X77"/>
      <c r="Y77"/>
    </row>
    <row r="78" spans="1:25" ht="12.75" customHeight="1" x14ac:dyDescent="0.2">
      <c r="A78" s="275"/>
      <c r="B78" s="279"/>
      <c r="C78" s="171" t="s">
        <v>700</v>
      </c>
      <c r="D78" s="172"/>
      <c r="E78" s="173"/>
      <c r="F78" s="172"/>
      <c r="G78" s="172"/>
      <c r="H78" s="173"/>
      <c r="I78" s="172"/>
      <c r="R78" s="68"/>
      <c r="W78"/>
      <c r="X78"/>
      <c r="Y78"/>
    </row>
    <row r="79" spans="1:25" ht="12.75" customHeight="1" x14ac:dyDescent="0.2">
      <c r="A79" s="275"/>
      <c r="B79" s="279"/>
      <c r="C79" s="167" t="s">
        <v>701</v>
      </c>
      <c r="D79" s="176">
        <v>240</v>
      </c>
      <c r="E79" s="175">
        <f t="shared" ref="E79:E81" si="6">+D79/$I79</f>
        <v>0.26315789473684209</v>
      </c>
      <c r="F79" s="176"/>
      <c r="G79" s="176">
        <v>672</v>
      </c>
      <c r="H79" s="175">
        <f t="shared" ref="H79:H81" si="7">+G79/$I79</f>
        <v>0.73684210526315785</v>
      </c>
      <c r="I79" s="176">
        <f t="shared" si="5"/>
        <v>912</v>
      </c>
      <c r="W79"/>
      <c r="X79"/>
      <c r="Y79"/>
    </row>
    <row r="80" spans="1:25" ht="12.75" customHeight="1" thickBot="1" x14ac:dyDescent="0.25">
      <c r="A80" s="275"/>
      <c r="B80" s="280"/>
      <c r="C80" s="190" t="s">
        <v>43</v>
      </c>
      <c r="D80" s="191">
        <f>+D79</f>
        <v>240</v>
      </c>
      <c r="E80" s="180">
        <f t="shared" si="6"/>
        <v>0.26315789473684209</v>
      </c>
      <c r="F80" s="192"/>
      <c r="G80" s="191">
        <f>+G79</f>
        <v>672</v>
      </c>
      <c r="H80" s="180">
        <f t="shared" si="7"/>
        <v>0.73684210526315785</v>
      </c>
      <c r="I80" s="182">
        <f t="shared" ref="I80:I81" si="8">+D80+G80</f>
        <v>912</v>
      </c>
      <c r="W80"/>
      <c r="X80"/>
      <c r="Y80"/>
    </row>
    <row r="81" spans="1:25" ht="12.75" customHeight="1" thickBot="1" x14ac:dyDescent="0.25">
      <c r="A81" s="281"/>
      <c r="B81" s="282" t="s">
        <v>176</v>
      </c>
      <c r="C81" s="282"/>
      <c r="D81" s="186">
        <f>+D77+D80</f>
        <v>27024</v>
      </c>
      <c r="E81" s="187">
        <f t="shared" si="6"/>
        <v>0.45611666216581148</v>
      </c>
      <c r="F81" s="188"/>
      <c r="G81" s="186">
        <f>+G77+G80</f>
        <v>32224</v>
      </c>
      <c r="H81" s="187">
        <f t="shared" si="7"/>
        <v>0.54388333783418852</v>
      </c>
      <c r="I81" s="188">
        <f t="shared" si="8"/>
        <v>59248</v>
      </c>
      <c r="R81" s="68"/>
      <c r="W81"/>
      <c r="X81"/>
      <c r="Y81"/>
    </row>
    <row r="82" spans="1:25" ht="12.75" customHeight="1" x14ac:dyDescent="0.2">
      <c r="A82" s="289" t="s">
        <v>459</v>
      </c>
      <c r="B82" s="288" t="s">
        <v>829</v>
      </c>
      <c r="C82" s="171" t="s">
        <v>229</v>
      </c>
      <c r="D82" s="172"/>
      <c r="E82" s="173"/>
      <c r="F82" s="172"/>
      <c r="G82" s="172"/>
      <c r="H82" s="173"/>
      <c r="I82" s="172"/>
      <c r="R82" s="68"/>
      <c r="W82"/>
      <c r="X82"/>
      <c r="Y82"/>
    </row>
    <row r="83" spans="1:25" ht="12.75" customHeight="1" x14ac:dyDescent="0.2">
      <c r="A83" s="305"/>
      <c r="B83" s="305"/>
      <c r="C83" s="118" t="s">
        <v>252</v>
      </c>
      <c r="D83" s="176"/>
      <c r="E83" s="175">
        <f t="shared" ref="E83:E146" si="9">+D83/$I83</f>
        <v>0</v>
      </c>
      <c r="F83" s="177"/>
      <c r="G83" s="176">
        <v>2064</v>
      </c>
      <c r="H83" s="175">
        <f t="shared" ref="H83:H146" si="10">+G83/$I83</f>
        <v>1</v>
      </c>
      <c r="I83" s="176">
        <f t="shared" ref="I83:I146" si="11">+D83+G83</f>
        <v>2064</v>
      </c>
      <c r="R83" s="68"/>
      <c r="W83"/>
      <c r="X83"/>
      <c r="Y83"/>
    </row>
    <row r="84" spans="1:25" ht="12.75" customHeight="1" x14ac:dyDescent="0.2">
      <c r="A84" s="305"/>
      <c r="B84" s="305"/>
      <c r="C84" s="118" t="s">
        <v>342</v>
      </c>
      <c r="D84" s="176">
        <v>10320</v>
      </c>
      <c r="E84" s="175">
        <f t="shared" si="9"/>
        <v>0.44791666666666669</v>
      </c>
      <c r="F84" s="176"/>
      <c r="G84" s="176">
        <v>12720</v>
      </c>
      <c r="H84" s="175">
        <f t="shared" si="10"/>
        <v>0.55208333333333337</v>
      </c>
      <c r="I84" s="176">
        <f t="shared" si="11"/>
        <v>23040</v>
      </c>
      <c r="R84" s="68"/>
      <c r="W84"/>
      <c r="X84"/>
      <c r="Y84"/>
    </row>
    <row r="85" spans="1:25" ht="12.75" customHeight="1" x14ac:dyDescent="0.2">
      <c r="A85" s="305"/>
      <c r="B85" s="305"/>
      <c r="C85" s="118" t="s">
        <v>284</v>
      </c>
      <c r="D85" s="176">
        <v>8064</v>
      </c>
      <c r="E85" s="175">
        <f t="shared" si="9"/>
        <v>0.4329896907216495</v>
      </c>
      <c r="F85" s="176"/>
      <c r="G85" s="176">
        <v>10560</v>
      </c>
      <c r="H85" s="175">
        <f t="shared" si="10"/>
        <v>0.5670103092783505</v>
      </c>
      <c r="I85" s="176">
        <f t="shared" si="11"/>
        <v>18624</v>
      </c>
      <c r="R85" s="68"/>
      <c r="W85"/>
      <c r="X85"/>
      <c r="Y85"/>
    </row>
    <row r="86" spans="1:25" ht="12.75" customHeight="1" x14ac:dyDescent="0.2">
      <c r="A86" s="305"/>
      <c r="B86" s="305"/>
      <c r="C86" s="118" t="s">
        <v>285</v>
      </c>
      <c r="D86" s="176">
        <v>2176</v>
      </c>
      <c r="E86" s="175">
        <f t="shared" si="9"/>
        <v>1</v>
      </c>
      <c r="F86" s="176"/>
      <c r="G86" s="176"/>
      <c r="H86" s="175">
        <f t="shared" si="10"/>
        <v>0</v>
      </c>
      <c r="I86" s="176">
        <f t="shared" si="11"/>
        <v>2176</v>
      </c>
      <c r="R86" s="68"/>
      <c r="W86"/>
      <c r="X86"/>
      <c r="Y86"/>
    </row>
    <row r="87" spans="1:25" ht="12.75" customHeight="1" x14ac:dyDescent="0.2">
      <c r="A87" s="305"/>
      <c r="B87" s="305"/>
      <c r="C87" s="118" t="s">
        <v>298</v>
      </c>
      <c r="D87" s="176">
        <v>66384</v>
      </c>
      <c r="E87" s="175">
        <f t="shared" si="9"/>
        <v>0.73760000000000003</v>
      </c>
      <c r="F87" s="176"/>
      <c r="G87" s="176">
        <v>23616</v>
      </c>
      <c r="H87" s="175">
        <f t="shared" si="10"/>
        <v>0.26240000000000002</v>
      </c>
      <c r="I87" s="176">
        <f t="shared" si="11"/>
        <v>90000</v>
      </c>
      <c r="R87" s="68"/>
      <c r="W87"/>
      <c r="X87"/>
      <c r="Y87"/>
    </row>
    <row r="88" spans="1:25" ht="12.75" customHeight="1" x14ac:dyDescent="0.2">
      <c r="A88" s="305"/>
      <c r="B88" s="305"/>
      <c r="C88" s="118" t="s">
        <v>343</v>
      </c>
      <c r="D88" s="176">
        <v>3408</v>
      </c>
      <c r="E88" s="175">
        <f t="shared" si="9"/>
        <v>0.84523809523809523</v>
      </c>
      <c r="F88" s="176"/>
      <c r="G88" s="176">
        <v>624</v>
      </c>
      <c r="H88" s="175">
        <f t="shared" si="10"/>
        <v>0.15476190476190477</v>
      </c>
      <c r="I88" s="176">
        <f t="shared" si="11"/>
        <v>4032</v>
      </c>
      <c r="R88" s="68"/>
      <c r="W88"/>
      <c r="X88"/>
      <c r="Y88"/>
    </row>
    <row r="89" spans="1:25" ht="12.75" customHeight="1" x14ac:dyDescent="0.2">
      <c r="A89" s="305"/>
      <c r="B89" s="305"/>
      <c r="C89" s="118" t="s">
        <v>317</v>
      </c>
      <c r="D89" s="176">
        <v>36528</v>
      </c>
      <c r="E89" s="175">
        <f t="shared" si="9"/>
        <v>0.55955882352941178</v>
      </c>
      <c r="F89" s="176"/>
      <c r="G89" s="176">
        <v>28752</v>
      </c>
      <c r="H89" s="175">
        <f t="shared" si="10"/>
        <v>0.44044117647058822</v>
      </c>
      <c r="I89" s="176">
        <f t="shared" si="11"/>
        <v>65280</v>
      </c>
      <c r="R89" s="68"/>
      <c r="W89"/>
      <c r="X89"/>
      <c r="Y89"/>
    </row>
    <row r="90" spans="1:25" ht="12.75" customHeight="1" x14ac:dyDescent="0.2">
      <c r="A90" s="305"/>
      <c r="B90" s="305"/>
      <c r="C90" s="118" t="s">
        <v>319</v>
      </c>
      <c r="D90" s="178">
        <v>17136</v>
      </c>
      <c r="E90" s="175">
        <f t="shared" si="9"/>
        <v>0.7055335968379447</v>
      </c>
      <c r="F90" s="167"/>
      <c r="G90" s="178">
        <v>7152</v>
      </c>
      <c r="H90" s="175">
        <f t="shared" si="10"/>
        <v>0.29446640316205536</v>
      </c>
      <c r="I90" s="178">
        <f t="shared" si="11"/>
        <v>24288</v>
      </c>
      <c r="R90" s="68"/>
      <c r="W90"/>
      <c r="X90"/>
      <c r="Y90"/>
    </row>
    <row r="91" spans="1:25" ht="12.75" customHeight="1" x14ac:dyDescent="0.2">
      <c r="A91" s="305"/>
      <c r="B91" s="305"/>
      <c r="C91" s="118" t="s">
        <v>327</v>
      </c>
      <c r="D91" s="178">
        <v>6288</v>
      </c>
      <c r="E91" s="175">
        <f t="shared" si="9"/>
        <v>0.76608187134502925</v>
      </c>
      <c r="F91" s="167"/>
      <c r="G91" s="178">
        <v>1920</v>
      </c>
      <c r="H91" s="175">
        <f t="shared" si="10"/>
        <v>0.23391812865497075</v>
      </c>
      <c r="I91" s="178">
        <f t="shared" si="11"/>
        <v>8208</v>
      </c>
      <c r="R91" s="68"/>
      <c r="W91"/>
      <c r="X91"/>
      <c r="Y91"/>
    </row>
    <row r="92" spans="1:25" ht="12.75" customHeight="1" x14ac:dyDescent="0.2">
      <c r="A92" s="305"/>
      <c r="B92" s="305"/>
      <c r="C92" s="118" t="s">
        <v>329</v>
      </c>
      <c r="D92" s="178">
        <v>13872</v>
      </c>
      <c r="E92" s="175">
        <f t="shared" si="9"/>
        <v>0.61228813559322037</v>
      </c>
      <c r="F92" s="167"/>
      <c r="G92" s="178">
        <v>8784</v>
      </c>
      <c r="H92" s="175">
        <f t="shared" si="10"/>
        <v>0.38771186440677968</v>
      </c>
      <c r="I92" s="178">
        <f t="shared" si="11"/>
        <v>22656</v>
      </c>
      <c r="R92" s="68"/>
      <c r="W92"/>
      <c r="X92"/>
      <c r="Y92"/>
    </row>
    <row r="93" spans="1:25" ht="12.75" customHeight="1" x14ac:dyDescent="0.2">
      <c r="A93" s="305"/>
      <c r="B93" s="305"/>
      <c r="C93" s="196" t="s">
        <v>43</v>
      </c>
      <c r="D93" s="197">
        <f>SUM(D83:D92)</f>
        <v>164176</v>
      </c>
      <c r="E93" s="198">
        <f t="shared" si="9"/>
        <v>0.63055367787132055</v>
      </c>
      <c r="F93" s="197"/>
      <c r="G93" s="197">
        <f>SUM(G83:G92)</f>
        <v>96192</v>
      </c>
      <c r="H93" s="198">
        <f t="shared" si="10"/>
        <v>0.36944632212867939</v>
      </c>
      <c r="I93" s="197">
        <f t="shared" si="11"/>
        <v>260368</v>
      </c>
      <c r="R93" s="68"/>
      <c r="W93"/>
      <c r="X93"/>
      <c r="Y93"/>
    </row>
    <row r="94" spans="1:25" ht="12.75" customHeight="1" x14ac:dyDescent="0.2">
      <c r="A94" s="305"/>
      <c r="B94" s="305"/>
      <c r="C94" s="193" t="s">
        <v>204</v>
      </c>
      <c r="D94" s="194"/>
      <c r="E94" s="195"/>
      <c r="F94" s="194"/>
      <c r="G94" s="194"/>
      <c r="H94" s="195"/>
      <c r="I94" s="194"/>
      <c r="R94" s="68"/>
      <c r="W94"/>
      <c r="X94"/>
      <c r="Y94"/>
    </row>
    <row r="95" spans="1:25" ht="12.75" customHeight="1" x14ac:dyDescent="0.2">
      <c r="A95" s="305"/>
      <c r="B95" s="305"/>
      <c r="C95" s="118" t="s">
        <v>253</v>
      </c>
      <c r="D95" s="174">
        <v>17856</v>
      </c>
      <c r="E95" s="185">
        <f t="shared" si="9"/>
        <v>0.74103585657370519</v>
      </c>
      <c r="F95" s="174"/>
      <c r="G95" s="174">
        <v>6240</v>
      </c>
      <c r="H95" s="185">
        <f t="shared" si="10"/>
        <v>0.25896414342629481</v>
      </c>
      <c r="I95" s="174">
        <f t="shared" si="11"/>
        <v>24096</v>
      </c>
      <c r="R95" s="68"/>
      <c r="W95"/>
      <c r="X95"/>
      <c r="Y95"/>
    </row>
    <row r="96" spans="1:25" ht="12.75" customHeight="1" x14ac:dyDescent="0.2">
      <c r="A96" s="305"/>
      <c r="B96" s="305"/>
      <c r="C96" s="118" t="s">
        <v>288</v>
      </c>
      <c r="D96" s="176">
        <v>129248</v>
      </c>
      <c r="E96" s="175">
        <f t="shared" si="9"/>
        <v>0.6974615783111725</v>
      </c>
      <c r="F96" s="176"/>
      <c r="G96" s="176">
        <v>56064</v>
      </c>
      <c r="H96" s="175">
        <f t="shared" si="10"/>
        <v>0.3025384216888275</v>
      </c>
      <c r="I96" s="176">
        <f t="shared" si="11"/>
        <v>185312</v>
      </c>
      <c r="R96" s="68"/>
      <c r="W96"/>
      <c r="X96"/>
      <c r="Y96"/>
    </row>
    <row r="97" spans="1:25" ht="12.75" customHeight="1" x14ac:dyDescent="0.2">
      <c r="A97" s="305"/>
      <c r="B97" s="305"/>
      <c r="C97" s="118" t="s">
        <v>292</v>
      </c>
      <c r="D97" s="176"/>
      <c r="E97" s="175">
        <f t="shared" si="9"/>
        <v>0</v>
      </c>
      <c r="F97" s="176"/>
      <c r="G97" s="176">
        <v>1040</v>
      </c>
      <c r="H97" s="175">
        <f t="shared" si="10"/>
        <v>1</v>
      </c>
      <c r="I97" s="176">
        <f t="shared" si="11"/>
        <v>1040</v>
      </c>
      <c r="R97" s="68"/>
      <c r="W97"/>
      <c r="X97"/>
      <c r="Y97"/>
    </row>
    <row r="98" spans="1:25" ht="12.75" customHeight="1" x14ac:dyDescent="0.2">
      <c r="A98" s="305"/>
      <c r="B98" s="305"/>
      <c r="C98" s="118" t="s">
        <v>301</v>
      </c>
      <c r="D98" s="199">
        <v>6432</v>
      </c>
      <c r="E98" s="175">
        <f t="shared" si="9"/>
        <v>0.59292035398230092</v>
      </c>
      <c r="F98" s="176"/>
      <c r="G98" s="176">
        <v>4416</v>
      </c>
      <c r="H98" s="175">
        <f t="shared" si="10"/>
        <v>0.40707964601769914</v>
      </c>
      <c r="I98" s="176">
        <f t="shared" si="11"/>
        <v>10848</v>
      </c>
      <c r="R98" s="68"/>
      <c r="W98"/>
      <c r="X98"/>
      <c r="Y98"/>
    </row>
    <row r="99" spans="1:25" ht="12.75" customHeight="1" x14ac:dyDescent="0.2">
      <c r="A99" s="305"/>
      <c r="B99" s="305"/>
      <c r="C99" s="169" t="s">
        <v>310</v>
      </c>
      <c r="D99" s="176">
        <v>8160</v>
      </c>
      <c r="E99" s="175">
        <f t="shared" si="9"/>
        <v>0.86734693877551017</v>
      </c>
      <c r="F99" s="176"/>
      <c r="G99" s="176">
        <v>1248</v>
      </c>
      <c r="H99" s="175">
        <f t="shared" si="10"/>
        <v>0.1326530612244898</v>
      </c>
      <c r="I99" s="176">
        <f t="shared" si="11"/>
        <v>9408</v>
      </c>
      <c r="R99" s="68"/>
      <c r="W99"/>
      <c r="X99"/>
      <c r="Y99"/>
    </row>
    <row r="100" spans="1:25" ht="12.75" customHeight="1" x14ac:dyDescent="0.2">
      <c r="A100" s="305"/>
      <c r="B100" s="305"/>
      <c r="C100" s="118" t="s">
        <v>313</v>
      </c>
      <c r="D100" s="176">
        <v>9696</v>
      </c>
      <c r="E100" s="175">
        <f t="shared" si="9"/>
        <v>0.78294573643410847</v>
      </c>
      <c r="F100" s="176"/>
      <c r="G100" s="176">
        <v>2688</v>
      </c>
      <c r="H100" s="175">
        <f t="shared" si="10"/>
        <v>0.21705426356589147</v>
      </c>
      <c r="I100" s="176">
        <f t="shared" si="11"/>
        <v>12384</v>
      </c>
      <c r="R100" s="68"/>
      <c r="W100"/>
      <c r="X100"/>
      <c r="Y100"/>
    </row>
    <row r="101" spans="1:25" ht="12.75" customHeight="1" x14ac:dyDescent="0.2">
      <c r="A101" s="305"/>
      <c r="B101" s="305"/>
      <c r="C101" s="200" t="s">
        <v>320</v>
      </c>
      <c r="D101" s="176">
        <v>12096</v>
      </c>
      <c r="E101" s="175">
        <f t="shared" si="9"/>
        <v>0.68478260869565222</v>
      </c>
      <c r="F101" s="176"/>
      <c r="G101" s="176">
        <v>5568</v>
      </c>
      <c r="H101" s="175">
        <f t="shared" si="10"/>
        <v>0.31521739130434784</v>
      </c>
      <c r="I101" s="176">
        <f t="shared" si="11"/>
        <v>17664</v>
      </c>
      <c r="R101" s="68"/>
      <c r="W101"/>
      <c r="X101"/>
      <c r="Y101"/>
    </row>
    <row r="102" spans="1:25" ht="12.75" customHeight="1" x14ac:dyDescent="0.2">
      <c r="A102" s="305"/>
      <c r="B102" s="305"/>
      <c r="C102" s="200" t="s">
        <v>328</v>
      </c>
      <c r="D102" s="176">
        <v>1360</v>
      </c>
      <c r="E102" s="175">
        <f t="shared" si="9"/>
        <v>1</v>
      </c>
      <c r="F102" s="176"/>
      <c r="G102" s="176"/>
      <c r="H102" s="175">
        <f t="shared" si="10"/>
        <v>0</v>
      </c>
      <c r="I102" s="176">
        <f t="shared" si="11"/>
        <v>1360</v>
      </c>
      <c r="R102" s="68"/>
      <c r="W102"/>
      <c r="X102"/>
      <c r="Y102"/>
    </row>
    <row r="103" spans="1:25" ht="12.75" customHeight="1" x14ac:dyDescent="0.2">
      <c r="A103" s="305"/>
      <c r="B103" s="305"/>
      <c r="C103" s="196" t="s">
        <v>43</v>
      </c>
      <c r="D103" s="197">
        <f>SUM(D95:D102)</f>
        <v>184848</v>
      </c>
      <c r="E103" s="198">
        <f t="shared" si="9"/>
        <v>0.7052252472225613</v>
      </c>
      <c r="F103" s="197"/>
      <c r="G103" s="197">
        <f>SUM(G95:G102)</f>
        <v>77264</v>
      </c>
      <c r="H103" s="198">
        <f t="shared" si="10"/>
        <v>0.29477475277743864</v>
      </c>
      <c r="I103" s="197">
        <f t="shared" si="11"/>
        <v>262112</v>
      </c>
      <c r="R103" s="68"/>
      <c r="W103"/>
      <c r="X103"/>
      <c r="Y103"/>
    </row>
    <row r="104" spans="1:25" ht="12.75" customHeight="1" x14ac:dyDescent="0.2">
      <c r="A104" s="305"/>
      <c r="B104" s="305"/>
      <c r="C104" s="193" t="s">
        <v>53</v>
      </c>
      <c r="D104" s="197"/>
      <c r="E104" s="198"/>
      <c r="F104" s="197"/>
      <c r="G104" s="197"/>
      <c r="H104" s="198"/>
      <c r="I104" s="197"/>
      <c r="R104" s="68"/>
      <c r="W104"/>
      <c r="X104"/>
      <c r="Y104"/>
    </row>
    <row r="105" spans="1:25" ht="12.75" customHeight="1" x14ac:dyDescent="0.2">
      <c r="A105" s="305"/>
      <c r="B105" s="305"/>
      <c r="C105" s="118" t="s">
        <v>250</v>
      </c>
      <c r="D105" s="176">
        <v>21440</v>
      </c>
      <c r="E105" s="175">
        <f t="shared" si="9"/>
        <v>0.60881417537482962</v>
      </c>
      <c r="F105" s="176"/>
      <c r="G105" s="176">
        <v>13776</v>
      </c>
      <c r="H105" s="175">
        <f t="shared" si="10"/>
        <v>0.39118582462517038</v>
      </c>
      <c r="I105" s="176">
        <f t="shared" si="11"/>
        <v>35216</v>
      </c>
      <c r="R105" s="68"/>
      <c r="W105"/>
      <c r="X105"/>
      <c r="Y105"/>
    </row>
    <row r="106" spans="1:25" ht="12.75" customHeight="1" x14ac:dyDescent="0.2">
      <c r="A106" s="305"/>
      <c r="B106" s="305"/>
      <c r="C106" s="118" t="s">
        <v>257</v>
      </c>
      <c r="D106" s="176">
        <v>31520</v>
      </c>
      <c r="E106" s="175">
        <f t="shared" si="9"/>
        <v>0.51449464612170281</v>
      </c>
      <c r="F106" s="176"/>
      <c r="G106" s="176">
        <v>29744</v>
      </c>
      <c r="H106" s="175">
        <f t="shared" si="10"/>
        <v>0.48550535387829719</v>
      </c>
      <c r="I106" s="176">
        <f t="shared" si="11"/>
        <v>61264</v>
      </c>
      <c r="R106" s="68"/>
      <c r="W106"/>
      <c r="X106"/>
      <c r="Y106"/>
    </row>
    <row r="107" spans="1:25" ht="12.75" customHeight="1" x14ac:dyDescent="0.2">
      <c r="A107" s="305"/>
      <c r="B107" s="305"/>
      <c r="C107" s="118" t="s">
        <v>263</v>
      </c>
      <c r="D107" s="178">
        <v>26320</v>
      </c>
      <c r="E107" s="175">
        <f t="shared" si="9"/>
        <v>0.72339489885664032</v>
      </c>
      <c r="F107" s="176"/>
      <c r="G107" s="178">
        <v>10064</v>
      </c>
      <c r="H107" s="175">
        <f t="shared" si="10"/>
        <v>0.27660510114335973</v>
      </c>
      <c r="I107" s="176">
        <f t="shared" si="11"/>
        <v>36384</v>
      </c>
      <c r="R107" s="68"/>
      <c r="W107"/>
      <c r="X107"/>
      <c r="Y107"/>
    </row>
    <row r="108" spans="1:25" ht="12.75" customHeight="1" x14ac:dyDescent="0.2">
      <c r="A108" s="305"/>
      <c r="B108" s="305"/>
      <c r="C108" s="118" t="s">
        <v>289</v>
      </c>
      <c r="D108" s="178">
        <v>7968</v>
      </c>
      <c r="E108" s="175">
        <f t="shared" si="9"/>
        <v>0.87368421052631584</v>
      </c>
      <c r="F108" s="176"/>
      <c r="G108" s="178">
        <v>1152</v>
      </c>
      <c r="H108" s="175">
        <f t="shared" si="10"/>
        <v>0.12631578947368421</v>
      </c>
      <c r="I108" s="176">
        <f t="shared" si="11"/>
        <v>9120</v>
      </c>
      <c r="R108" s="68"/>
      <c r="W108"/>
      <c r="X108"/>
      <c r="Y108"/>
    </row>
    <row r="109" spans="1:25" ht="12.75" customHeight="1" x14ac:dyDescent="0.2">
      <c r="A109" s="305"/>
      <c r="B109" s="305"/>
      <c r="C109" s="118" t="s">
        <v>295</v>
      </c>
      <c r="D109" s="176">
        <v>1680</v>
      </c>
      <c r="E109" s="175">
        <f t="shared" si="9"/>
        <v>0.1674641148325359</v>
      </c>
      <c r="F109" s="176"/>
      <c r="G109" s="176">
        <v>8352</v>
      </c>
      <c r="H109" s="175">
        <f t="shared" si="10"/>
        <v>0.83253588516746413</v>
      </c>
      <c r="I109" s="176">
        <f t="shared" si="11"/>
        <v>10032</v>
      </c>
      <c r="R109" s="68"/>
      <c r="W109"/>
      <c r="X109"/>
      <c r="Y109"/>
    </row>
    <row r="110" spans="1:25" ht="12.75" customHeight="1" x14ac:dyDescent="0.2">
      <c r="A110" s="305"/>
      <c r="B110" s="305"/>
      <c r="C110" s="118" t="s">
        <v>305</v>
      </c>
      <c r="D110" s="176">
        <v>3120</v>
      </c>
      <c r="E110" s="175">
        <f t="shared" si="9"/>
        <v>1</v>
      </c>
      <c r="F110" s="176"/>
      <c r="G110" s="176"/>
      <c r="H110" s="175">
        <f t="shared" si="10"/>
        <v>0</v>
      </c>
      <c r="I110" s="176">
        <f t="shared" si="11"/>
        <v>3120</v>
      </c>
      <c r="R110" s="68"/>
      <c r="W110"/>
      <c r="X110"/>
      <c r="Y110"/>
    </row>
    <row r="111" spans="1:25" ht="12.75" customHeight="1" x14ac:dyDescent="0.2">
      <c r="A111" s="305"/>
      <c r="B111" s="305"/>
      <c r="C111" s="118" t="s">
        <v>311</v>
      </c>
      <c r="D111" s="176">
        <v>3264</v>
      </c>
      <c r="E111" s="175">
        <f t="shared" si="9"/>
        <v>1</v>
      </c>
      <c r="F111" s="176"/>
      <c r="G111" s="176"/>
      <c r="H111" s="175">
        <f t="shared" si="10"/>
        <v>0</v>
      </c>
      <c r="I111" s="176">
        <f t="shared" si="11"/>
        <v>3264</v>
      </c>
      <c r="R111" s="68"/>
      <c r="W111"/>
      <c r="X111"/>
      <c r="Y111"/>
    </row>
    <row r="112" spans="1:25" ht="12.75" customHeight="1" x14ac:dyDescent="0.2">
      <c r="A112" s="305"/>
      <c r="B112" s="305"/>
      <c r="C112" s="118" t="s">
        <v>315</v>
      </c>
      <c r="D112" s="176">
        <v>9552</v>
      </c>
      <c r="E112" s="175">
        <f t="shared" si="9"/>
        <v>0.76245210727969348</v>
      </c>
      <c r="F112" s="176"/>
      <c r="G112" s="176">
        <v>2976</v>
      </c>
      <c r="H112" s="175">
        <f t="shared" si="10"/>
        <v>0.23754789272030652</v>
      </c>
      <c r="I112" s="176">
        <f t="shared" si="11"/>
        <v>12528</v>
      </c>
      <c r="R112" s="68"/>
      <c r="W112"/>
      <c r="X112"/>
      <c r="Y112"/>
    </row>
    <row r="113" spans="1:25" ht="12.75" customHeight="1" x14ac:dyDescent="0.2">
      <c r="A113" s="305"/>
      <c r="B113" s="305"/>
      <c r="C113" s="118" t="s">
        <v>344</v>
      </c>
      <c r="D113" s="176">
        <v>960</v>
      </c>
      <c r="E113" s="175">
        <f t="shared" si="9"/>
        <v>1</v>
      </c>
      <c r="F113" s="176"/>
      <c r="G113" s="176"/>
      <c r="H113" s="175">
        <f t="shared" si="10"/>
        <v>0</v>
      </c>
      <c r="I113" s="176">
        <f t="shared" si="11"/>
        <v>960</v>
      </c>
      <c r="R113" s="68"/>
      <c r="W113"/>
      <c r="X113"/>
      <c r="Y113"/>
    </row>
    <row r="114" spans="1:25" ht="12.75" customHeight="1" thickBot="1" x14ac:dyDescent="0.25">
      <c r="A114" s="305"/>
      <c r="B114" s="305"/>
      <c r="C114" s="201" t="s">
        <v>43</v>
      </c>
      <c r="D114" s="202">
        <f>SUM(D105:D113)</f>
        <v>105824</v>
      </c>
      <c r="E114" s="203">
        <f t="shared" si="9"/>
        <v>0.6156567066927302</v>
      </c>
      <c r="F114" s="202"/>
      <c r="G114" s="202">
        <f>SUM(G105:G113)</f>
        <v>66064</v>
      </c>
      <c r="H114" s="203">
        <f t="shared" si="10"/>
        <v>0.38434329330726985</v>
      </c>
      <c r="I114" s="202">
        <f t="shared" si="11"/>
        <v>171888</v>
      </c>
      <c r="R114" s="68"/>
      <c r="W114"/>
      <c r="X114"/>
      <c r="Y114"/>
    </row>
    <row r="115" spans="1:25" ht="12.75" customHeight="1" thickBot="1" x14ac:dyDescent="0.25">
      <c r="A115" s="305"/>
      <c r="B115" s="306"/>
      <c r="C115" s="170" t="s">
        <v>0</v>
      </c>
      <c r="D115" s="179">
        <f>SUM(D93,D103,D114)</f>
        <v>454848</v>
      </c>
      <c r="E115" s="180">
        <f t="shared" si="9"/>
        <v>0.65505322825936674</v>
      </c>
      <c r="F115" s="182"/>
      <c r="G115" s="179">
        <f>SUM(G93,G103,G114)</f>
        <v>239520</v>
      </c>
      <c r="H115" s="180">
        <f t="shared" si="10"/>
        <v>0.34494677174063321</v>
      </c>
      <c r="I115" s="182">
        <f t="shared" si="11"/>
        <v>694368</v>
      </c>
      <c r="R115" s="68"/>
      <c r="W115"/>
      <c r="X115"/>
      <c r="Y115"/>
    </row>
    <row r="116" spans="1:25" ht="12.75" customHeight="1" x14ac:dyDescent="0.2">
      <c r="A116" s="289" t="s">
        <v>459</v>
      </c>
      <c r="B116" s="275" t="s">
        <v>826</v>
      </c>
      <c r="C116" s="193" t="s">
        <v>205</v>
      </c>
      <c r="D116" s="194"/>
      <c r="E116" s="195"/>
      <c r="F116" s="194"/>
      <c r="G116" s="194"/>
      <c r="H116" s="195"/>
      <c r="I116" s="194"/>
      <c r="R116" s="68"/>
      <c r="W116"/>
      <c r="X116"/>
      <c r="Y116"/>
    </row>
    <row r="117" spans="1:25" ht="12.75" customHeight="1" x14ac:dyDescent="0.2">
      <c r="A117" s="293"/>
      <c r="B117" s="275"/>
      <c r="C117" s="167" t="s">
        <v>351</v>
      </c>
      <c r="D117" s="176"/>
      <c r="E117" s="175">
        <f t="shared" si="9"/>
        <v>0</v>
      </c>
      <c r="F117" s="176"/>
      <c r="G117" s="176">
        <v>960</v>
      </c>
      <c r="H117" s="175">
        <f t="shared" si="10"/>
        <v>1</v>
      </c>
      <c r="I117" s="176">
        <f t="shared" si="11"/>
        <v>960</v>
      </c>
      <c r="R117" s="68"/>
      <c r="W117"/>
      <c r="X117"/>
      <c r="Y117"/>
    </row>
    <row r="118" spans="1:25" ht="12.75" customHeight="1" x14ac:dyDescent="0.2">
      <c r="A118" s="293"/>
      <c r="B118" s="275"/>
      <c r="C118" s="167" t="s">
        <v>345</v>
      </c>
      <c r="D118" s="176">
        <v>1360</v>
      </c>
      <c r="E118" s="175">
        <f t="shared" si="9"/>
        <v>1</v>
      </c>
      <c r="F118" s="176"/>
      <c r="G118" s="176"/>
      <c r="H118" s="175">
        <f t="shared" si="10"/>
        <v>0</v>
      </c>
      <c r="I118" s="176">
        <f t="shared" si="11"/>
        <v>1360</v>
      </c>
      <c r="R118" s="68"/>
      <c r="W118"/>
      <c r="X118"/>
      <c r="Y118"/>
    </row>
    <row r="119" spans="1:25" ht="12.75" customHeight="1" x14ac:dyDescent="0.2">
      <c r="A119" s="293"/>
      <c r="B119" s="275"/>
      <c r="C119" s="167" t="s">
        <v>346</v>
      </c>
      <c r="D119" s="176">
        <v>38000</v>
      </c>
      <c r="E119" s="175">
        <f t="shared" si="9"/>
        <v>0.92233009708737868</v>
      </c>
      <c r="F119" s="176"/>
      <c r="G119" s="176">
        <v>3200</v>
      </c>
      <c r="H119" s="175">
        <f t="shared" si="10"/>
        <v>7.7669902912621352E-2</v>
      </c>
      <c r="I119" s="176">
        <f t="shared" si="11"/>
        <v>41200</v>
      </c>
      <c r="R119" s="68"/>
      <c r="W119"/>
      <c r="X119"/>
      <c r="Y119"/>
    </row>
    <row r="120" spans="1:25" ht="12.75" customHeight="1" x14ac:dyDescent="0.2">
      <c r="A120" s="293"/>
      <c r="B120" s="275"/>
      <c r="C120" s="167" t="s">
        <v>347</v>
      </c>
      <c r="D120" s="176">
        <v>6528</v>
      </c>
      <c r="E120" s="175">
        <f t="shared" si="9"/>
        <v>0.50246305418719217</v>
      </c>
      <c r="F120" s="176"/>
      <c r="G120" s="176">
        <v>6464</v>
      </c>
      <c r="H120" s="175">
        <f t="shared" si="10"/>
        <v>0.49753694581280788</v>
      </c>
      <c r="I120" s="176">
        <f t="shared" si="11"/>
        <v>12992</v>
      </c>
      <c r="R120" s="68"/>
      <c r="W120"/>
      <c r="X120"/>
      <c r="Y120"/>
    </row>
    <row r="121" spans="1:25" ht="12.75" customHeight="1" x14ac:dyDescent="0.2">
      <c r="A121" s="293"/>
      <c r="B121" s="275"/>
      <c r="C121" s="118" t="s">
        <v>348</v>
      </c>
      <c r="D121" s="176">
        <v>3776</v>
      </c>
      <c r="E121" s="175">
        <f t="shared" si="9"/>
        <v>1</v>
      </c>
      <c r="F121" s="176"/>
      <c r="G121" s="176"/>
      <c r="H121" s="175">
        <f t="shared" si="10"/>
        <v>0</v>
      </c>
      <c r="I121" s="176">
        <f t="shared" si="11"/>
        <v>3776</v>
      </c>
      <c r="R121" s="68"/>
      <c r="W121"/>
      <c r="X121"/>
      <c r="Y121"/>
    </row>
    <row r="122" spans="1:25" ht="12.75" customHeight="1" x14ac:dyDescent="0.2">
      <c r="A122" s="293"/>
      <c r="B122" s="275"/>
      <c r="C122" s="167" t="s">
        <v>283</v>
      </c>
      <c r="D122" s="176">
        <v>8880</v>
      </c>
      <c r="E122" s="175">
        <f t="shared" si="9"/>
        <v>0.20951302378255945</v>
      </c>
      <c r="F122" s="176"/>
      <c r="G122" s="176">
        <v>33504</v>
      </c>
      <c r="H122" s="175">
        <f t="shared" si="10"/>
        <v>0.79048697621744057</v>
      </c>
      <c r="I122" s="176">
        <f t="shared" si="11"/>
        <v>42384</v>
      </c>
      <c r="R122" s="68"/>
      <c r="W122"/>
      <c r="X122"/>
      <c r="Y122"/>
    </row>
    <row r="123" spans="1:25" ht="12.75" customHeight="1" x14ac:dyDescent="0.2">
      <c r="A123" s="293"/>
      <c r="B123" s="275"/>
      <c r="C123" s="196" t="s">
        <v>43</v>
      </c>
      <c r="D123" s="197">
        <f>SUM(D117:D122)</f>
        <v>58544</v>
      </c>
      <c r="E123" s="198">
        <f t="shared" si="9"/>
        <v>0.57020414523920837</v>
      </c>
      <c r="F123" s="197"/>
      <c r="G123" s="197">
        <f>SUM(G117:G122)</f>
        <v>44128</v>
      </c>
      <c r="H123" s="198">
        <f t="shared" si="10"/>
        <v>0.42979585476079163</v>
      </c>
      <c r="I123" s="197">
        <f t="shared" si="11"/>
        <v>102672</v>
      </c>
      <c r="R123" s="68"/>
      <c r="W123"/>
      <c r="X123"/>
      <c r="Y123"/>
    </row>
    <row r="124" spans="1:25" ht="12.75" customHeight="1" x14ac:dyDescent="0.2">
      <c r="A124" s="293"/>
      <c r="B124" s="275"/>
      <c r="C124" s="193" t="s">
        <v>160</v>
      </c>
      <c r="D124" s="194"/>
      <c r="E124" s="195"/>
      <c r="F124" s="194"/>
      <c r="G124" s="194"/>
      <c r="H124" s="195"/>
      <c r="I124" s="194"/>
      <c r="R124" s="68"/>
      <c r="W124"/>
      <c r="X124"/>
      <c r="Y124"/>
    </row>
    <row r="125" spans="1:25" ht="12.75" customHeight="1" x14ac:dyDescent="0.2">
      <c r="A125" s="293"/>
      <c r="B125" s="275"/>
      <c r="C125" s="118" t="s">
        <v>336</v>
      </c>
      <c r="D125" s="176">
        <v>5888</v>
      </c>
      <c r="E125" s="175">
        <f t="shared" ref="E125:E129" si="12">+D125/$I125</f>
        <v>0.45544554455445546</v>
      </c>
      <c r="F125" s="176"/>
      <c r="G125" s="176">
        <v>7040</v>
      </c>
      <c r="H125" s="175">
        <f t="shared" ref="H125:H129" si="13">+G125/$I125</f>
        <v>0.54455445544554459</v>
      </c>
      <c r="I125" s="176">
        <f t="shared" ref="I125:I129" si="14">+D125+G125</f>
        <v>12928</v>
      </c>
      <c r="R125" s="68"/>
      <c r="W125"/>
      <c r="X125"/>
      <c r="Y125"/>
    </row>
    <row r="126" spans="1:25" ht="12.75" customHeight="1" x14ac:dyDescent="0.2">
      <c r="A126" s="293"/>
      <c r="B126" s="275"/>
      <c r="C126" s="118" t="s">
        <v>281</v>
      </c>
      <c r="D126" s="176">
        <v>18192</v>
      </c>
      <c r="E126" s="175">
        <f t="shared" si="12"/>
        <v>0.48403575989782888</v>
      </c>
      <c r="F126" s="176"/>
      <c r="G126" s="176">
        <v>19392</v>
      </c>
      <c r="H126" s="175">
        <f t="shared" si="13"/>
        <v>0.51596424010217112</v>
      </c>
      <c r="I126" s="176">
        <f t="shared" si="14"/>
        <v>37584</v>
      </c>
      <c r="R126" s="68"/>
      <c r="W126"/>
      <c r="X126"/>
      <c r="Y126"/>
    </row>
    <row r="127" spans="1:25" ht="12.75" customHeight="1" x14ac:dyDescent="0.2">
      <c r="A127" s="293"/>
      <c r="B127" s="275"/>
      <c r="C127" s="169" t="s">
        <v>309</v>
      </c>
      <c r="D127" s="176">
        <v>68928</v>
      </c>
      <c r="E127" s="175">
        <f t="shared" si="12"/>
        <v>0.64597390913180386</v>
      </c>
      <c r="F127" s="176"/>
      <c r="G127" s="176">
        <v>37776</v>
      </c>
      <c r="H127" s="175">
        <f t="shared" si="13"/>
        <v>0.35402609086819614</v>
      </c>
      <c r="I127" s="176">
        <f t="shared" si="14"/>
        <v>106704</v>
      </c>
      <c r="R127" s="68"/>
      <c r="W127"/>
      <c r="X127"/>
      <c r="Y127"/>
    </row>
    <row r="128" spans="1:25" ht="12.75" customHeight="1" x14ac:dyDescent="0.2">
      <c r="A128" s="293"/>
      <c r="B128" s="275"/>
      <c r="C128" s="118" t="s">
        <v>702</v>
      </c>
      <c r="D128" s="176">
        <v>2880</v>
      </c>
      <c r="E128" s="175">
        <f t="shared" si="12"/>
        <v>0.60810810810810811</v>
      </c>
      <c r="F128" s="176"/>
      <c r="G128" s="176">
        <v>1856</v>
      </c>
      <c r="H128" s="175">
        <f t="shared" si="13"/>
        <v>0.39189189189189189</v>
      </c>
      <c r="I128" s="176">
        <f t="shared" si="14"/>
        <v>4736</v>
      </c>
      <c r="R128" s="68"/>
      <c r="W128"/>
      <c r="X128"/>
      <c r="Y128"/>
    </row>
    <row r="129" spans="1:25" ht="12.75" customHeight="1" x14ac:dyDescent="0.2">
      <c r="A129" s="293"/>
      <c r="B129" s="275"/>
      <c r="C129" s="196" t="s">
        <v>43</v>
      </c>
      <c r="D129" s="197">
        <f>SUM(D125:D128)</f>
        <v>95888</v>
      </c>
      <c r="E129" s="198">
        <f t="shared" si="12"/>
        <v>0.59207666469077258</v>
      </c>
      <c r="F129" s="197"/>
      <c r="G129" s="197">
        <f>SUM(G125:G128)</f>
        <v>66064</v>
      </c>
      <c r="H129" s="198">
        <f t="shared" si="13"/>
        <v>0.40792333530922742</v>
      </c>
      <c r="I129" s="197">
        <f t="shared" si="14"/>
        <v>161952</v>
      </c>
      <c r="R129" s="68"/>
      <c r="W129"/>
      <c r="X129"/>
      <c r="Y129"/>
    </row>
    <row r="130" spans="1:25" ht="12.75" customHeight="1" x14ac:dyDescent="0.2">
      <c r="A130" s="293"/>
      <c r="B130" s="275"/>
      <c r="C130" s="205" t="s">
        <v>378</v>
      </c>
      <c r="D130" s="197"/>
      <c r="E130" s="198"/>
      <c r="F130" s="206"/>
      <c r="G130" s="197"/>
      <c r="H130" s="198"/>
      <c r="I130" s="197"/>
      <c r="R130" s="68"/>
      <c r="W130"/>
      <c r="X130"/>
      <c r="Y130"/>
    </row>
    <row r="131" spans="1:25" ht="12.75" customHeight="1" x14ac:dyDescent="0.2">
      <c r="A131" s="293"/>
      <c r="B131" s="275"/>
      <c r="C131" s="118" t="s">
        <v>350</v>
      </c>
      <c r="D131" s="178">
        <v>22944</v>
      </c>
      <c r="E131" s="175">
        <f t="shared" si="9"/>
        <v>0.71771771771771775</v>
      </c>
      <c r="F131" s="176"/>
      <c r="G131" s="178">
        <v>9024</v>
      </c>
      <c r="H131" s="175">
        <f t="shared" si="10"/>
        <v>0.2822822822822823</v>
      </c>
      <c r="I131" s="176">
        <f t="shared" si="11"/>
        <v>31968</v>
      </c>
      <c r="R131" s="68"/>
      <c r="W131"/>
      <c r="X131"/>
      <c r="Y131"/>
    </row>
    <row r="132" spans="1:25" ht="12.75" customHeight="1" x14ac:dyDescent="0.2">
      <c r="A132" s="293"/>
      <c r="B132" s="275"/>
      <c r="C132" s="118" t="s">
        <v>260</v>
      </c>
      <c r="D132" s="176"/>
      <c r="E132" s="175">
        <f t="shared" si="9"/>
        <v>0</v>
      </c>
      <c r="F132" s="176"/>
      <c r="G132" s="176">
        <v>15312</v>
      </c>
      <c r="H132" s="175">
        <f t="shared" si="10"/>
        <v>1</v>
      </c>
      <c r="I132" s="176">
        <f t="shared" si="11"/>
        <v>15312</v>
      </c>
      <c r="W132"/>
      <c r="X132"/>
      <c r="Y132"/>
    </row>
    <row r="133" spans="1:25" ht="12.75" customHeight="1" x14ac:dyDescent="0.2">
      <c r="A133" s="293"/>
      <c r="B133" s="275"/>
      <c r="C133" s="167" t="s">
        <v>352</v>
      </c>
      <c r="D133" s="178">
        <v>5952</v>
      </c>
      <c r="E133" s="175">
        <f t="shared" si="9"/>
        <v>0.71401151631477922</v>
      </c>
      <c r="F133" s="176"/>
      <c r="G133" s="176">
        <v>2384</v>
      </c>
      <c r="H133" s="175">
        <f t="shared" si="10"/>
        <v>0.28598848368522073</v>
      </c>
      <c r="I133" s="176">
        <f t="shared" si="11"/>
        <v>8336</v>
      </c>
      <c r="W133"/>
      <c r="X133"/>
      <c r="Y133"/>
    </row>
    <row r="134" spans="1:25" ht="12.75" customHeight="1" x14ac:dyDescent="0.2">
      <c r="A134" s="293"/>
      <c r="B134" s="275"/>
      <c r="C134" s="118" t="s">
        <v>353</v>
      </c>
      <c r="D134" s="176">
        <v>1056</v>
      </c>
      <c r="E134" s="175">
        <f t="shared" si="9"/>
        <v>0.6470588235294118</v>
      </c>
      <c r="F134" s="176"/>
      <c r="G134" s="176">
        <v>576</v>
      </c>
      <c r="H134" s="175">
        <f t="shared" si="10"/>
        <v>0.35294117647058826</v>
      </c>
      <c r="I134" s="176">
        <f t="shared" si="11"/>
        <v>1632</v>
      </c>
      <c r="R134" s="68"/>
      <c r="W134"/>
      <c r="X134"/>
      <c r="Y134"/>
    </row>
    <row r="135" spans="1:25" ht="12.75" customHeight="1" x14ac:dyDescent="0.2">
      <c r="A135" s="293"/>
      <c r="B135" s="275"/>
      <c r="C135" s="167" t="s">
        <v>307</v>
      </c>
      <c r="D135" s="199">
        <v>11712</v>
      </c>
      <c r="E135" s="185">
        <f t="shared" si="9"/>
        <v>0.57411764705882351</v>
      </c>
      <c r="F135" s="174"/>
      <c r="G135" s="176">
        <v>8688</v>
      </c>
      <c r="H135" s="185">
        <f t="shared" si="10"/>
        <v>0.42588235294117649</v>
      </c>
      <c r="I135" s="174">
        <f t="shared" si="11"/>
        <v>20400</v>
      </c>
      <c r="R135" s="68"/>
      <c r="W135"/>
      <c r="X135"/>
      <c r="Y135"/>
    </row>
    <row r="136" spans="1:25" ht="12.75" customHeight="1" x14ac:dyDescent="0.2">
      <c r="A136" s="293"/>
      <c r="B136" s="275"/>
      <c r="C136" s="167" t="s">
        <v>354</v>
      </c>
      <c r="D136" s="176">
        <v>4944</v>
      </c>
      <c r="E136" s="175">
        <f t="shared" si="9"/>
        <v>0.8046875</v>
      </c>
      <c r="F136" s="176"/>
      <c r="G136" s="176">
        <v>1200</v>
      </c>
      <c r="H136" s="175">
        <f t="shared" si="10"/>
        <v>0.1953125</v>
      </c>
      <c r="I136" s="176">
        <f t="shared" si="11"/>
        <v>6144</v>
      </c>
      <c r="R136" s="68"/>
      <c r="W136"/>
      <c r="X136"/>
      <c r="Y136"/>
    </row>
    <row r="137" spans="1:25" ht="12.75" customHeight="1" x14ac:dyDescent="0.2">
      <c r="A137" s="293"/>
      <c r="B137" s="275"/>
      <c r="C137" s="167" t="s">
        <v>355</v>
      </c>
      <c r="D137" s="176">
        <v>2736</v>
      </c>
      <c r="E137" s="175">
        <f t="shared" si="9"/>
        <v>0.58163265306122447</v>
      </c>
      <c r="F137" s="176"/>
      <c r="G137" s="176">
        <v>1968</v>
      </c>
      <c r="H137" s="175">
        <f t="shared" si="10"/>
        <v>0.41836734693877553</v>
      </c>
      <c r="I137" s="176">
        <f t="shared" si="11"/>
        <v>4704</v>
      </c>
      <c r="R137" s="68"/>
      <c r="W137"/>
      <c r="X137"/>
      <c r="Y137"/>
    </row>
    <row r="138" spans="1:25" ht="12.75" customHeight="1" x14ac:dyDescent="0.2">
      <c r="A138" s="293"/>
      <c r="B138" s="275"/>
      <c r="C138" s="167" t="s">
        <v>356</v>
      </c>
      <c r="D138" s="176">
        <v>480</v>
      </c>
      <c r="E138" s="175">
        <f t="shared" si="9"/>
        <v>1</v>
      </c>
      <c r="F138" s="176"/>
      <c r="G138" s="176"/>
      <c r="H138" s="175">
        <f t="shared" si="10"/>
        <v>0</v>
      </c>
      <c r="I138" s="176">
        <f t="shared" si="11"/>
        <v>480</v>
      </c>
      <c r="R138" s="68"/>
      <c r="W138"/>
      <c r="X138"/>
      <c r="Y138"/>
    </row>
    <row r="139" spans="1:25" ht="12.75" customHeight="1" x14ac:dyDescent="0.2">
      <c r="A139" s="293"/>
      <c r="B139" s="275"/>
      <c r="C139" s="167" t="s">
        <v>357</v>
      </c>
      <c r="D139" s="176">
        <v>6336</v>
      </c>
      <c r="E139" s="175">
        <f t="shared" si="9"/>
        <v>0.73333333333333328</v>
      </c>
      <c r="F139" s="176"/>
      <c r="G139" s="176">
        <v>2304</v>
      </c>
      <c r="H139" s="175">
        <f t="shared" si="10"/>
        <v>0.26666666666666666</v>
      </c>
      <c r="I139" s="176">
        <f t="shared" si="11"/>
        <v>8640</v>
      </c>
      <c r="R139" s="68"/>
      <c r="W139"/>
      <c r="X139"/>
      <c r="Y139"/>
    </row>
    <row r="140" spans="1:25" ht="12.75" customHeight="1" x14ac:dyDescent="0.2">
      <c r="A140" s="293"/>
      <c r="B140" s="275"/>
      <c r="C140" s="196" t="s">
        <v>43</v>
      </c>
      <c r="D140" s="197">
        <f>SUM(D131:D139)</f>
        <v>56160</v>
      </c>
      <c r="E140" s="198">
        <f t="shared" si="9"/>
        <v>0.57531552204556635</v>
      </c>
      <c r="F140" s="197"/>
      <c r="G140" s="197">
        <f>SUM(G131:G139)</f>
        <v>41456</v>
      </c>
      <c r="H140" s="198">
        <f t="shared" si="10"/>
        <v>0.4246844779544337</v>
      </c>
      <c r="I140" s="197">
        <f t="shared" si="11"/>
        <v>97616</v>
      </c>
      <c r="R140" s="68"/>
      <c r="W140"/>
      <c r="X140"/>
      <c r="Y140"/>
    </row>
    <row r="141" spans="1:25" ht="12.75" customHeight="1" x14ac:dyDescent="0.2">
      <c r="A141" s="293"/>
      <c r="B141" s="279"/>
      <c r="C141" s="205" t="s">
        <v>389</v>
      </c>
      <c r="D141" s="197"/>
      <c r="E141" s="198"/>
      <c r="F141" s="206"/>
      <c r="G141" s="197"/>
      <c r="H141" s="198"/>
      <c r="I141" s="197"/>
      <c r="R141" s="68"/>
      <c r="W141"/>
      <c r="X141"/>
      <c r="Y141"/>
    </row>
    <row r="142" spans="1:25" ht="12.75" customHeight="1" x14ac:dyDescent="0.2">
      <c r="A142" s="293"/>
      <c r="B142" s="279"/>
      <c r="C142" s="207" t="s">
        <v>358</v>
      </c>
      <c r="D142" s="176"/>
      <c r="E142" s="175">
        <f t="shared" ref="E142:E143" si="15">+D142/$I142</f>
        <v>0</v>
      </c>
      <c r="F142" s="176"/>
      <c r="G142" s="178">
        <v>2816</v>
      </c>
      <c r="H142" s="175">
        <f t="shared" ref="H142:H143" si="16">+G142/$I142</f>
        <v>1</v>
      </c>
      <c r="I142" s="176">
        <f t="shared" ref="I142:I143" si="17">+D142+G142</f>
        <v>2816</v>
      </c>
      <c r="R142" s="68"/>
      <c r="W142"/>
      <c r="X142"/>
      <c r="Y142"/>
    </row>
    <row r="143" spans="1:25" ht="12.75" customHeight="1" x14ac:dyDescent="0.2">
      <c r="A143" s="293"/>
      <c r="B143" s="279"/>
      <c r="C143" s="167" t="s">
        <v>359</v>
      </c>
      <c r="D143" s="176">
        <v>24720</v>
      </c>
      <c r="E143" s="175">
        <f t="shared" si="15"/>
        <v>1</v>
      </c>
      <c r="F143" s="176"/>
      <c r="G143" s="178"/>
      <c r="H143" s="175">
        <f t="shared" si="16"/>
        <v>0</v>
      </c>
      <c r="I143" s="176">
        <f t="shared" si="17"/>
        <v>24720</v>
      </c>
      <c r="R143" s="68"/>
      <c r="W143"/>
      <c r="X143"/>
      <c r="Y143"/>
    </row>
    <row r="144" spans="1:25" ht="12.75" customHeight="1" x14ac:dyDescent="0.2">
      <c r="A144" s="293"/>
      <c r="B144" s="279"/>
      <c r="C144" s="196" t="s">
        <v>43</v>
      </c>
      <c r="D144" s="197">
        <f>SUM(D142:D143)</f>
        <v>24720</v>
      </c>
      <c r="E144" s="198">
        <f t="shared" si="9"/>
        <v>0.89773387565368967</v>
      </c>
      <c r="F144" s="197"/>
      <c r="G144" s="197">
        <f>SUM(G142:G143)</f>
        <v>2816</v>
      </c>
      <c r="H144" s="198">
        <f t="shared" si="10"/>
        <v>0.10226612434631029</v>
      </c>
      <c r="I144" s="197">
        <f t="shared" si="11"/>
        <v>27536</v>
      </c>
      <c r="R144" s="68"/>
      <c r="W144"/>
      <c r="X144"/>
      <c r="Y144"/>
    </row>
    <row r="145" spans="1:25" ht="12.75" customHeight="1" thickBot="1" x14ac:dyDescent="0.25">
      <c r="A145" s="293"/>
      <c r="B145" s="280"/>
      <c r="C145" s="170" t="s">
        <v>0</v>
      </c>
      <c r="D145" s="182">
        <f>SUM(D123,D129,D140,D144)</f>
        <v>235312</v>
      </c>
      <c r="E145" s="180">
        <f t="shared" si="9"/>
        <v>0.60371084930832064</v>
      </c>
      <c r="F145" s="182"/>
      <c r="G145" s="182">
        <f>SUM(G123,G129,G140,G144)</f>
        <v>154464</v>
      </c>
      <c r="H145" s="180">
        <f t="shared" si="10"/>
        <v>0.3962891506916793</v>
      </c>
      <c r="I145" s="182">
        <f t="shared" si="11"/>
        <v>389776</v>
      </c>
      <c r="R145" s="68"/>
      <c r="W145"/>
      <c r="X145"/>
      <c r="Y145"/>
    </row>
    <row r="146" spans="1:25" ht="12.75" customHeight="1" thickBot="1" x14ac:dyDescent="0.25">
      <c r="A146" s="294"/>
      <c r="B146" s="282" t="s">
        <v>153</v>
      </c>
      <c r="C146" s="285"/>
      <c r="D146" s="55">
        <f>SUM(D115,D145)</f>
        <v>690160</v>
      </c>
      <c r="E146" s="56">
        <f t="shared" si="9"/>
        <v>0.63659440074381268</v>
      </c>
      <c r="F146" s="57"/>
      <c r="G146" s="55">
        <f>SUM(G115,G145)</f>
        <v>393984</v>
      </c>
      <c r="H146" s="56">
        <f t="shared" si="10"/>
        <v>0.36340559925618737</v>
      </c>
      <c r="I146" s="57">
        <f t="shared" si="11"/>
        <v>1084144</v>
      </c>
      <c r="R146" s="68"/>
      <c r="W146"/>
      <c r="X146"/>
      <c r="Y146"/>
    </row>
    <row r="147" spans="1:25" ht="12.75" customHeight="1" x14ac:dyDescent="0.2">
      <c r="A147" s="288" t="s">
        <v>231</v>
      </c>
      <c r="B147" s="278" t="s">
        <v>830</v>
      </c>
      <c r="C147" s="208" t="s">
        <v>163</v>
      </c>
      <c r="D147" s="197"/>
      <c r="E147" s="198"/>
      <c r="F147" s="206"/>
      <c r="G147" s="197"/>
      <c r="H147" s="198"/>
      <c r="I147" s="197"/>
      <c r="R147" s="68"/>
      <c r="W147"/>
      <c r="X147"/>
      <c r="Y147"/>
    </row>
    <row r="148" spans="1:25" ht="12.75" customHeight="1" x14ac:dyDescent="0.2">
      <c r="A148" s="303"/>
      <c r="B148" s="279"/>
      <c r="C148" s="167" t="s">
        <v>263</v>
      </c>
      <c r="D148" s="176"/>
      <c r="E148" s="175">
        <f t="shared" ref="E148:E169" si="18">+D148/$I148</f>
        <v>0</v>
      </c>
      <c r="F148" s="176"/>
      <c r="G148" s="176">
        <v>624</v>
      </c>
      <c r="H148" s="175">
        <f t="shared" ref="H148:H169" si="19">+G148/$I148</f>
        <v>1</v>
      </c>
      <c r="I148" s="176">
        <f t="shared" ref="I148:I169" si="20">+D148+G148</f>
        <v>624</v>
      </c>
      <c r="R148" s="68"/>
      <c r="W148"/>
      <c r="X148"/>
      <c r="Y148"/>
    </row>
    <row r="149" spans="1:25" ht="12.75" customHeight="1" x14ac:dyDescent="0.2">
      <c r="A149" s="303"/>
      <c r="B149" s="279"/>
      <c r="C149" s="167" t="s">
        <v>270</v>
      </c>
      <c r="D149" s="176">
        <v>1408</v>
      </c>
      <c r="E149" s="175">
        <f t="shared" si="18"/>
        <v>1</v>
      </c>
      <c r="F149" s="176"/>
      <c r="G149" s="176"/>
      <c r="H149" s="175">
        <f t="shared" si="19"/>
        <v>0</v>
      </c>
      <c r="I149" s="176">
        <f t="shared" si="20"/>
        <v>1408</v>
      </c>
      <c r="R149" s="68"/>
      <c r="W149"/>
      <c r="X149"/>
      <c r="Y149"/>
    </row>
    <row r="150" spans="1:25" ht="12.75" customHeight="1" thickBot="1" x14ac:dyDescent="0.25">
      <c r="A150" s="303"/>
      <c r="B150" s="279"/>
      <c r="C150" s="196" t="s">
        <v>43</v>
      </c>
      <c r="D150" s="197">
        <f>SUM(D148:D149)</f>
        <v>1408</v>
      </c>
      <c r="E150" s="198">
        <f t="shared" si="18"/>
        <v>0.69291338582677164</v>
      </c>
      <c r="F150" s="197"/>
      <c r="G150" s="197">
        <f>SUM(G148:G149)</f>
        <v>624</v>
      </c>
      <c r="H150" s="198">
        <f t="shared" si="19"/>
        <v>0.30708661417322836</v>
      </c>
      <c r="I150" s="197">
        <f t="shared" si="20"/>
        <v>2032</v>
      </c>
      <c r="W150"/>
      <c r="X150"/>
      <c r="Y150"/>
    </row>
    <row r="151" spans="1:25" ht="12.75" customHeight="1" x14ac:dyDescent="0.2">
      <c r="A151" s="303"/>
      <c r="B151" s="275" t="s">
        <v>831</v>
      </c>
      <c r="C151" s="208" t="s">
        <v>376</v>
      </c>
      <c r="D151" s="172"/>
      <c r="E151" s="173"/>
      <c r="F151" s="212"/>
      <c r="G151" s="172"/>
      <c r="H151" s="173"/>
      <c r="I151" s="172"/>
      <c r="W151"/>
      <c r="X151"/>
      <c r="Y151"/>
    </row>
    <row r="152" spans="1:25" ht="12.75" customHeight="1" x14ac:dyDescent="0.2">
      <c r="A152" s="303"/>
      <c r="B152" s="279"/>
      <c r="C152" s="167" t="s">
        <v>336</v>
      </c>
      <c r="D152" s="176"/>
      <c r="E152" s="175">
        <f t="shared" si="18"/>
        <v>0</v>
      </c>
      <c r="F152" s="176"/>
      <c r="G152" s="176">
        <v>1664</v>
      </c>
      <c r="H152" s="175">
        <f t="shared" si="19"/>
        <v>1</v>
      </c>
      <c r="I152" s="176">
        <f t="shared" si="20"/>
        <v>1664</v>
      </c>
      <c r="W152"/>
      <c r="X152"/>
      <c r="Y152"/>
    </row>
    <row r="153" spans="1:25" ht="12.75" customHeight="1" x14ac:dyDescent="0.2">
      <c r="A153" s="303"/>
      <c r="B153" s="279"/>
      <c r="C153" s="209" t="s">
        <v>250</v>
      </c>
      <c r="D153" s="176"/>
      <c r="E153" s="175">
        <f t="shared" si="18"/>
        <v>0</v>
      </c>
      <c r="F153" s="176"/>
      <c r="G153" s="176">
        <v>12080</v>
      </c>
      <c r="H153" s="175">
        <f t="shared" si="19"/>
        <v>1</v>
      </c>
      <c r="I153" s="176">
        <f t="shared" si="20"/>
        <v>12080</v>
      </c>
      <c r="W153"/>
      <c r="X153"/>
      <c r="Y153"/>
    </row>
    <row r="154" spans="1:25" ht="12.75" customHeight="1" x14ac:dyDescent="0.2">
      <c r="A154" s="303"/>
      <c r="B154" s="279"/>
      <c r="C154" s="209" t="s">
        <v>253</v>
      </c>
      <c r="D154" s="176">
        <v>1104</v>
      </c>
      <c r="E154" s="175">
        <f t="shared" si="18"/>
        <v>0.44230769230769229</v>
      </c>
      <c r="F154" s="176"/>
      <c r="G154" s="176">
        <v>1392</v>
      </c>
      <c r="H154" s="175">
        <f t="shared" si="19"/>
        <v>0.55769230769230771</v>
      </c>
      <c r="I154" s="176">
        <f t="shared" si="20"/>
        <v>2496</v>
      </c>
      <c r="W154"/>
      <c r="X154"/>
      <c r="Y154"/>
    </row>
    <row r="155" spans="1:25" ht="12.75" customHeight="1" x14ac:dyDescent="0.2">
      <c r="A155" s="303"/>
      <c r="B155" s="279"/>
      <c r="C155" s="209" t="s">
        <v>257</v>
      </c>
      <c r="D155" s="176"/>
      <c r="E155" s="175">
        <f t="shared" si="18"/>
        <v>0</v>
      </c>
      <c r="F155" s="176"/>
      <c r="G155" s="176">
        <v>6912</v>
      </c>
      <c r="H155" s="175">
        <f t="shared" si="19"/>
        <v>1</v>
      </c>
      <c r="I155" s="176">
        <f t="shared" si="20"/>
        <v>6912</v>
      </c>
      <c r="W155"/>
      <c r="X155"/>
      <c r="Y155"/>
    </row>
    <row r="156" spans="1:25" ht="12.75" customHeight="1" x14ac:dyDescent="0.2">
      <c r="A156" s="303"/>
      <c r="B156" s="279"/>
      <c r="C156" s="209" t="s">
        <v>263</v>
      </c>
      <c r="D156" s="176"/>
      <c r="E156" s="175">
        <f t="shared" si="18"/>
        <v>0</v>
      </c>
      <c r="F156" s="176"/>
      <c r="G156" s="176">
        <v>5600</v>
      </c>
      <c r="H156" s="175">
        <f t="shared" si="19"/>
        <v>1</v>
      </c>
      <c r="I156" s="176">
        <f t="shared" si="20"/>
        <v>5600</v>
      </c>
      <c r="W156"/>
      <c r="X156"/>
      <c r="Y156"/>
    </row>
    <row r="157" spans="1:25" ht="12.75" customHeight="1" x14ac:dyDescent="0.2">
      <c r="A157" s="303"/>
      <c r="B157" s="279"/>
      <c r="C157" s="209" t="s">
        <v>269</v>
      </c>
      <c r="D157" s="176"/>
      <c r="E157" s="175">
        <f t="shared" si="18"/>
        <v>0</v>
      </c>
      <c r="F157" s="176"/>
      <c r="G157" s="176">
        <v>16448</v>
      </c>
      <c r="H157" s="175">
        <f t="shared" si="19"/>
        <v>1</v>
      </c>
      <c r="I157" s="176">
        <f t="shared" si="20"/>
        <v>16448</v>
      </c>
      <c r="W157"/>
      <c r="X157"/>
      <c r="Y157"/>
    </row>
    <row r="158" spans="1:25" ht="12.75" customHeight="1" x14ac:dyDescent="0.2">
      <c r="A158" s="303"/>
      <c r="B158" s="279"/>
      <c r="C158" s="209" t="s">
        <v>276</v>
      </c>
      <c r="D158" s="176">
        <v>4544</v>
      </c>
      <c r="E158" s="175">
        <f t="shared" si="18"/>
        <v>0.43962848297213625</v>
      </c>
      <c r="F158" s="176"/>
      <c r="G158" s="176">
        <v>5792</v>
      </c>
      <c r="H158" s="175">
        <f t="shared" si="19"/>
        <v>0.56037151702786381</v>
      </c>
      <c r="I158" s="176">
        <f t="shared" si="20"/>
        <v>10336</v>
      </c>
      <c r="W158"/>
      <c r="X158"/>
      <c r="Y158"/>
    </row>
    <row r="159" spans="1:25" ht="12.75" customHeight="1" x14ac:dyDescent="0.2">
      <c r="A159" s="303"/>
      <c r="B159" s="279"/>
      <c r="C159" s="209" t="s">
        <v>278</v>
      </c>
      <c r="D159" s="176"/>
      <c r="E159" s="175">
        <f t="shared" si="18"/>
        <v>0</v>
      </c>
      <c r="F159" s="176"/>
      <c r="G159" s="176">
        <v>720</v>
      </c>
      <c r="H159" s="175">
        <f t="shared" si="19"/>
        <v>1</v>
      </c>
      <c r="I159" s="176">
        <f t="shared" si="20"/>
        <v>720</v>
      </c>
      <c r="W159"/>
      <c r="X159"/>
      <c r="Y159"/>
    </row>
    <row r="160" spans="1:25" ht="12.75" customHeight="1" x14ac:dyDescent="0.2">
      <c r="A160" s="303"/>
      <c r="B160" s="279"/>
      <c r="C160" s="209" t="s">
        <v>281</v>
      </c>
      <c r="D160" s="176"/>
      <c r="E160" s="175">
        <f t="shared" si="18"/>
        <v>0</v>
      </c>
      <c r="F160" s="176"/>
      <c r="G160" s="176">
        <v>9024</v>
      </c>
      <c r="H160" s="175">
        <f t="shared" si="19"/>
        <v>1</v>
      </c>
      <c r="I160" s="176">
        <f t="shared" si="20"/>
        <v>9024</v>
      </c>
      <c r="W160"/>
      <c r="X160"/>
      <c r="Y160"/>
    </row>
    <row r="161" spans="1:25" ht="12.75" customHeight="1" x14ac:dyDescent="0.2">
      <c r="A161" s="303"/>
      <c r="B161" s="279"/>
      <c r="C161" s="209" t="s">
        <v>284</v>
      </c>
      <c r="D161" s="176"/>
      <c r="E161" s="175">
        <f t="shared" si="18"/>
        <v>0</v>
      </c>
      <c r="F161" s="176"/>
      <c r="G161" s="176">
        <v>3168</v>
      </c>
      <c r="H161" s="175">
        <f t="shared" si="19"/>
        <v>1</v>
      </c>
      <c r="I161" s="176">
        <f t="shared" si="20"/>
        <v>3168</v>
      </c>
      <c r="W161"/>
      <c r="X161"/>
      <c r="Y161"/>
    </row>
    <row r="162" spans="1:25" ht="12.75" customHeight="1" x14ac:dyDescent="0.2">
      <c r="A162" s="303"/>
      <c r="B162" s="279"/>
      <c r="C162" s="209" t="s">
        <v>288</v>
      </c>
      <c r="D162" s="176"/>
      <c r="E162" s="175">
        <f t="shared" si="18"/>
        <v>0</v>
      </c>
      <c r="F162" s="176"/>
      <c r="G162" s="176">
        <v>7840</v>
      </c>
      <c r="H162" s="175">
        <f t="shared" si="19"/>
        <v>1</v>
      </c>
      <c r="I162" s="176">
        <f t="shared" si="20"/>
        <v>7840</v>
      </c>
      <c r="W162"/>
      <c r="X162"/>
      <c r="Y162"/>
    </row>
    <row r="163" spans="1:25" ht="12.75" customHeight="1" x14ac:dyDescent="0.2">
      <c r="A163" s="303"/>
      <c r="B163" s="279"/>
      <c r="C163" s="209" t="s">
        <v>298</v>
      </c>
      <c r="D163" s="176"/>
      <c r="E163" s="175">
        <f t="shared" si="18"/>
        <v>0</v>
      </c>
      <c r="F163" s="176"/>
      <c r="G163" s="176">
        <v>2496</v>
      </c>
      <c r="H163" s="175">
        <f t="shared" si="19"/>
        <v>1</v>
      </c>
      <c r="I163" s="176">
        <f t="shared" si="20"/>
        <v>2496</v>
      </c>
      <c r="W163"/>
      <c r="X163"/>
      <c r="Y163"/>
    </row>
    <row r="164" spans="1:25" ht="12.75" customHeight="1" x14ac:dyDescent="0.2">
      <c r="A164" s="303"/>
      <c r="B164" s="279"/>
      <c r="C164" s="209" t="s">
        <v>301</v>
      </c>
      <c r="D164" s="176"/>
      <c r="E164" s="175">
        <f t="shared" ref="E164:E165" si="21">+D164/$I164</f>
        <v>0</v>
      </c>
      <c r="F164" s="176"/>
      <c r="G164" s="176">
        <v>528</v>
      </c>
      <c r="H164" s="175">
        <f t="shared" ref="H164:H165" si="22">+G164/$I164</f>
        <v>1</v>
      </c>
      <c r="I164" s="176">
        <f t="shared" ref="I164:I165" si="23">+D164+G164</f>
        <v>528</v>
      </c>
      <c r="W164"/>
      <c r="X164"/>
      <c r="Y164"/>
    </row>
    <row r="165" spans="1:25" ht="12.75" customHeight="1" x14ac:dyDescent="0.2">
      <c r="A165" s="303"/>
      <c r="B165" s="279"/>
      <c r="C165" s="209" t="s">
        <v>305</v>
      </c>
      <c r="D165" s="176"/>
      <c r="E165" s="175">
        <f t="shared" si="21"/>
        <v>0</v>
      </c>
      <c r="F165" s="176"/>
      <c r="G165" s="176">
        <v>480</v>
      </c>
      <c r="H165" s="175">
        <f t="shared" si="22"/>
        <v>1</v>
      </c>
      <c r="I165" s="176">
        <f t="shared" si="23"/>
        <v>480</v>
      </c>
      <c r="W165"/>
      <c r="X165"/>
      <c r="Y165"/>
    </row>
    <row r="166" spans="1:25" ht="12.75" customHeight="1" x14ac:dyDescent="0.2">
      <c r="A166" s="303"/>
      <c r="B166" s="279"/>
      <c r="C166" s="209" t="s">
        <v>307</v>
      </c>
      <c r="D166" s="176"/>
      <c r="E166" s="175">
        <f t="shared" si="18"/>
        <v>0</v>
      </c>
      <c r="F166" s="176"/>
      <c r="G166" s="176">
        <v>4368</v>
      </c>
      <c r="H166" s="175">
        <f t="shared" si="19"/>
        <v>1</v>
      </c>
      <c r="I166" s="176">
        <f t="shared" si="20"/>
        <v>4368</v>
      </c>
      <c r="W166"/>
      <c r="X166"/>
      <c r="Y166"/>
    </row>
    <row r="167" spans="1:25" ht="12.75" customHeight="1" x14ac:dyDescent="0.2">
      <c r="A167" s="303"/>
      <c r="B167" s="279"/>
      <c r="C167" s="209" t="s">
        <v>309</v>
      </c>
      <c r="D167" s="176"/>
      <c r="E167" s="175">
        <f t="shared" si="18"/>
        <v>0</v>
      </c>
      <c r="F167" s="176"/>
      <c r="G167" s="176">
        <v>6528</v>
      </c>
      <c r="H167" s="175">
        <f t="shared" si="19"/>
        <v>1</v>
      </c>
      <c r="I167" s="176">
        <f t="shared" si="20"/>
        <v>6528</v>
      </c>
      <c r="W167"/>
      <c r="X167"/>
      <c r="Y167"/>
    </row>
    <row r="168" spans="1:25" ht="12.75" customHeight="1" x14ac:dyDescent="0.2">
      <c r="A168" s="303"/>
      <c r="B168" s="279"/>
      <c r="C168" s="209" t="s">
        <v>313</v>
      </c>
      <c r="D168" s="176"/>
      <c r="E168" s="175">
        <f t="shared" si="18"/>
        <v>0</v>
      </c>
      <c r="F168" s="176"/>
      <c r="G168" s="176">
        <v>960</v>
      </c>
      <c r="H168" s="175">
        <f t="shared" ref="H168" si="24">+G168/$I168</f>
        <v>1</v>
      </c>
      <c r="I168" s="176">
        <f t="shared" ref="I168" si="25">+D168+G168</f>
        <v>960</v>
      </c>
      <c r="W168"/>
      <c r="X168"/>
      <c r="Y168"/>
    </row>
    <row r="169" spans="1:25" ht="12.75" customHeight="1" x14ac:dyDescent="0.2">
      <c r="A169" s="303"/>
      <c r="B169" s="279"/>
      <c r="C169" s="209" t="s">
        <v>317</v>
      </c>
      <c r="D169" s="176"/>
      <c r="E169" s="175">
        <f t="shared" si="18"/>
        <v>0</v>
      </c>
      <c r="F169" s="176"/>
      <c r="G169" s="176">
        <v>1584</v>
      </c>
      <c r="H169" s="175">
        <f t="shared" si="19"/>
        <v>1</v>
      </c>
      <c r="I169" s="176">
        <f t="shared" si="20"/>
        <v>1584</v>
      </c>
      <c r="W169"/>
      <c r="X169"/>
      <c r="Y169"/>
    </row>
    <row r="170" spans="1:25" ht="12.75" customHeight="1" x14ac:dyDescent="0.2">
      <c r="A170" s="303"/>
      <c r="B170" s="279"/>
      <c r="C170" s="209" t="s">
        <v>321</v>
      </c>
      <c r="D170" s="176"/>
      <c r="E170" s="175"/>
      <c r="F170" s="176"/>
      <c r="G170" s="176">
        <v>1152</v>
      </c>
      <c r="H170" s="175"/>
      <c r="I170" s="176"/>
      <c r="W170"/>
      <c r="X170"/>
      <c r="Y170"/>
    </row>
    <row r="171" spans="1:25" ht="12.75" customHeight="1" x14ac:dyDescent="0.2">
      <c r="A171" s="303"/>
      <c r="B171" s="279"/>
      <c r="C171" s="209" t="s">
        <v>329</v>
      </c>
      <c r="D171" s="176"/>
      <c r="E171" s="175">
        <f t="shared" ref="E171:E173" si="26">+D171/$I171</f>
        <v>0</v>
      </c>
      <c r="F171" s="176"/>
      <c r="G171" s="176">
        <v>432</v>
      </c>
      <c r="H171" s="175">
        <f t="shared" ref="H171:H173" si="27">+G171/$I171</f>
        <v>1</v>
      </c>
      <c r="I171" s="176">
        <f t="shared" ref="I171:I173" si="28">+D171+G171</f>
        <v>432</v>
      </c>
      <c r="R171" s="68"/>
      <c r="W171"/>
      <c r="X171"/>
      <c r="Y171"/>
    </row>
    <row r="172" spans="1:25" ht="12.75" customHeight="1" thickBot="1" x14ac:dyDescent="0.25">
      <c r="A172" s="303"/>
      <c r="B172" s="280"/>
      <c r="C172" s="211" t="s">
        <v>43</v>
      </c>
      <c r="D172" s="202">
        <f>SUM(D152:D171)</f>
        <v>5648</v>
      </c>
      <c r="E172" s="203">
        <f t="shared" si="26"/>
        <v>5.9568005399932504E-2</v>
      </c>
      <c r="F172" s="202"/>
      <c r="G172" s="202">
        <f>SUM(G152:G171)</f>
        <v>89168</v>
      </c>
      <c r="H172" s="203">
        <f t="shared" si="27"/>
        <v>0.94043199460006754</v>
      </c>
      <c r="I172" s="202">
        <f t="shared" si="28"/>
        <v>94816</v>
      </c>
      <c r="R172" s="68"/>
      <c r="W172"/>
      <c r="X172"/>
      <c r="Y172"/>
    </row>
    <row r="173" spans="1:25" ht="12.75" customHeight="1" thickBot="1" x14ac:dyDescent="0.25">
      <c r="A173" s="292"/>
      <c r="B173" s="282" t="s">
        <v>360</v>
      </c>
      <c r="C173" s="285"/>
      <c r="D173" s="55">
        <f>SUM(D150,D172)</f>
        <v>7056</v>
      </c>
      <c r="E173" s="56">
        <f t="shared" si="26"/>
        <v>7.2856434825706265E-2</v>
      </c>
      <c r="F173" s="57"/>
      <c r="G173" s="55">
        <f>SUM(G150,G172)</f>
        <v>89792</v>
      </c>
      <c r="H173" s="56">
        <f t="shared" si="27"/>
        <v>0.92714356517429375</v>
      </c>
      <c r="I173" s="57">
        <f t="shared" si="28"/>
        <v>96848</v>
      </c>
      <c r="R173" s="68"/>
      <c r="W173"/>
      <c r="X173"/>
      <c r="Y173"/>
    </row>
    <row r="174" spans="1:25" ht="12.75" customHeight="1" x14ac:dyDescent="0.2">
      <c r="A174" s="278" t="s">
        <v>216</v>
      </c>
      <c r="B174" s="275" t="s">
        <v>832</v>
      </c>
      <c r="C174" s="193" t="s">
        <v>138</v>
      </c>
      <c r="D174" s="194"/>
      <c r="E174" s="195"/>
      <c r="F174" s="194"/>
      <c r="G174" s="194"/>
      <c r="H174" s="195"/>
      <c r="I174" s="194"/>
      <c r="O174" s="8"/>
      <c r="P174" s="8"/>
      <c r="Q174" s="8"/>
      <c r="R174" s="68"/>
      <c r="W174"/>
      <c r="X174"/>
      <c r="Y174"/>
    </row>
    <row r="175" spans="1:25" ht="12.75" customHeight="1" x14ac:dyDescent="0.2">
      <c r="A175" s="275"/>
      <c r="B175" s="286"/>
      <c r="C175" s="169" t="s">
        <v>250</v>
      </c>
      <c r="D175" s="174">
        <v>23952</v>
      </c>
      <c r="E175" s="185">
        <f t="shared" ref="E175:E184" si="29">+D175/$I175</f>
        <v>0.89266547406082286</v>
      </c>
      <c r="F175" s="174"/>
      <c r="G175" s="174">
        <v>2880</v>
      </c>
      <c r="H175" s="185">
        <f t="shared" ref="H175:H184" si="30">+G175/$I175</f>
        <v>0.1073345259391771</v>
      </c>
      <c r="I175" s="174">
        <f t="shared" ref="I175:I184" si="31">+D175+G175</f>
        <v>26832</v>
      </c>
      <c r="O175" s="8"/>
      <c r="P175" s="8"/>
      <c r="Q175" s="8"/>
      <c r="R175" s="68"/>
      <c r="W175"/>
      <c r="X175"/>
      <c r="Y175"/>
    </row>
    <row r="176" spans="1:25" ht="12.75" customHeight="1" x14ac:dyDescent="0.2">
      <c r="A176" s="275"/>
      <c r="B176" s="286"/>
      <c r="C176" s="118" t="s">
        <v>257</v>
      </c>
      <c r="D176" s="174">
        <v>37264</v>
      </c>
      <c r="E176" s="185">
        <f t="shared" si="29"/>
        <v>0.79110054347826086</v>
      </c>
      <c r="F176" s="174"/>
      <c r="G176" s="174">
        <v>9840</v>
      </c>
      <c r="H176" s="185">
        <f t="shared" si="30"/>
        <v>0.20889945652173914</v>
      </c>
      <c r="I176" s="174">
        <f t="shared" si="31"/>
        <v>47104</v>
      </c>
      <c r="O176" s="8"/>
      <c r="P176" s="8"/>
      <c r="Q176" s="8"/>
      <c r="R176" s="68"/>
      <c r="W176"/>
      <c r="X176"/>
      <c r="Y176"/>
    </row>
    <row r="177" spans="1:25" ht="12.75" customHeight="1" x14ac:dyDescent="0.2">
      <c r="A177" s="275"/>
      <c r="B177" s="286"/>
      <c r="C177" s="118" t="s">
        <v>263</v>
      </c>
      <c r="D177" s="176">
        <v>7488</v>
      </c>
      <c r="E177" s="175">
        <f t="shared" si="29"/>
        <v>0.66571834992887624</v>
      </c>
      <c r="F177" s="176"/>
      <c r="G177" s="176">
        <v>3760</v>
      </c>
      <c r="H177" s="175">
        <f t="shared" si="30"/>
        <v>0.33428165007112376</v>
      </c>
      <c r="I177" s="176">
        <f t="shared" si="31"/>
        <v>11248</v>
      </c>
      <c r="R177" s="68"/>
      <c r="W177"/>
      <c r="X177"/>
      <c r="Y177"/>
    </row>
    <row r="178" spans="1:25" ht="12.75" customHeight="1" x14ac:dyDescent="0.2">
      <c r="A178" s="275"/>
      <c r="B178" s="286"/>
      <c r="C178" s="118" t="s">
        <v>289</v>
      </c>
      <c r="D178" s="176">
        <v>8928</v>
      </c>
      <c r="E178" s="175">
        <f t="shared" si="29"/>
        <v>0.83783783783783783</v>
      </c>
      <c r="F178" s="176"/>
      <c r="G178" s="176">
        <v>1728</v>
      </c>
      <c r="H178" s="175">
        <f t="shared" si="30"/>
        <v>0.16216216216216217</v>
      </c>
      <c r="I178" s="176">
        <f t="shared" si="31"/>
        <v>10656</v>
      </c>
      <c r="R178" s="68"/>
      <c r="W178"/>
      <c r="X178"/>
      <c r="Y178"/>
    </row>
    <row r="179" spans="1:25" ht="12.75" customHeight="1" x14ac:dyDescent="0.2">
      <c r="A179" s="275"/>
      <c r="B179" s="286"/>
      <c r="C179" s="118" t="s">
        <v>295</v>
      </c>
      <c r="D179" s="176"/>
      <c r="E179" s="175">
        <f t="shared" si="29"/>
        <v>0</v>
      </c>
      <c r="F179" s="176"/>
      <c r="G179" s="176">
        <v>5280</v>
      </c>
      <c r="H179" s="175">
        <f t="shared" si="30"/>
        <v>1</v>
      </c>
      <c r="I179" s="176">
        <f t="shared" si="31"/>
        <v>5280</v>
      </c>
      <c r="R179" s="68"/>
      <c r="W179"/>
      <c r="X179"/>
      <c r="Y179"/>
    </row>
    <row r="180" spans="1:25" ht="12.75" customHeight="1" x14ac:dyDescent="0.2">
      <c r="A180" s="275"/>
      <c r="B180" s="286"/>
      <c r="C180" s="118" t="s">
        <v>305</v>
      </c>
      <c r="D180" s="176">
        <v>3712</v>
      </c>
      <c r="E180" s="175">
        <f t="shared" si="29"/>
        <v>1</v>
      </c>
      <c r="F180" s="176"/>
      <c r="G180" s="176"/>
      <c r="H180" s="175">
        <f t="shared" si="30"/>
        <v>0</v>
      </c>
      <c r="I180" s="176">
        <f t="shared" si="31"/>
        <v>3712</v>
      </c>
      <c r="R180" s="68"/>
      <c r="W180"/>
      <c r="X180"/>
      <c r="Y180"/>
    </row>
    <row r="181" spans="1:25" ht="12.75" customHeight="1" x14ac:dyDescent="0.2">
      <c r="A181" s="275"/>
      <c r="B181" s="286"/>
      <c r="C181" s="118" t="s">
        <v>311</v>
      </c>
      <c r="D181" s="176"/>
      <c r="E181" s="175">
        <f t="shared" si="29"/>
        <v>0</v>
      </c>
      <c r="F181" s="176"/>
      <c r="G181" s="176">
        <v>1824</v>
      </c>
      <c r="H181" s="175">
        <f t="shared" si="30"/>
        <v>1</v>
      </c>
      <c r="I181" s="176">
        <f t="shared" si="31"/>
        <v>1824</v>
      </c>
      <c r="R181" s="68"/>
      <c r="W181"/>
      <c r="X181"/>
      <c r="Y181"/>
    </row>
    <row r="182" spans="1:25" ht="12.75" customHeight="1" x14ac:dyDescent="0.2">
      <c r="A182" s="275"/>
      <c r="B182" s="286"/>
      <c r="C182" s="118" t="s">
        <v>315</v>
      </c>
      <c r="D182" s="176">
        <v>7296</v>
      </c>
      <c r="E182" s="175">
        <f t="shared" si="29"/>
        <v>0.79166666666666663</v>
      </c>
      <c r="F182" s="176"/>
      <c r="G182" s="176">
        <v>1920</v>
      </c>
      <c r="H182" s="175">
        <f t="shared" si="30"/>
        <v>0.20833333333333334</v>
      </c>
      <c r="I182" s="176">
        <f t="shared" si="31"/>
        <v>9216</v>
      </c>
      <c r="R182" s="68"/>
      <c r="W182"/>
      <c r="X182"/>
      <c r="Y182"/>
    </row>
    <row r="183" spans="1:25" ht="12.75" customHeight="1" x14ac:dyDescent="0.2">
      <c r="A183" s="275"/>
      <c r="B183" s="286"/>
      <c r="C183" s="118" t="s">
        <v>317</v>
      </c>
      <c r="D183" s="176">
        <v>25536</v>
      </c>
      <c r="E183" s="175">
        <f t="shared" si="29"/>
        <v>0.84177215189873422</v>
      </c>
      <c r="F183" s="176"/>
      <c r="G183" s="176">
        <v>4800</v>
      </c>
      <c r="H183" s="175">
        <f t="shared" si="30"/>
        <v>0.15822784810126583</v>
      </c>
      <c r="I183" s="176">
        <f t="shared" si="31"/>
        <v>30336</v>
      </c>
      <c r="R183" s="68"/>
      <c r="W183"/>
      <c r="X183"/>
      <c r="Y183"/>
    </row>
    <row r="184" spans="1:25" ht="12.75" customHeight="1" x14ac:dyDescent="0.2">
      <c r="A184" s="275"/>
      <c r="B184" s="286"/>
      <c r="C184" s="196" t="s">
        <v>43</v>
      </c>
      <c r="D184" s="197">
        <f>SUM(D175:D183)</f>
        <v>114176</v>
      </c>
      <c r="E184" s="213">
        <f t="shared" si="29"/>
        <v>0.78091486101991681</v>
      </c>
      <c r="F184" s="214"/>
      <c r="G184" s="197">
        <f>SUM(G175:G183)</f>
        <v>32032</v>
      </c>
      <c r="H184" s="213">
        <f t="shared" si="30"/>
        <v>0.21908513898008317</v>
      </c>
      <c r="I184" s="214">
        <f t="shared" si="31"/>
        <v>146208</v>
      </c>
      <c r="R184" s="68"/>
      <c r="W184"/>
      <c r="X184"/>
      <c r="Y184"/>
    </row>
    <row r="185" spans="1:25" ht="12.75" customHeight="1" x14ac:dyDescent="0.2">
      <c r="A185" s="275"/>
      <c r="B185" s="286"/>
      <c r="C185" s="193" t="s">
        <v>575</v>
      </c>
      <c r="D185" s="197"/>
      <c r="E185" s="198"/>
      <c r="F185" s="206"/>
      <c r="G185" s="197"/>
      <c r="H185" s="198"/>
      <c r="I185" s="197"/>
      <c r="R185" s="68"/>
      <c r="W185"/>
      <c r="X185"/>
      <c r="Y185"/>
    </row>
    <row r="186" spans="1:25" ht="12.75" customHeight="1" x14ac:dyDescent="0.2">
      <c r="A186" s="275"/>
      <c r="B186" s="286"/>
      <c r="C186" s="118" t="s">
        <v>288</v>
      </c>
      <c r="D186" s="176">
        <v>49024</v>
      </c>
      <c r="E186" s="175">
        <f t="shared" ref="E186:E254" si="32">+D186/$I186</f>
        <v>0.60529435005926513</v>
      </c>
      <c r="F186" s="177"/>
      <c r="G186" s="176">
        <v>31968</v>
      </c>
      <c r="H186" s="175">
        <f t="shared" ref="H186:H254" si="33">+G186/$I186</f>
        <v>0.39470564994073487</v>
      </c>
      <c r="I186" s="176">
        <f t="shared" ref="I186:I254" si="34">+D186+G186</f>
        <v>80992</v>
      </c>
      <c r="R186" s="68"/>
      <c r="W186"/>
      <c r="X186"/>
      <c r="Y186"/>
    </row>
    <row r="187" spans="1:25" ht="12.75" customHeight="1" x14ac:dyDescent="0.2">
      <c r="A187" s="275"/>
      <c r="B187" s="286"/>
      <c r="C187" s="118" t="s">
        <v>298</v>
      </c>
      <c r="D187" s="176">
        <v>38160</v>
      </c>
      <c r="E187" s="175">
        <f t="shared" si="32"/>
        <v>0.70105820105820105</v>
      </c>
      <c r="F187" s="176"/>
      <c r="G187" s="176">
        <v>16272</v>
      </c>
      <c r="H187" s="175">
        <f t="shared" si="33"/>
        <v>0.29894179894179895</v>
      </c>
      <c r="I187" s="176">
        <f t="shared" si="34"/>
        <v>54432</v>
      </c>
      <c r="R187" s="68"/>
      <c r="W187"/>
      <c r="X187"/>
      <c r="Y187"/>
    </row>
    <row r="188" spans="1:25" ht="12.75" customHeight="1" x14ac:dyDescent="0.2">
      <c r="A188" s="275"/>
      <c r="B188" s="286"/>
      <c r="C188" s="118" t="s">
        <v>301</v>
      </c>
      <c r="D188" s="178"/>
      <c r="E188" s="175">
        <f t="shared" si="32"/>
        <v>0</v>
      </c>
      <c r="F188" s="176"/>
      <c r="G188" s="178">
        <v>7392</v>
      </c>
      <c r="H188" s="175">
        <f t="shared" si="33"/>
        <v>1</v>
      </c>
      <c r="I188" s="176">
        <f t="shared" si="34"/>
        <v>7392</v>
      </c>
      <c r="R188" s="68"/>
      <c r="W188"/>
      <c r="X188"/>
      <c r="Y188"/>
    </row>
    <row r="189" spans="1:25" ht="12.75" customHeight="1" x14ac:dyDescent="0.2">
      <c r="A189" s="275"/>
      <c r="B189" s="286"/>
      <c r="C189" s="118" t="s">
        <v>313</v>
      </c>
      <c r="D189" s="178">
        <v>5952</v>
      </c>
      <c r="E189" s="175">
        <f t="shared" si="32"/>
        <v>0.81578947368421051</v>
      </c>
      <c r="F189" s="176"/>
      <c r="G189" s="176">
        <v>1344</v>
      </c>
      <c r="H189" s="175">
        <f t="shared" si="33"/>
        <v>0.18421052631578946</v>
      </c>
      <c r="I189" s="176">
        <f t="shared" si="34"/>
        <v>7296</v>
      </c>
      <c r="R189" s="68"/>
      <c r="W189"/>
      <c r="X189"/>
      <c r="Y189"/>
    </row>
    <row r="190" spans="1:25" ht="12.75" customHeight="1" x14ac:dyDescent="0.2">
      <c r="A190" s="275"/>
      <c r="B190" s="286"/>
      <c r="C190" s="118" t="s">
        <v>320</v>
      </c>
      <c r="D190" s="176">
        <v>6912</v>
      </c>
      <c r="E190" s="175">
        <f t="shared" si="32"/>
        <v>0.34866828087167068</v>
      </c>
      <c r="F190" s="176"/>
      <c r="G190" s="176">
        <v>12912</v>
      </c>
      <c r="H190" s="175">
        <f t="shared" si="33"/>
        <v>0.65133171912832932</v>
      </c>
      <c r="I190" s="176">
        <f t="shared" si="34"/>
        <v>19824</v>
      </c>
      <c r="R190" s="68"/>
      <c r="W190"/>
      <c r="X190"/>
      <c r="Y190"/>
    </row>
    <row r="191" spans="1:25" ht="12.75" customHeight="1" x14ac:dyDescent="0.2">
      <c r="A191" s="275"/>
      <c r="B191" s="286"/>
      <c r="C191" s="118" t="s">
        <v>328</v>
      </c>
      <c r="D191" s="176"/>
      <c r="E191" s="175">
        <f t="shared" si="32"/>
        <v>0</v>
      </c>
      <c r="F191" s="176"/>
      <c r="G191" s="176">
        <v>880</v>
      </c>
      <c r="H191" s="175">
        <f t="shared" si="33"/>
        <v>1</v>
      </c>
      <c r="I191" s="176">
        <f t="shared" si="34"/>
        <v>880</v>
      </c>
      <c r="R191" s="68"/>
      <c r="W191"/>
      <c r="X191"/>
      <c r="Y191"/>
    </row>
    <row r="192" spans="1:25" ht="12.75" customHeight="1" x14ac:dyDescent="0.2">
      <c r="A192" s="275"/>
      <c r="B192" s="286"/>
      <c r="C192" s="167" t="s">
        <v>329</v>
      </c>
      <c r="D192" s="176">
        <v>14016</v>
      </c>
      <c r="E192" s="175">
        <f t="shared" si="32"/>
        <v>0.74489795918367352</v>
      </c>
      <c r="F192" s="176"/>
      <c r="G192" s="176">
        <v>4800</v>
      </c>
      <c r="H192" s="175">
        <f t="shared" si="33"/>
        <v>0.25510204081632654</v>
      </c>
      <c r="I192" s="176">
        <f t="shared" si="34"/>
        <v>18816</v>
      </c>
      <c r="R192" s="68"/>
      <c r="W192"/>
      <c r="X192"/>
      <c r="Y192"/>
    </row>
    <row r="193" spans="1:25" ht="12.75" customHeight="1" x14ac:dyDescent="0.2">
      <c r="A193" s="275"/>
      <c r="B193" s="286"/>
      <c r="C193" s="196" t="s">
        <v>43</v>
      </c>
      <c r="D193" s="197">
        <f>SUM(D186:D192)</f>
        <v>114064</v>
      </c>
      <c r="E193" s="198">
        <f t="shared" si="32"/>
        <v>0.60150185622679719</v>
      </c>
      <c r="F193" s="197"/>
      <c r="G193" s="197">
        <f>SUM(G186:G192)</f>
        <v>75568</v>
      </c>
      <c r="H193" s="198">
        <f t="shared" si="33"/>
        <v>0.39849814377320286</v>
      </c>
      <c r="I193" s="197">
        <f t="shared" si="34"/>
        <v>189632</v>
      </c>
      <c r="R193" s="68"/>
      <c r="W193"/>
      <c r="X193"/>
      <c r="Y193"/>
    </row>
    <row r="194" spans="1:25" ht="12.75" customHeight="1" x14ac:dyDescent="0.2">
      <c r="A194" s="275"/>
      <c r="B194" s="286"/>
      <c r="C194" s="193" t="s">
        <v>52</v>
      </c>
      <c r="D194" s="197"/>
      <c r="E194" s="198"/>
      <c r="F194" s="206"/>
      <c r="G194" s="197"/>
      <c r="H194" s="198"/>
      <c r="I194" s="197"/>
      <c r="R194" s="68"/>
      <c r="W194"/>
      <c r="X194"/>
      <c r="Y194"/>
    </row>
    <row r="195" spans="1:25" ht="12.75" customHeight="1" x14ac:dyDescent="0.2">
      <c r="A195" s="275"/>
      <c r="B195" s="286"/>
      <c r="C195" s="118" t="s">
        <v>336</v>
      </c>
      <c r="D195" s="176"/>
      <c r="E195" s="175">
        <f t="shared" si="32"/>
        <v>0</v>
      </c>
      <c r="F195" s="177"/>
      <c r="G195" s="176">
        <v>3072</v>
      </c>
      <c r="H195" s="175">
        <f t="shared" si="33"/>
        <v>1</v>
      </c>
      <c r="I195" s="176">
        <f t="shared" si="34"/>
        <v>3072</v>
      </c>
      <c r="R195" s="68"/>
      <c r="W195"/>
      <c r="X195"/>
      <c r="Y195"/>
    </row>
    <row r="196" spans="1:25" ht="12.75" customHeight="1" x14ac:dyDescent="0.2">
      <c r="A196" s="275"/>
      <c r="B196" s="286"/>
      <c r="C196" s="118" t="s">
        <v>253</v>
      </c>
      <c r="D196" s="178">
        <v>11040</v>
      </c>
      <c r="E196" s="175">
        <f t="shared" si="32"/>
        <v>0.5679012345679012</v>
      </c>
      <c r="F196" s="176"/>
      <c r="G196" s="178">
        <v>8400</v>
      </c>
      <c r="H196" s="175">
        <f t="shared" si="33"/>
        <v>0.43209876543209874</v>
      </c>
      <c r="I196" s="176">
        <f t="shared" si="34"/>
        <v>19440</v>
      </c>
      <c r="R196" s="68"/>
      <c r="W196"/>
      <c r="X196"/>
      <c r="Y196"/>
    </row>
    <row r="197" spans="1:25" ht="12.75" customHeight="1" x14ac:dyDescent="0.2">
      <c r="A197" s="275"/>
      <c r="B197" s="286"/>
      <c r="C197" s="118" t="s">
        <v>260</v>
      </c>
      <c r="D197" s="178"/>
      <c r="E197" s="175">
        <f t="shared" si="32"/>
        <v>0</v>
      </c>
      <c r="F197" s="176"/>
      <c r="G197" s="178">
        <v>2256</v>
      </c>
      <c r="H197" s="175">
        <f t="shared" si="33"/>
        <v>1</v>
      </c>
      <c r="I197" s="176">
        <f t="shared" si="34"/>
        <v>2256</v>
      </c>
      <c r="R197" s="68"/>
      <c r="W197"/>
      <c r="X197"/>
      <c r="Y197"/>
    </row>
    <row r="198" spans="1:25" ht="12.75" customHeight="1" x14ac:dyDescent="0.2">
      <c r="A198" s="275"/>
      <c r="B198" s="286"/>
      <c r="C198" s="118" t="s">
        <v>281</v>
      </c>
      <c r="D198" s="178">
        <v>17088</v>
      </c>
      <c r="E198" s="175">
        <f t="shared" si="32"/>
        <v>0.62020905923344949</v>
      </c>
      <c r="F198" s="176"/>
      <c r="G198" s="178">
        <v>10464</v>
      </c>
      <c r="H198" s="175">
        <f t="shared" si="33"/>
        <v>0.37979094076655051</v>
      </c>
      <c r="I198" s="176">
        <f t="shared" si="34"/>
        <v>27552</v>
      </c>
      <c r="R198" s="68"/>
      <c r="W198"/>
      <c r="X198"/>
      <c r="Y198"/>
    </row>
    <row r="199" spans="1:25" ht="12.75" customHeight="1" x14ac:dyDescent="0.2">
      <c r="A199" s="275"/>
      <c r="B199" s="286"/>
      <c r="C199" s="118" t="s">
        <v>283</v>
      </c>
      <c r="D199" s="176">
        <v>7248</v>
      </c>
      <c r="E199" s="175">
        <f t="shared" si="32"/>
        <v>0.69266055045871555</v>
      </c>
      <c r="F199" s="176"/>
      <c r="G199" s="176">
        <v>3216</v>
      </c>
      <c r="H199" s="175">
        <f t="shared" si="33"/>
        <v>0.30733944954128439</v>
      </c>
      <c r="I199" s="176">
        <f t="shared" si="34"/>
        <v>10464</v>
      </c>
      <c r="R199" s="68"/>
      <c r="W199"/>
      <c r="X199"/>
      <c r="Y199"/>
    </row>
    <row r="200" spans="1:25" ht="12.75" customHeight="1" x14ac:dyDescent="0.2">
      <c r="A200" s="275"/>
      <c r="B200" s="286"/>
      <c r="C200" s="118" t="s">
        <v>284</v>
      </c>
      <c r="D200" s="176">
        <v>4272</v>
      </c>
      <c r="E200" s="175">
        <f t="shared" si="32"/>
        <v>0.48633879781420764</v>
      </c>
      <c r="F200" s="177"/>
      <c r="G200" s="176">
        <v>4512</v>
      </c>
      <c r="H200" s="175">
        <f t="shared" si="33"/>
        <v>0.51366120218579236</v>
      </c>
      <c r="I200" s="176">
        <f t="shared" si="34"/>
        <v>8784</v>
      </c>
      <c r="R200" s="68"/>
      <c r="W200"/>
      <c r="X200"/>
      <c r="Y200"/>
    </row>
    <row r="201" spans="1:25" ht="12.75" customHeight="1" x14ac:dyDescent="0.2">
      <c r="A201" s="275"/>
      <c r="B201" s="286"/>
      <c r="C201" s="118" t="s">
        <v>309</v>
      </c>
      <c r="D201" s="176">
        <v>64624</v>
      </c>
      <c r="E201" s="175">
        <f t="shared" si="32"/>
        <v>0.74893380307806412</v>
      </c>
      <c r="F201" s="176"/>
      <c r="G201" s="176">
        <v>21664</v>
      </c>
      <c r="H201" s="175">
        <f t="shared" si="33"/>
        <v>0.25106619692193582</v>
      </c>
      <c r="I201" s="176">
        <f t="shared" si="34"/>
        <v>86288</v>
      </c>
      <c r="W201"/>
      <c r="X201"/>
      <c r="Y201"/>
    </row>
    <row r="202" spans="1:25" ht="12.75" customHeight="1" x14ac:dyDescent="0.2">
      <c r="A202" s="275"/>
      <c r="B202" s="286"/>
      <c r="C202" s="118" t="s">
        <v>310</v>
      </c>
      <c r="D202" s="176">
        <v>2880</v>
      </c>
      <c r="E202" s="175">
        <f t="shared" si="32"/>
        <v>0.41666666666666669</v>
      </c>
      <c r="F202" s="176"/>
      <c r="G202" s="176">
        <v>4032</v>
      </c>
      <c r="H202" s="175">
        <f t="shared" si="33"/>
        <v>0.58333333333333337</v>
      </c>
      <c r="I202" s="176">
        <f t="shared" si="34"/>
        <v>6912</v>
      </c>
      <c r="W202"/>
      <c r="X202"/>
      <c r="Y202"/>
    </row>
    <row r="203" spans="1:25" ht="12.75" customHeight="1" x14ac:dyDescent="0.2">
      <c r="A203" s="275"/>
      <c r="B203" s="286"/>
      <c r="C203" s="167" t="s">
        <v>319</v>
      </c>
      <c r="D203" s="176">
        <v>7680</v>
      </c>
      <c r="E203" s="175">
        <f t="shared" si="32"/>
        <v>0.45584045584045585</v>
      </c>
      <c r="F203" s="176"/>
      <c r="G203" s="176">
        <v>9168</v>
      </c>
      <c r="H203" s="175">
        <f t="shared" si="33"/>
        <v>0.54415954415954415</v>
      </c>
      <c r="I203" s="176">
        <f t="shared" si="34"/>
        <v>16848</v>
      </c>
      <c r="R203" s="68"/>
      <c r="W203"/>
      <c r="X203"/>
      <c r="Y203"/>
    </row>
    <row r="204" spans="1:25" ht="12.75" customHeight="1" x14ac:dyDescent="0.2">
      <c r="A204" s="275"/>
      <c r="B204" s="286"/>
      <c r="C204" s="167" t="s">
        <v>327</v>
      </c>
      <c r="D204" s="178">
        <v>2160</v>
      </c>
      <c r="E204" s="175">
        <f t="shared" si="32"/>
        <v>1</v>
      </c>
      <c r="F204" s="176"/>
      <c r="G204" s="178"/>
      <c r="H204" s="175">
        <f t="shared" si="33"/>
        <v>0</v>
      </c>
      <c r="I204" s="176">
        <f t="shared" si="34"/>
        <v>2160</v>
      </c>
      <c r="R204" s="68"/>
      <c r="W204"/>
      <c r="X204"/>
      <c r="Y204"/>
    </row>
    <row r="205" spans="1:25" ht="12.75" customHeight="1" x14ac:dyDescent="0.2">
      <c r="A205" s="275"/>
      <c r="B205" s="286"/>
      <c r="C205" s="196" t="s">
        <v>43</v>
      </c>
      <c r="D205" s="197">
        <f>SUM(D195:D204)</f>
        <v>116992</v>
      </c>
      <c r="E205" s="198">
        <f t="shared" si="32"/>
        <v>0.6366010795751349</v>
      </c>
      <c r="F205" s="197"/>
      <c r="G205" s="197">
        <f>SUM(G195:G204)</f>
        <v>66784</v>
      </c>
      <c r="H205" s="198">
        <f t="shared" si="33"/>
        <v>0.36339892042486505</v>
      </c>
      <c r="I205" s="197">
        <f t="shared" si="34"/>
        <v>183776</v>
      </c>
      <c r="R205" s="68"/>
      <c r="W205"/>
      <c r="X205"/>
      <c r="Y205"/>
    </row>
    <row r="206" spans="1:25" ht="12.75" customHeight="1" thickBot="1" x14ac:dyDescent="0.25">
      <c r="A206" s="275"/>
      <c r="B206" s="287"/>
      <c r="C206" s="170" t="s">
        <v>0</v>
      </c>
      <c r="D206" s="182">
        <f>SUM(D184,D193,D205)</f>
        <v>345232</v>
      </c>
      <c r="E206" s="180">
        <f t="shared" si="32"/>
        <v>0.66439832491686168</v>
      </c>
      <c r="F206" s="182"/>
      <c r="G206" s="182">
        <f>SUM(G184,G193,G205)</f>
        <v>174384</v>
      </c>
      <c r="H206" s="180">
        <f t="shared" si="33"/>
        <v>0.33560167508313832</v>
      </c>
      <c r="I206" s="182">
        <f t="shared" si="34"/>
        <v>519616</v>
      </c>
      <c r="R206" s="68"/>
      <c r="W206"/>
      <c r="X206"/>
      <c r="Y206"/>
    </row>
    <row r="207" spans="1:25" ht="12.75" customHeight="1" x14ac:dyDescent="0.2">
      <c r="A207" s="289" t="s">
        <v>216</v>
      </c>
      <c r="B207" s="288" t="s">
        <v>833</v>
      </c>
      <c r="C207" s="118" t="s">
        <v>816</v>
      </c>
      <c r="D207" s="176">
        <v>960</v>
      </c>
      <c r="E207" s="175">
        <f t="shared" si="32"/>
        <v>0.52173913043478259</v>
      </c>
      <c r="F207" s="176"/>
      <c r="G207" s="176">
        <v>880</v>
      </c>
      <c r="H207" s="175">
        <f t="shared" si="33"/>
        <v>0.47826086956521741</v>
      </c>
      <c r="I207" s="176">
        <f t="shared" si="34"/>
        <v>1840</v>
      </c>
      <c r="R207" s="68"/>
      <c r="W207"/>
      <c r="X207"/>
      <c r="Y207"/>
    </row>
    <row r="208" spans="1:25" ht="12.75" customHeight="1" x14ac:dyDescent="0.2">
      <c r="A208" s="289"/>
      <c r="B208" s="289"/>
      <c r="C208" s="118" t="s">
        <v>502</v>
      </c>
      <c r="D208" s="176">
        <v>8640</v>
      </c>
      <c r="E208" s="175">
        <f t="shared" ref="E208" si="35">+D208/$I208</f>
        <v>0.5625</v>
      </c>
      <c r="F208" s="176"/>
      <c r="G208" s="176">
        <v>6720</v>
      </c>
      <c r="H208" s="175">
        <f t="shared" ref="H208" si="36">+G208/$I208</f>
        <v>0.4375</v>
      </c>
      <c r="I208" s="176">
        <f t="shared" ref="I208" si="37">+D208+G208</f>
        <v>15360</v>
      </c>
      <c r="R208" s="68"/>
      <c r="W208"/>
      <c r="X208"/>
      <c r="Y208"/>
    </row>
    <row r="209" spans="1:25" ht="12.75" customHeight="1" x14ac:dyDescent="0.2">
      <c r="A209" s="303"/>
      <c r="B209" s="305"/>
      <c r="C209" s="118" t="s">
        <v>501</v>
      </c>
      <c r="D209" s="176">
        <v>1056</v>
      </c>
      <c r="E209" s="175">
        <f t="shared" si="32"/>
        <v>0.33673469387755101</v>
      </c>
      <c r="F209" s="177"/>
      <c r="G209" s="176">
        <v>2080</v>
      </c>
      <c r="H209" s="175">
        <f t="shared" si="33"/>
        <v>0.66326530612244894</v>
      </c>
      <c r="I209" s="176">
        <f t="shared" si="34"/>
        <v>3136</v>
      </c>
      <c r="R209" s="68"/>
      <c r="W209"/>
      <c r="X209"/>
      <c r="Y209"/>
    </row>
    <row r="210" spans="1:25" ht="12.75" customHeight="1" x14ac:dyDescent="0.2">
      <c r="A210" s="303"/>
      <c r="B210" s="305"/>
      <c r="C210" s="118" t="s">
        <v>500</v>
      </c>
      <c r="D210" s="176">
        <v>9872</v>
      </c>
      <c r="E210" s="175">
        <f t="shared" si="32"/>
        <v>0.59269932756964461</v>
      </c>
      <c r="F210" s="177"/>
      <c r="G210" s="176">
        <v>6784</v>
      </c>
      <c r="H210" s="175">
        <f t="shared" si="33"/>
        <v>0.40730067243035545</v>
      </c>
      <c r="I210" s="176">
        <f t="shared" si="34"/>
        <v>16656</v>
      </c>
      <c r="R210" s="68"/>
      <c r="W210"/>
      <c r="X210"/>
      <c r="Y210"/>
    </row>
    <row r="211" spans="1:25" ht="12.75" customHeight="1" x14ac:dyDescent="0.2">
      <c r="A211" s="303"/>
      <c r="B211" s="305"/>
      <c r="C211" s="118" t="s">
        <v>499</v>
      </c>
      <c r="D211" s="176">
        <v>17824</v>
      </c>
      <c r="E211" s="175">
        <f t="shared" si="32"/>
        <v>0.86222910216718263</v>
      </c>
      <c r="F211" s="177"/>
      <c r="G211" s="176">
        <v>2848</v>
      </c>
      <c r="H211" s="175">
        <f t="shared" si="33"/>
        <v>0.13777089783281735</v>
      </c>
      <c r="I211" s="176">
        <f t="shared" si="34"/>
        <v>20672</v>
      </c>
      <c r="R211" s="68"/>
      <c r="W211"/>
      <c r="X211"/>
      <c r="Y211"/>
    </row>
    <row r="212" spans="1:25" ht="12.75" customHeight="1" x14ac:dyDescent="0.2">
      <c r="A212" s="303"/>
      <c r="B212" s="305"/>
      <c r="C212" s="118" t="s">
        <v>498</v>
      </c>
      <c r="D212" s="176">
        <v>6528</v>
      </c>
      <c r="E212" s="175">
        <f t="shared" si="32"/>
        <v>0.34085213032581452</v>
      </c>
      <c r="F212" s="177"/>
      <c r="G212" s="176">
        <v>12624</v>
      </c>
      <c r="H212" s="175">
        <f t="shared" si="33"/>
        <v>0.65914786967418548</v>
      </c>
      <c r="I212" s="176">
        <f t="shared" si="34"/>
        <v>19152</v>
      </c>
      <c r="R212" s="68"/>
      <c r="W212"/>
      <c r="X212"/>
      <c r="Y212"/>
    </row>
    <row r="213" spans="1:25" ht="12.75" customHeight="1" x14ac:dyDescent="0.2">
      <c r="A213" s="303"/>
      <c r="B213" s="305"/>
      <c r="C213" s="118" t="s">
        <v>497</v>
      </c>
      <c r="D213" s="176"/>
      <c r="E213" s="175">
        <f t="shared" si="32"/>
        <v>0</v>
      </c>
      <c r="F213" s="177"/>
      <c r="G213" s="176">
        <v>1200</v>
      </c>
      <c r="H213" s="175">
        <f t="shared" si="33"/>
        <v>1</v>
      </c>
      <c r="I213" s="176">
        <f t="shared" si="34"/>
        <v>1200</v>
      </c>
      <c r="R213" s="68"/>
      <c r="W213"/>
      <c r="X213"/>
      <c r="Y213"/>
    </row>
    <row r="214" spans="1:25" ht="12.75" customHeight="1" x14ac:dyDescent="0.2">
      <c r="A214" s="303"/>
      <c r="B214" s="305"/>
      <c r="C214" s="169" t="s">
        <v>496</v>
      </c>
      <c r="D214" s="199">
        <v>50672</v>
      </c>
      <c r="E214" s="185">
        <f t="shared" si="32"/>
        <v>0.49116004962779158</v>
      </c>
      <c r="F214" s="174"/>
      <c r="G214" s="199">
        <v>52496</v>
      </c>
      <c r="H214" s="185">
        <f t="shared" si="33"/>
        <v>0.50883995037220842</v>
      </c>
      <c r="I214" s="174">
        <f t="shared" si="34"/>
        <v>103168</v>
      </c>
      <c r="R214" s="68"/>
      <c r="W214"/>
      <c r="X214"/>
      <c r="Y214"/>
    </row>
    <row r="215" spans="1:25" ht="12.75" customHeight="1" x14ac:dyDescent="0.2">
      <c r="A215" s="303"/>
      <c r="B215" s="305"/>
      <c r="C215" s="118" t="s">
        <v>495</v>
      </c>
      <c r="D215" s="176">
        <v>18960</v>
      </c>
      <c r="E215" s="175">
        <f t="shared" si="32"/>
        <v>0.64718732932823597</v>
      </c>
      <c r="F215" s="176"/>
      <c r="G215" s="176">
        <v>10336</v>
      </c>
      <c r="H215" s="175">
        <f t="shared" si="33"/>
        <v>0.35281267067176408</v>
      </c>
      <c r="I215" s="176">
        <f t="shared" si="34"/>
        <v>29296</v>
      </c>
      <c r="R215" s="68"/>
      <c r="W215"/>
      <c r="X215"/>
      <c r="Y215"/>
    </row>
    <row r="216" spans="1:25" ht="12.75" customHeight="1" x14ac:dyDescent="0.2">
      <c r="A216" s="303"/>
      <c r="B216" s="305"/>
      <c r="C216" s="118" t="s">
        <v>494</v>
      </c>
      <c r="D216" s="176">
        <v>3280</v>
      </c>
      <c r="E216" s="175">
        <f t="shared" si="32"/>
        <v>1</v>
      </c>
      <c r="F216" s="176"/>
      <c r="G216" s="176"/>
      <c r="H216" s="175">
        <f t="shared" si="33"/>
        <v>0</v>
      </c>
      <c r="I216" s="176">
        <f t="shared" si="34"/>
        <v>3280</v>
      </c>
      <c r="R216" s="68"/>
      <c r="W216"/>
      <c r="X216"/>
      <c r="Y216"/>
    </row>
    <row r="217" spans="1:25" ht="12.75" customHeight="1" x14ac:dyDescent="0.2">
      <c r="A217" s="303"/>
      <c r="B217" s="305"/>
      <c r="C217" s="118" t="s">
        <v>493</v>
      </c>
      <c r="D217" s="176">
        <v>10304</v>
      </c>
      <c r="E217" s="175">
        <f t="shared" si="32"/>
        <v>0.42649006622516555</v>
      </c>
      <c r="F217" s="176"/>
      <c r="G217" s="176">
        <v>13856</v>
      </c>
      <c r="H217" s="175">
        <f t="shared" si="33"/>
        <v>0.57350993377483439</v>
      </c>
      <c r="I217" s="176">
        <f t="shared" si="34"/>
        <v>24160</v>
      </c>
      <c r="R217" s="68"/>
      <c r="W217"/>
      <c r="X217"/>
      <c r="Y217"/>
    </row>
    <row r="218" spans="1:25" ht="12.75" customHeight="1" x14ac:dyDescent="0.2">
      <c r="A218" s="303"/>
      <c r="B218" s="305"/>
      <c r="C218" s="118" t="s">
        <v>492</v>
      </c>
      <c r="D218" s="176">
        <v>1344</v>
      </c>
      <c r="E218" s="175">
        <f t="shared" si="32"/>
        <v>0.7</v>
      </c>
      <c r="F218" s="176"/>
      <c r="G218" s="176">
        <v>576</v>
      </c>
      <c r="H218" s="175">
        <f t="shared" si="33"/>
        <v>0.3</v>
      </c>
      <c r="I218" s="176">
        <f t="shared" si="34"/>
        <v>1920</v>
      </c>
      <c r="R218" s="68"/>
      <c r="W218"/>
      <c r="X218"/>
      <c r="Y218"/>
    </row>
    <row r="219" spans="1:25" ht="12.75" customHeight="1" x14ac:dyDescent="0.2">
      <c r="A219" s="303"/>
      <c r="B219" s="305"/>
      <c r="C219" s="118" t="s">
        <v>491</v>
      </c>
      <c r="D219" s="176">
        <v>8048</v>
      </c>
      <c r="E219" s="175">
        <f t="shared" si="32"/>
        <v>0.4226890756302521</v>
      </c>
      <c r="F219" s="176"/>
      <c r="G219" s="176">
        <v>10992</v>
      </c>
      <c r="H219" s="175">
        <f t="shared" si="33"/>
        <v>0.57731092436974785</v>
      </c>
      <c r="I219" s="176">
        <f t="shared" si="34"/>
        <v>19040</v>
      </c>
      <c r="R219" s="68"/>
      <c r="W219"/>
      <c r="X219"/>
      <c r="Y219"/>
    </row>
    <row r="220" spans="1:25" ht="12.75" customHeight="1" x14ac:dyDescent="0.2">
      <c r="A220" s="303"/>
      <c r="B220" s="305"/>
      <c r="C220" s="200" t="s">
        <v>490</v>
      </c>
      <c r="D220" s="176">
        <v>448</v>
      </c>
      <c r="E220" s="175">
        <f t="shared" si="32"/>
        <v>0.3888888888888889</v>
      </c>
      <c r="F220" s="176"/>
      <c r="G220" s="176">
        <v>704</v>
      </c>
      <c r="H220" s="175">
        <f t="shared" si="33"/>
        <v>0.61111111111111116</v>
      </c>
      <c r="I220" s="176">
        <f t="shared" si="34"/>
        <v>1152</v>
      </c>
      <c r="R220" s="68"/>
      <c r="W220"/>
      <c r="X220"/>
      <c r="Y220"/>
    </row>
    <row r="221" spans="1:25" ht="12.75" customHeight="1" x14ac:dyDescent="0.2">
      <c r="A221" s="303"/>
      <c r="B221" s="305"/>
      <c r="C221" s="118" t="s">
        <v>489</v>
      </c>
      <c r="D221" s="176">
        <v>3136</v>
      </c>
      <c r="E221" s="175">
        <f t="shared" si="32"/>
        <v>0.23960880195599021</v>
      </c>
      <c r="F221" s="176"/>
      <c r="G221" s="176">
        <v>9952</v>
      </c>
      <c r="H221" s="175">
        <f t="shared" si="33"/>
        <v>0.76039119804400979</v>
      </c>
      <c r="I221" s="176">
        <f t="shared" si="34"/>
        <v>13088</v>
      </c>
      <c r="W221"/>
      <c r="X221"/>
      <c r="Y221"/>
    </row>
    <row r="222" spans="1:25" ht="12.75" customHeight="1" thickBot="1" x14ac:dyDescent="0.25">
      <c r="A222" s="303"/>
      <c r="B222" s="306"/>
      <c r="C222" s="170" t="s">
        <v>0</v>
      </c>
      <c r="D222" s="182">
        <f>SUM(D207:D221)</f>
        <v>141072</v>
      </c>
      <c r="E222" s="180">
        <f t="shared" si="32"/>
        <v>0.51652021089630928</v>
      </c>
      <c r="F222" s="182"/>
      <c r="G222" s="182">
        <f>SUM(G207:G221)</f>
        <v>132048</v>
      </c>
      <c r="H222" s="180">
        <f t="shared" si="33"/>
        <v>0.48347978910369066</v>
      </c>
      <c r="I222" s="182">
        <f t="shared" si="34"/>
        <v>273120</v>
      </c>
      <c r="W222"/>
      <c r="X222"/>
      <c r="Y222"/>
    </row>
    <row r="223" spans="1:25" ht="12.75" customHeight="1" x14ac:dyDescent="0.2">
      <c r="A223" s="303"/>
      <c r="B223" s="278" t="s">
        <v>903</v>
      </c>
      <c r="C223" s="117" t="s">
        <v>600</v>
      </c>
      <c r="D223" s="174">
        <v>83440</v>
      </c>
      <c r="E223" s="185">
        <f t="shared" si="32"/>
        <v>0.99314416301656827</v>
      </c>
      <c r="F223" s="174"/>
      <c r="G223" s="174">
        <v>576</v>
      </c>
      <c r="H223" s="185">
        <f t="shared" si="33"/>
        <v>6.8558369834317272E-3</v>
      </c>
      <c r="I223" s="174">
        <f t="shared" si="34"/>
        <v>84016</v>
      </c>
      <c r="O223" s="8"/>
      <c r="P223" s="8"/>
      <c r="Q223" s="8"/>
      <c r="R223" s="68"/>
      <c r="W223"/>
      <c r="X223"/>
      <c r="Y223"/>
    </row>
    <row r="224" spans="1:25" ht="12.75" customHeight="1" x14ac:dyDescent="0.2">
      <c r="A224" s="303"/>
      <c r="B224" s="312"/>
      <c r="C224" s="167" t="s">
        <v>598</v>
      </c>
      <c r="D224" s="176">
        <v>30144</v>
      </c>
      <c r="E224" s="175">
        <f t="shared" si="32"/>
        <v>0.90576923076923077</v>
      </c>
      <c r="F224" s="176"/>
      <c r="G224" s="176">
        <v>3136</v>
      </c>
      <c r="H224" s="175">
        <f t="shared" si="33"/>
        <v>9.4230769230769229E-2</v>
      </c>
      <c r="I224" s="176">
        <f t="shared" si="34"/>
        <v>33280</v>
      </c>
      <c r="R224" s="68"/>
      <c r="W224"/>
      <c r="X224"/>
      <c r="Y224"/>
    </row>
    <row r="225" spans="1:25" ht="12.75" customHeight="1" thickBot="1" x14ac:dyDescent="0.25">
      <c r="A225" s="303"/>
      <c r="B225" s="313"/>
      <c r="C225" s="181" t="s">
        <v>0</v>
      </c>
      <c r="D225" s="182">
        <f>SUM(D223:D224)</f>
        <v>113584</v>
      </c>
      <c r="E225" s="180">
        <f t="shared" si="32"/>
        <v>0.9683535670440595</v>
      </c>
      <c r="F225" s="182"/>
      <c r="G225" s="182">
        <f>SUM(G223:G224)</f>
        <v>3712</v>
      </c>
      <c r="H225" s="180">
        <f t="shared" si="33"/>
        <v>3.1646432955940523E-2</v>
      </c>
      <c r="I225" s="182">
        <f t="shared" si="34"/>
        <v>117296</v>
      </c>
      <c r="R225" s="68"/>
      <c r="W225"/>
      <c r="X225"/>
      <c r="Y225"/>
    </row>
    <row r="226" spans="1:25" ht="12.75" customHeight="1" thickBot="1" x14ac:dyDescent="0.25">
      <c r="A226" s="292"/>
      <c r="B226" s="282" t="s">
        <v>154</v>
      </c>
      <c r="C226" s="285"/>
      <c r="D226" s="55">
        <f>SUM(D206,D222,D225)</f>
        <v>599888</v>
      </c>
      <c r="E226" s="56">
        <f t="shared" si="32"/>
        <v>0.65919440195509604</v>
      </c>
      <c r="F226" s="57"/>
      <c r="G226" s="55">
        <f>SUM(G206,G222,G225)</f>
        <v>310144</v>
      </c>
      <c r="H226" s="56">
        <f t="shared" si="33"/>
        <v>0.3408055980449039</v>
      </c>
      <c r="I226" s="57">
        <f t="shared" si="34"/>
        <v>910032</v>
      </c>
      <c r="R226" s="68"/>
      <c r="W226"/>
      <c r="X226"/>
      <c r="Y226"/>
    </row>
    <row r="227" spans="1:25" ht="12.75" customHeight="1" x14ac:dyDescent="0.2">
      <c r="A227" s="278" t="s">
        <v>603</v>
      </c>
      <c r="B227" s="278" t="s">
        <v>834</v>
      </c>
      <c r="C227" s="217" t="s">
        <v>161</v>
      </c>
      <c r="D227" s="218"/>
      <c r="E227" s="218"/>
      <c r="F227" s="218"/>
      <c r="G227" s="218"/>
      <c r="H227" s="218"/>
      <c r="I227" s="218"/>
      <c r="R227" s="68"/>
      <c r="W227"/>
      <c r="X227"/>
      <c r="Y227"/>
    </row>
    <row r="228" spans="1:25" ht="12.75" customHeight="1" x14ac:dyDescent="0.2">
      <c r="A228" s="275"/>
      <c r="B228" s="279"/>
      <c r="C228" s="118" t="s">
        <v>361</v>
      </c>
      <c r="D228" s="178">
        <v>12336</v>
      </c>
      <c r="E228" s="175">
        <f t="shared" ref="E228:E235" si="38">+D228/$I228</f>
        <v>0.80480167014613779</v>
      </c>
      <c r="F228" s="176"/>
      <c r="G228" s="178">
        <v>2992</v>
      </c>
      <c r="H228" s="175">
        <f t="shared" ref="H228:H235" si="39">+G228/$I228</f>
        <v>0.19519832985386221</v>
      </c>
      <c r="I228" s="176">
        <f t="shared" ref="I228:I235" si="40">+D228+G228</f>
        <v>15328</v>
      </c>
      <c r="R228" s="68"/>
      <c r="W228"/>
      <c r="X228"/>
      <c r="Y228"/>
    </row>
    <row r="229" spans="1:25" ht="12.75" customHeight="1" x14ac:dyDescent="0.2">
      <c r="A229" s="275"/>
      <c r="B229" s="279"/>
      <c r="C229" s="118" t="s">
        <v>278</v>
      </c>
      <c r="D229" s="178">
        <v>4512</v>
      </c>
      <c r="E229" s="175">
        <f t="shared" si="38"/>
        <v>0.69117647058823528</v>
      </c>
      <c r="F229" s="176"/>
      <c r="G229" s="178">
        <v>2016</v>
      </c>
      <c r="H229" s="175">
        <f t="shared" si="39"/>
        <v>0.30882352941176472</v>
      </c>
      <c r="I229" s="176">
        <f t="shared" si="40"/>
        <v>6528</v>
      </c>
      <c r="R229" s="68"/>
      <c r="W229"/>
      <c r="X229"/>
      <c r="Y229"/>
    </row>
    <row r="230" spans="1:25" ht="12.75" customHeight="1" x14ac:dyDescent="0.2">
      <c r="A230" s="275"/>
      <c r="B230" s="279"/>
      <c r="C230" s="118" t="s">
        <v>301</v>
      </c>
      <c r="D230" s="178">
        <v>8352</v>
      </c>
      <c r="E230" s="175">
        <f t="shared" si="38"/>
        <v>0.76315789473684215</v>
      </c>
      <c r="F230" s="176"/>
      <c r="G230" s="178">
        <v>2592</v>
      </c>
      <c r="H230" s="175">
        <f t="shared" si="39"/>
        <v>0.23684210526315788</v>
      </c>
      <c r="I230" s="176">
        <f t="shared" si="40"/>
        <v>10944</v>
      </c>
      <c r="R230" s="68"/>
      <c r="W230"/>
      <c r="X230"/>
      <c r="Y230"/>
    </row>
    <row r="231" spans="1:25" ht="12.75" customHeight="1" x14ac:dyDescent="0.2">
      <c r="A231" s="275"/>
      <c r="B231" s="279"/>
      <c r="C231" s="118" t="s">
        <v>310</v>
      </c>
      <c r="D231" s="176">
        <v>12992</v>
      </c>
      <c r="E231" s="175">
        <f t="shared" si="38"/>
        <v>0.63043478260869568</v>
      </c>
      <c r="F231" s="176"/>
      <c r="G231" s="176">
        <v>7616</v>
      </c>
      <c r="H231" s="175">
        <f t="shared" si="39"/>
        <v>0.36956521739130432</v>
      </c>
      <c r="I231" s="176">
        <f t="shared" si="40"/>
        <v>20608</v>
      </c>
      <c r="R231" s="68"/>
      <c r="W231"/>
      <c r="X231"/>
      <c r="Y231"/>
    </row>
    <row r="232" spans="1:25" ht="12.75" customHeight="1" x14ac:dyDescent="0.2">
      <c r="A232" s="275"/>
      <c r="B232" s="279"/>
      <c r="C232" s="207" t="s">
        <v>313</v>
      </c>
      <c r="D232" s="176">
        <v>6240</v>
      </c>
      <c r="E232" s="175">
        <f t="shared" si="38"/>
        <v>0.43189368770764119</v>
      </c>
      <c r="F232" s="176"/>
      <c r="G232" s="176">
        <v>8208</v>
      </c>
      <c r="H232" s="175">
        <f t="shared" si="39"/>
        <v>0.56810631229235875</v>
      </c>
      <c r="I232" s="176">
        <f t="shared" si="40"/>
        <v>14448</v>
      </c>
      <c r="R232" s="68"/>
      <c r="W232"/>
      <c r="X232"/>
      <c r="Y232"/>
    </row>
    <row r="233" spans="1:25" ht="12.75" customHeight="1" x14ac:dyDescent="0.2">
      <c r="A233" s="275"/>
      <c r="B233" s="279"/>
      <c r="C233" s="118" t="s">
        <v>329</v>
      </c>
      <c r="D233" s="174">
        <v>13440</v>
      </c>
      <c r="E233" s="185">
        <f t="shared" si="38"/>
        <v>0.67961165048543692</v>
      </c>
      <c r="F233" s="215"/>
      <c r="G233" s="174">
        <v>6336</v>
      </c>
      <c r="H233" s="185">
        <f t="shared" si="39"/>
        <v>0.32038834951456313</v>
      </c>
      <c r="I233" s="174">
        <f t="shared" si="40"/>
        <v>19776</v>
      </c>
      <c r="R233" s="68"/>
      <c r="W233"/>
      <c r="X233"/>
      <c r="Y233"/>
    </row>
    <row r="234" spans="1:25" ht="12.75" customHeight="1" x14ac:dyDescent="0.2">
      <c r="A234" s="275"/>
      <c r="B234" s="279"/>
      <c r="C234" s="118" t="s">
        <v>362</v>
      </c>
      <c r="D234" s="176">
        <v>13424</v>
      </c>
      <c r="E234" s="175">
        <f t="shared" si="38"/>
        <v>0.64389869531849575</v>
      </c>
      <c r="F234" s="176"/>
      <c r="G234" s="176">
        <v>7424</v>
      </c>
      <c r="H234" s="175">
        <f t="shared" si="39"/>
        <v>0.35610130468150419</v>
      </c>
      <c r="I234" s="176">
        <f t="shared" si="40"/>
        <v>20848</v>
      </c>
      <c r="R234" s="68"/>
      <c r="W234"/>
      <c r="X234"/>
      <c r="Y234"/>
    </row>
    <row r="235" spans="1:25" ht="12.75" customHeight="1" x14ac:dyDescent="0.2">
      <c r="A235" s="275"/>
      <c r="B235" s="279"/>
      <c r="C235" s="196" t="s">
        <v>43</v>
      </c>
      <c r="D235" s="197">
        <f>SUM(D228:D234)</f>
        <v>71296</v>
      </c>
      <c r="E235" s="195">
        <f t="shared" si="38"/>
        <v>0.65722713864306781</v>
      </c>
      <c r="F235" s="194"/>
      <c r="G235" s="197">
        <f>SUM(G228:G234)</f>
        <v>37184</v>
      </c>
      <c r="H235" s="195">
        <f t="shared" si="39"/>
        <v>0.34277286135693213</v>
      </c>
      <c r="I235" s="194">
        <f t="shared" si="40"/>
        <v>108480</v>
      </c>
      <c r="R235" s="68"/>
      <c r="W235"/>
      <c r="X235"/>
      <c r="Y235"/>
    </row>
    <row r="236" spans="1:25" ht="12.75" customHeight="1" x14ac:dyDescent="0.2">
      <c r="A236" s="275"/>
      <c r="B236" s="279"/>
      <c r="C236" s="193" t="s">
        <v>167</v>
      </c>
      <c r="D236" s="197"/>
      <c r="E236" s="198"/>
      <c r="F236" s="197"/>
      <c r="G236" s="197"/>
      <c r="H236" s="198"/>
      <c r="I236" s="197"/>
      <c r="R236" s="68"/>
      <c r="W236"/>
      <c r="X236"/>
      <c r="Y236"/>
    </row>
    <row r="237" spans="1:25" ht="12.75" customHeight="1" x14ac:dyDescent="0.2">
      <c r="A237" s="275"/>
      <c r="B237" s="279"/>
      <c r="C237" s="118" t="s">
        <v>253</v>
      </c>
      <c r="D237" s="178">
        <v>37488</v>
      </c>
      <c r="E237" s="175">
        <f t="shared" ref="E237:E246" si="41">+D237/$I237</f>
        <v>0.70551038843721769</v>
      </c>
      <c r="F237" s="176"/>
      <c r="G237" s="178">
        <v>15648</v>
      </c>
      <c r="H237" s="175">
        <f t="shared" ref="H237:H246" si="42">+G237/$I237</f>
        <v>0.29448961156278231</v>
      </c>
      <c r="I237" s="176">
        <f t="shared" ref="I237:I246" si="43">+D237+G237</f>
        <v>53136</v>
      </c>
      <c r="W237"/>
      <c r="X237"/>
      <c r="Y237"/>
    </row>
    <row r="238" spans="1:25" ht="12.75" customHeight="1" x14ac:dyDescent="0.2">
      <c r="A238" s="275"/>
      <c r="B238" s="279"/>
      <c r="C238" s="207" t="s">
        <v>254</v>
      </c>
      <c r="D238" s="178"/>
      <c r="E238" s="175">
        <f t="shared" si="41"/>
        <v>0</v>
      </c>
      <c r="F238" s="176"/>
      <c r="G238" s="178">
        <v>800</v>
      </c>
      <c r="H238" s="175">
        <f t="shared" si="42"/>
        <v>1</v>
      </c>
      <c r="I238" s="176">
        <f t="shared" si="43"/>
        <v>800</v>
      </c>
      <c r="W238"/>
      <c r="X238"/>
      <c r="Y238"/>
    </row>
    <row r="239" spans="1:25" ht="12.75" customHeight="1" x14ac:dyDescent="0.2">
      <c r="A239" s="275"/>
      <c r="B239" s="279"/>
      <c r="C239" s="118" t="s">
        <v>363</v>
      </c>
      <c r="D239" s="178">
        <v>23232</v>
      </c>
      <c r="E239" s="175">
        <f t="shared" si="41"/>
        <v>0.62694300518134716</v>
      </c>
      <c r="F239" s="176"/>
      <c r="G239" s="178">
        <v>13824</v>
      </c>
      <c r="H239" s="175">
        <f t="shared" si="42"/>
        <v>0.37305699481865284</v>
      </c>
      <c r="I239" s="176">
        <f t="shared" si="43"/>
        <v>37056</v>
      </c>
      <c r="R239" s="68"/>
      <c r="W239"/>
      <c r="X239"/>
      <c r="Y239"/>
    </row>
    <row r="240" spans="1:25" ht="12.75" customHeight="1" x14ac:dyDescent="0.2">
      <c r="A240" s="275"/>
      <c r="B240" s="279"/>
      <c r="C240" s="118" t="s">
        <v>364</v>
      </c>
      <c r="D240" s="176">
        <v>4544</v>
      </c>
      <c r="E240" s="175">
        <f t="shared" si="41"/>
        <v>1</v>
      </c>
      <c r="F240" s="176"/>
      <c r="G240" s="176"/>
      <c r="H240" s="175">
        <f t="shared" si="42"/>
        <v>0</v>
      </c>
      <c r="I240" s="176">
        <f t="shared" si="43"/>
        <v>4544</v>
      </c>
      <c r="R240" s="68"/>
      <c r="W240"/>
      <c r="X240"/>
      <c r="Y240"/>
    </row>
    <row r="241" spans="1:25" ht="12.75" customHeight="1" x14ac:dyDescent="0.2">
      <c r="A241" s="275"/>
      <c r="B241" s="279"/>
      <c r="C241" s="118" t="s">
        <v>284</v>
      </c>
      <c r="D241" s="176">
        <v>12912</v>
      </c>
      <c r="E241" s="175">
        <f t="shared" si="41"/>
        <v>0.59251101321585908</v>
      </c>
      <c r="F241" s="177"/>
      <c r="G241" s="176">
        <v>8880</v>
      </c>
      <c r="H241" s="175">
        <f t="shared" si="42"/>
        <v>0.40748898678414097</v>
      </c>
      <c r="I241" s="176">
        <f t="shared" si="43"/>
        <v>21792</v>
      </c>
      <c r="R241" s="68"/>
      <c r="W241"/>
      <c r="X241"/>
      <c r="Y241"/>
    </row>
    <row r="242" spans="1:25" ht="12.75" customHeight="1" x14ac:dyDescent="0.2">
      <c r="A242" s="275"/>
      <c r="B242" s="279"/>
      <c r="C242" s="118" t="s">
        <v>285</v>
      </c>
      <c r="D242" s="178"/>
      <c r="E242" s="175">
        <f t="shared" si="41"/>
        <v>0</v>
      </c>
      <c r="F242" s="176"/>
      <c r="G242" s="178">
        <v>896</v>
      </c>
      <c r="H242" s="175">
        <f t="shared" si="42"/>
        <v>1</v>
      </c>
      <c r="I242" s="176">
        <f t="shared" si="43"/>
        <v>896</v>
      </c>
      <c r="R242" s="68"/>
      <c r="W242"/>
      <c r="X242"/>
      <c r="Y242"/>
    </row>
    <row r="243" spans="1:25" ht="12.75" customHeight="1" x14ac:dyDescent="0.2">
      <c r="A243" s="275"/>
      <c r="B243" s="279"/>
      <c r="C243" s="167" t="s">
        <v>292</v>
      </c>
      <c r="D243" s="176">
        <v>1040</v>
      </c>
      <c r="E243" s="175">
        <f t="shared" si="41"/>
        <v>1</v>
      </c>
      <c r="F243" s="177"/>
      <c r="G243" s="176"/>
      <c r="H243" s="175">
        <f t="shared" si="42"/>
        <v>0</v>
      </c>
      <c r="I243" s="176">
        <f t="shared" si="43"/>
        <v>1040</v>
      </c>
      <c r="R243" s="68"/>
      <c r="W243"/>
      <c r="X243"/>
      <c r="Y243"/>
    </row>
    <row r="244" spans="1:25" ht="12.75" customHeight="1" x14ac:dyDescent="0.2">
      <c r="A244" s="275"/>
      <c r="B244" s="279"/>
      <c r="C244" s="118" t="s">
        <v>314</v>
      </c>
      <c r="D244" s="176">
        <v>6336</v>
      </c>
      <c r="E244" s="175">
        <f t="shared" si="41"/>
        <v>0.60550458715596334</v>
      </c>
      <c r="F244" s="177"/>
      <c r="G244" s="176">
        <v>4128</v>
      </c>
      <c r="H244" s="175">
        <f t="shared" si="42"/>
        <v>0.39449541284403672</v>
      </c>
      <c r="I244" s="176">
        <f t="shared" si="43"/>
        <v>10464</v>
      </c>
      <c r="R244" s="68"/>
      <c r="W244"/>
      <c r="X244"/>
      <c r="Y244"/>
    </row>
    <row r="245" spans="1:25" ht="12.75" customHeight="1" x14ac:dyDescent="0.2">
      <c r="A245" s="275"/>
      <c r="B245" s="279"/>
      <c r="C245" s="207" t="s">
        <v>328</v>
      </c>
      <c r="D245" s="176">
        <v>6880</v>
      </c>
      <c r="E245" s="175">
        <f t="shared" si="41"/>
        <v>1</v>
      </c>
      <c r="F245" s="176"/>
      <c r="G245" s="176"/>
      <c r="H245" s="175">
        <f t="shared" si="42"/>
        <v>0</v>
      </c>
      <c r="I245" s="176">
        <f t="shared" si="43"/>
        <v>6880</v>
      </c>
      <c r="R245" s="68"/>
      <c r="W245"/>
      <c r="X245"/>
      <c r="Y245"/>
    </row>
    <row r="246" spans="1:25" ht="12.75" customHeight="1" x14ac:dyDescent="0.2">
      <c r="A246" s="275"/>
      <c r="B246" s="279"/>
      <c r="C246" s="196" t="s">
        <v>43</v>
      </c>
      <c r="D246" s="197">
        <f>SUM(D237:D245)</f>
        <v>92432</v>
      </c>
      <c r="E246" s="198">
        <f t="shared" si="41"/>
        <v>0.67662215975638318</v>
      </c>
      <c r="F246" s="197"/>
      <c r="G246" s="197">
        <f>SUM(G237:G245)</f>
        <v>44176</v>
      </c>
      <c r="H246" s="198">
        <f t="shared" si="42"/>
        <v>0.32337784024361677</v>
      </c>
      <c r="I246" s="197">
        <f t="shared" si="43"/>
        <v>136608</v>
      </c>
      <c r="R246" s="68"/>
      <c r="W246"/>
      <c r="X246"/>
      <c r="Y246"/>
    </row>
    <row r="247" spans="1:25" ht="12.75" customHeight="1" x14ac:dyDescent="0.2">
      <c r="A247" s="275"/>
      <c r="B247" s="279"/>
      <c r="C247" s="193" t="s">
        <v>162</v>
      </c>
      <c r="D247" s="197"/>
      <c r="E247" s="198"/>
      <c r="F247" s="197"/>
      <c r="G247" s="197"/>
      <c r="H247" s="198"/>
      <c r="I247" s="197"/>
      <c r="R247" s="68"/>
      <c r="W247"/>
      <c r="X247"/>
      <c r="Y247"/>
    </row>
    <row r="248" spans="1:25" ht="12.75" customHeight="1" x14ac:dyDescent="0.2">
      <c r="A248" s="275"/>
      <c r="B248" s="279"/>
      <c r="C248" s="200" t="s">
        <v>380</v>
      </c>
      <c r="D248" s="178">
        <v>5984</v>
      </c>
      <c r="E248" s="175">
        <f t="shared" si="32"/>
        <v>1</v>
      </c>
      <c r="F248" s="176"/>
      <c r="G248" s="178"/>
      <c r="H248" s="175">
        <f t="shared" si="33"/>
        <v>0</v>
      </c>
      <c r="I248" s="176">
        <f t="shared" si="34"/>
        <v>5984</v>
      </c>
      <c r="R248" s="68"/>
      <c r="W248"/>
      <c r="X248"/>
      <c r="Y248"/>
    </row>
    <row r="249" spans="1:25" ht="12.75" customHeight="1" x14ac:dyDescent="0.2">
      <c r="A249" s="275"/>
      <c r="B249" s="279"/>
      <c r="C249" s="200" t="s">
        <v>298</v>
      </c>
      <c r="D249" s="178">
        <v>57552</v>
      </c>
      <c r="E249" s="175">
        <f t="shared" si="32"/>
        <v>0.8758217677136596</v>
      </c>
      <c r="F249" s="176"/>
      <c r="G249" s="178">
        <v>8160</v>
      </c>
      <c r="H249" s="175">
        <f t="shared" si="33"/>
        <v>0.1241782322863404</v>
      </c>
      <c r="I249" s="176">
        <f t="shared" si="34"/>
        <v>65712</v>
      </c>
      <c r="R249" s="68"/>
      <c r="W249"/>
      <c r="X249"/>
      <c r="Y249"/>
    </row>
    <row r="250" spans="1:25" ht="12.75" customHeight="1" x14ac:dyDescent="0.2">
      <c r="A250" s="275"/>
      <c r="B250" s="279"/>
      <c r="C250" s="200" t="s">
        <v>317</v>
      </c>
      <c r="D250" s="176">
        <v>39552</v>
      </c>
      <c r="E250" s="175">
        <f t="shared" si="32"/>
        <v>0.72535211267605637</v>
      </c>
      <c r="F250" s="176"/>
      <c r="G250" s="176">
        <v>14976</v>
      </c>
      <c r="H250" s="175">
        <f t="shared" si="33"/>
        <v>0.27464788732394368</v>
      </c>
      <c r="I250" s="176">
        <f t="shared" si="34"/>
        <v>54528</v>
      </c>
      <c r="R250" s="68"/>
      <c r="W250"/>
      <c r="X250"/>
      <c r="Y250"/>
    </row>
    <row r="251" spans="1:25" ht="12.75" customHeight="1" x14ac:dyDescent="0.2">
      <c r="A251" s="275"/>
      <c r="B251" s="279"/>
      <c r="C251" s="118" t="s">
        <v>319</v>
      </c>
      <c r="D251" s="176">
        <v>24864</v>
      </c>
      <c r="E251" s="175">
        <f t="shared" si="32"/>
        <v>1</v>
      </c>
      <c r="F251" s="177"/>
      <c r="G251" s="176"/>
      <c r="H251" s="175">
        <f t="shared" si="33"/>
        <v>0</v>
      </c>
      <c r="I251" s="176">
        <f t="shared" si="34"/>
        <v>24864</v>
      </c>
      <c r="R251" s="68"/>
      <c r="W251"/>
      <c r="X251"/>
      <c r="Y251"/>
    </row>
    <row r="252" spans="1:25" ht="12.75" customHeight="1" x14ac:dyDescent="0.2">
      <c r="A252" s="275"/>
      <c r="B252" s="279"/>
      <c r="C252" s="118" t="s">
        <v>327</v>
      </c>
      <c r="D252" s="176">
        <v>3792</v>
      </c>
      <c r="E252" s="175">
        <f t="shared" si="32"/>
        <v>1</v>
      </c>
      <c r="F252" s="176"/>
      <c r="G252" s="176"/>
      <c r="H252" s="175">
        <f t="shared" si="33"/>
        <v>0</v>
      </c>
      <c r="I252" s="176">
        <f t="shared" si="34"/>
        <v>3792</v>
      </c>
      <c r="R252" s="68"/>
      <c r="W252"/>
      <c r="X252"/>
      <c r="Y252"/>
    </row>
    <row r="253" spans="1:25" ht="12.75" customHeight="1" x14ac:dyDescent="0.2">
      <c r="A253" s="275"/>
      <c r="B253" s="279"/>
      <c r="C253" s="196" t="s">
        <v>43</v>
      </c>
      <c r="D253" s="197">
        <f>SUM(D248:D252)</f>
        <v>131744</v>
      </c>
      <c r="E253" s="198">
        <f t="shared" si="32"/>
        <v>0.85061983471074376</v>
      </c>
      <c r="F253" s="197"/>
      <c r="G253" s="197">
        <f>SUM(G248:G252)</f>
        <v>23136</v>
      </c>
      <c r="H253" s="198">
        <f t="shared" si="33"/>
        <v>0.14938016528925621</v>
      </c>
      <c r="I253" s="197">
        <f t="shared" si="34"/>
        <v>154880</v>
      </c>
      <c r="R253" s="68"/>
      <c r="W253"/>
      <c r="X253"/>
      <c r="Y253"/>
    </row>
    <row r="254" spans="1:25" ht="12.75" customHeight="1" thickBot="1" x14ac:dyDescent="0.25">
      <c r="A254" s="275"/>
      <c r="B254" s="280"/>
      <c r="C254" s="170" t="s">
        <v>0</v>
      </c>
      <c r="D254" s="182">
        <f>SUM(D235,D246,D253)</f>
        <v>295472</v>
      </c>
      <c r="E254" s="180">
        <f t="shared" si="32"/>
        <v>0.73873909912793023</v>
      </c>
      <c r="F254" s="182"/>
      <c r="G254" s="182">
        <f>SUM(G235,G246,G253)</f>
        <v>104496</v>
      </c>
      <c r="H254" s="180">
        <f t="shared" si="33"/>
        <v>0.26126090087206977</v>
      </c>
      <c r="I254" s="182">
        <f t="shared" si="34"/>
        <v>399968</v>
      </c>
      <c r="R254" s="68"/>
      <c r="W254"/>
      <c r="X254"/>
      <c r="Y254"/>
    </row>
    <row r="255" spans="1:25" ht="12.75" customHeight="1" x14ac:dyDescent="0.2">
      <c r="A255" s="289" t="s">
        <v>603</v>
      </c>
      <c r="B255" s="278" t="s">
        <v>835</v>
      </c>
      <c r="C255" s="171" t="s">
        <v>209</v>
      </c>
      <c r="D255" s="206"/>
      <c r="E255" s="206"/>
      <c r="F255" s="206"/>
      <c r="G255" s="197"/>
      <c r="H255" s="197"/>
      <c r="I255" s="168"/>
      <c r="R255" s="68"/>
      <c r="W255"/>
      <c r="X255"/>
      <c r="Y255"/>
    </row>
    <row r="256" spans="1:25" ht="12.75" customHeight="1" x14ac:dyDescent="0.2">
      <c r="A256" s="289"/>
      <c r="B256" s="279"/>
      <c r="C256" s="118" t="s">
        <v>250</v>
      </c>
      <c r="D256" s="176">
        <v>23568</v>
      </c>
      <c r="E256" s="175">
        <f t="shared" ref="E256:E317" si="44">+D256/$I256</f>
        <v>0.85490423679628558</v>
      </c>
      <c r="F256" s="177"/>
      <c r="G256" s="176">
        <v>4000</v>
      </c>
      <c r="H256" s="175">
        <f t="shared" ref="H256:H317" si="45">+G256/$I256</f>
        <v>0.14509576320371445</v>
      </c>
      <c r="I256" s="178">
        <f t="shared" ref="I256:I317" si="46">+D256+G256</f>
        <v>27568</v>
      </c>
      <c r="R256" s="68"/>
      <c r="W256"/>
      <c r="X256"/>
      <c r="Y256"/>
    </row>
    <row r="257" spans="1:25" ht="12.75" customHeight="1" x14ac:dyDescent="0.2">
      <c r="A257" s="289"/>
      <c r="B257" s="279"/>
      <c r="C257" s="118" t="s">
        <v>252</v>
      </c>
      <c r="D257" s="176">
        <v>2640</v>
      </c>
      <c r="E257" s="175">
        <f t="shared" si="44"/>
        <v>1</v>
      </c>
      <c r="F257" s="177"/>
      <c r="G257" s="176"/>
      <c r="H257" s="175">
        <f t="shared" si="45"/>
        <v>0</v>
      </c>
      <c r="I257" s="178">
        <f t="shared" si="46"/>
        <v>2640</v>
      </c>
      <c r="R257" s="68"/>
      <c r="W257"/>
      <c r="X257"/>
      <c r="Y257"/>
    </row>
    <row r="258" spans="1:25" ht="12.75" customHeight="1" x14ac:dyDescent="0.2">
      <c r="A258" s="289"/>
      <c r="B258" s="279"/>
      <c r="C258" s="169" t="s">
        <v>257</v>
      </c>
      <c r="D258" s="176">
        <v>31968</v>
      </c>
      <c r="E258" s="175">
        <f t="shared" si="44"/>
        <v>0.48934606906686262</v>
      </c>
      <c r="F258" s="177"/>
      <c r="G258" s="176">
        <v>33360</v>
      </c>
      <c r="H258" s="175">
        <f t="shared" si="45"/>
        <v>0.51065393093313738</v>
      </c>
      <c r="I258" s="178">
        <f t="shared" si="46"/>
        <v>65328</v>
      </c>
      <c r="R258" s="68"/>
      <c r="W258"/>
      <c r="X258"/>
      <c r="Y258"/>
    </row>
    <row r="259" spans="1:25" ht="12.75" customHeight="1" x14ac:dyDescent="0.2">
      <c r="A259" s="289"/>
      <c r="B259" s="279"/>
      <c r="C259" s="118" t="s">
        <v>263</v>
      </c>
      <c r="D259" s="176">
        <v>17168</v>
      </c>
      <c r="E259" s="175">
        <f t="shared" si="44"/>
        <v>0.7572335920959774</v>
      </c>
      <c r="F259" s="177"/>
      <c r="G259" s="176">
        <v>5504</v>
      </c>
      <c r="H259" s="175">
        <f t="shared" si="45"/>
        <v>0.2427664079040226</v>
      </c>
      <c r="I259" s="178">
        <f t="shared" si="46"/>
        <v>22672</v>
      </c>
      <c r="R259" s="68"/>
      <c r="W259"/>
      <c r="X259"/>
      <c r="Y259"/>
    </row>
    <row r="260" spans="1:25" ht="12.75" customHeight="1" x14ac:dyDescent="0.2">
      <c r="A260" s="289"/>
      <c r="B260" s="279"/>
      <c r="C260" s="118" t="s">
        <v>289</v>
      </c>
      <c r="D260" s="176">
        <v>9216</v>
      </c>
      <c r="E260" s="175">
        <f t="shared" si="44"/>
        <v>0.78048780487804881</v>
      </c>
      <c r="F260" s="177"/>
      <c r="G260" s="176">
        <v>2592</v>
      </c>
      <c r="H260" s="175">
        <f t="shared" si="45"/>
        <v>0.21951219512195122</v>
      </c>
      <c r="I260" s="178">
        <f t="shared" si="46"/>
        <v>11808</v>
      </c>
      <c r="R260" s="68"/>
      <c r="W260"/>
      <c r="X260"/>
      <c r="Y260"/>
    </row>
    <row r="261" spans="1:25" ht="12.75" customHeight="1" x14ac:dyDescent="0.2">
      <c r="A261" s="289"/>
      <c r="B261" s="279"/>
      <c r="C261" s="118" t="s">
        <v>295</v>
      </c>
      <c r="D261" s="176">
        <v>7248</v>
      </c>
      <c r="E261" s="175">
        <f t="shared" si="44"/>
        <v>0.60159362549800799</v>
      </c>
      <c r="F261" s="177"/>
      <c r="G261" s="176">
        <v>4800</v>
      </c>
      <c r="H261" s="175">
        <f t="shared" si="45"/>
        <v>0.39840637450199201</v>
      </c>
      <c r="I261" s="178">
        <f t="shared" si="46"/>
        <v>12048</v>
      </c>
      <c r="W261"/>
      <c r="X261"/>
      <c r="Y261"/>
    </row>
    <row r="262" spans="1:25" ht="12.75" customHeight="1" x14ac:dyDescent="0.2">
      <c r="A262" s="289"/>
      <c r="B262" s="279"/>
      <c r="C262" s="118" t="s">
        <v>305</v>
      </c>
      <c r="D262" s="176">
        <v>5360</v>
      </c>
      <c r="E262" s="175">
        <f t="shared" si="44"/>
        <v>0.91032608695652173</v>
      </c>
      <c r="F262" s="177"/>
      <c r="G262" s="176">
        <v>528</v>
      </c>
      <c r="H262" s="175">
        <f t="shared" si="45"/>
        <v>8.9673913043478257E-2</v>
      </c>
      <c r="I262" s="178">
        <f t="shared" si="46"/>
        <v>5888</v>
      </c>
      <c r="W262"/>
      <c r="X262"/>
      <c r="Y262"/>
    </row>
    <row r="263" spans="1:25" ht="12.75" customHeight="1" x14ac:dyDescent="0.2">
      <c r="A263" s="289"/>
      <c r="B263" s="279"/>
      <c r="C263" s="118" t="s">
        <v>311</v>
      </c>
      <c r="D263" s="176"/>
      <c r="E263" s="175">
        <f t="shared" si="44"/>
        <v>0</v>
      </c>
      <c r="F263" s="177"/>
      <c r="G263" s="176">
        <v>3216</v>
      </c>
      <c r="H263" s="175">
        <f t="shared" si="45"/>
        <v>1</v>
      </c>
      <c r="I263" s="178">
        <f t="shared" si="46"/>
        <v>3216</v>
      </c>
      <c r="R263" s="68"/>
      <c r="W263"/>
      <c r="X263"/>
      <c r="Y263"/>
    </row>
    <row r="264" spans="1:25" ht="12.75" customHeight="1" x14ac:dyDescent="0.2">
      <c r="A264" s="289"/>
      <c r="B264" s="279"/>
      <c r="C264" s="118" t="s">
        <v>315</v>
      </c>
      <c r="D264" s="176">
        <v>10560</v>
      </c>
      <c r="E264" s="175">
        <f t="shared" si="44"/>
        <v>0.70512820512820518</v>
      </c>
      <c r="F264" s="177"/>
      <c r="G264" s="176">
        <v>4416</v>
      </c>
      <c r="H264" s="175">
        <f t="shared" si="45"/>
        <v>0.29487179487179488</v>
      </c>
      <c r="I264" s="178">
        <f t="shared" si="46"/>
        <v>14976</v>
      </c>
      <c r="R264" s="68"/>
      <c r="W264"/>
      <c r="X264"/>
      <c r="Y264"/>
    </row>
    <row r="265" spans="1:25" ht="12.75" customHeight="1" x14ac:dyDescent="0.2">
      <c r="A265" s="289"/>
      <c r="B265" s="279"/>
      <c r="C265" s="219" t="s">
        <v>43</v>
      </c>
      <c r="D265" s="197">
        <f>SUM(D256:D264)</f>
        <v>107728</v>
      </c>
      <c r="E265" s="198">
        <f t="shared" si="44"/>
        <v>0.6484013867488444</v>
      </c>
      <c r="F265" s="206"/>
      <c r="G265" s="197">
        <f>SUM(G256:G264)</f>
        <v>58416</v>
      </c>
      <c r="H265" s="198">
        <f t="shared" si="45"/>
        <v>0.3515986132511556</v>
      </c>
      <c r="I265" s="220">
        <f t="shared" si="46"/>
        <v>166144</v>
      </c>
      <c r="R265" s="68"/>
      <c r="W265"/>
      <c r="X265"/>
      <c r="Y265"/>
    </row>
    <row r="266" spans="1:25" ht="12.75" customHeight="1" x14ac:dyDescent="0.2">
      <c r="A266" s="289"/>
      <c r="B266" s="279"/>
      <c r="C266" s="193" t="s">
        <v>130</v>
      </c>
      <c r="D266" s="197"/>
      <c r="E266" s="198"/>
      <c r="F266" s="206"/>
      <c r="G266" s="197"/>
      <c r="H266" s="198"/>
      <c r="I266" s="220"/>
      <c r="R266" s="68"/>
      <c r="W266"/>
      <c r="X266"/>
      <c r="Y266"/>
    </row>
    <row r="267" spans="1:25" ht="12.75" customHeight="1" x14ac:dyDescent="0.2">
      <c r="A267" s="289"/>
      <c r="B267" s="279"/>
      <c r="C267" s="200" t="s">
        <v>336</v>
      </c>
      <c r="D267" s="176">
        <v>7232</v>
      </c>
      <c r="E267" s="175">
        <f t="shared" ref="E267" si="47">+D267/$I267</f>
        <v>0.56218905472636815</v>
      </c>
      <c r="F267" s="177"/>
      <c r="G267" s="176">
        <v>5632</v>
      </c>
      <c r="H267" s="175">
        <f t="shared" ref="H267" si="48">+G267/$I267</f>
        <v>0.43781094527363185</v>
      </c>
      <c r="I267" s="178">
        <f t="shared" ref="I267" si="49">+D267+G267</f>
        <v>12864</v>
      </c>
      <c r="R267" s="68"/>
      <c r="W267"/>
      <c r="X267"/>
      <c r="Y267"/>
    </row>
    <row r="268" spans="1:25" ht="12.75" customHeight="1" x14ac:dyDescent="0.2">
      <c r="A268" s="289"/>
      <c r="B268" s="279"/>
      <c r="C268" s="200" t="s">
        <v>260</v>
      </c>
      <c r="D268" s="176">
        <v>7488</v>
      </c>
      <c r="E268" s="175">
        <f t="shared" si="44"/>
        <v>0.82978723404255317</v>
      </c>
      <c r="F268" s="177"/>
      <c r="G268" s="176">
        <v>1536</v>
      </c>
      <c r="H268" s="175">
        <f t="shared" si="45"/>
        <v>0.1702127659574468</v>
      </c>
      <c r="I268" s="178">
        <f t="shared" si="46"/>
        <v>9024</v>
      </c>
      <c r="R268" s="68"/>
      <c r="W268"/>
      <c r="X268"/>
      <c r="Y268"/>
    </row>
    <row r="269" spans="1:25" ht="12.75" customHeight="1" x14ac:dyDescent="0.2">
      <c r="A269" s="289"/>
      <c r="B269" s="279"/>
      <c r="C269" s="200" t="s">
        <v>281</v>
      </c>
      <c r="D269" s="176">
        <v>10560</v>
      </c>
      <c r="E269" s="175">
        <f t="shared" si="44"/>
        <v>0.25631067961165049</v>
      </c>
      <c r="F269" s="177"/>
      <c r="G269" s="176">
        <v>30640</v>
      </c>
      <c r="H269" s="175">
        <f t="shared" si="45"/>
        <v>0.74368932038834956</v>
      </c>
      <c r="I269" s="178">
        <f t="shared" si="46"/>
        <v>41200</v>
      </c>
      <c r="R269" s="68"/>
      <c r="W269"/>
      <c r="X269"/>
      <c r="Y269"/>
    </row>
    <row r="270" spans="1:25" ht="12.75" customHeight="1" x14ac:dyDescent="0.2">
      <c r="A270" s="289"/>
      <c r="B270" s="279"/>
      <c r="C270" s="118" t="s">
        <v>367</v>
      </c>
      <c r="D270" s="176">
        <v>11136</v>
      </c>
      <c r="E270" s="175">
        <f t="shared" si="44"/>
        <v>0.47282608695652173</v>
      </c>
      <c r="F270" s="177"/>
      <c r="G270" s="176">
        <v>12416</v>
      </c>
      <c r="H270" s="175">
        <f t="shared" si="45"/>
        <v>0.52717391304347827</v>
      </c>
      <c r="I270" s="178">
        <f t="shared" si="46"/>
        <v>23552</v>
      </c>
      <c r="R270" s="68"/>
      <c r="W270"/>
      <c r="X270"/>
      <c r="Y270"/>
    </row>
    <row r="271" spans="1:25" ht="12.75" customHeight="1" x14ac:dyDescent="0.2">
      <c r="A271" s="289"/>
      <c r="B271" s="279"/>
      <c r="C271" s="200" t="s">
        <v>368</v>
      </c>
      <c r="D271" s="176">
        <v>2208</v>
      </c>
      <c r="E271" s="175">
        <f t="shared" si="44"/>
        <v>0.40350877192982454</v>
      </c>
      <c r="F271" s="177"/>
      <c r="G271" s="176">
        <v>3264</v>
      </c>
      <c r="H271" s="175">
        <f t="shared" si="45"/>
        <v>0.59649122807017541</v>
      </c>
      <c r="I271" s="178">
        <f t="shared" si="46"/>
        <v>5472</v>
      </c>
      <c r="R271" s="68"/>
      <c r="W271"/>
      <c r="X271"/>
      <c r="Y271"/>
    </row>
    <row r="272" spans="1:25" ht="12.75" customHeight="1" x14ac:dyDescent="0.2">
      <c r="A272" s="289"/>
      <c r="B272" s="279"/>
      <c r="C272" s="118" t="s">
        <v>309</v>
      </c>
      <c r="D272" s="176">
        <v>86944</v>
      </c>
      <c r="E272" s="175">
        <f t="shared" si="44"/>
        <v>0.60613496932515343</v>
      </c>
      <c r="F272" s="177"/>
      <c r="G272" s="176">
        <v>56496</v>
      </c>
      <c r="H272" s="175">
        <f t="shared" si="45"/>
        <v>0.39386503067484663</v>
      </c>
      <c r="I272" s="178">
        <f t="shared" si="46"/>
        <v>143440</v>
      </c>
      <c r="R272" s="68"/>
      <c r="W272"/>
      <c r="X272"/>
      <c r="Y272"/>
    </row>
    <row r="273" spans="1:25" ht="12.75" customHeight="1" x14ac:dyDescent="0.2">
      <c r="A273" s="289"/>
      <c r="B273" s="279"/>
      <c r="C273" s="196" t="s">
        <v>43</v>
      </c>
      <c r="D273" s="197">
        <f>SUM(D267:D272)</f>
        <v>125568</v>
      </c>
      <c r="E273" s="198">
        <f t="shared" si="44"/>
        <v>0.53307974459991847</v>
      </c>
      <c r="F273" s="206"/>
      <c r="G273" s="197">
        <f>SUM(G267:G272)</f>
        <v>109984</v>
      </c>
      <c r="H273" s="198">
        <f t="shared" si="45"/>
        <v>0.46692025540008153</v>
      </c>
      <c r="I273" s="220">
        <f t="shared" si="46"/>
        <v>235552</v>
      </c>
      <c r="R273" s="68"/>
      <c r="W273"/>
      <c r="X273"/>
      <c r="Y273"/>
    </row>
    <row r="274" spans="1:25" ht="12.75" customHeight="1" x14ac:dyDescent="0.2">
      <c r="A274" s="289"/>
      <c r="B274" s="279"/>
      <c r="C274" s="193" t="s">
        <v>54</v>
      </c>
      <c r="D274" s="197"/>
      <c r="E274" s="198"/>
      <c r="F274" s="206"/>
      <c r="G274" s="197"/>
      <c r="H274" s="198"/>
      <c r="I274" s="220"/>
      <c r="R274" s="68"/>
      <c r="W274"/>
      <c r="X274"/>
      <c r="Y274"/>
    </row>
    <row r="275" spans="1:25" ht="12.75" customHeight="1" x14ac:dyDescent="0.2">
      <c r="A275" s="289"/>
      <c r="B275" s="279"/>
      <c r="C275" s="118" t="s">
        <v>365</v>
      </c>
      <c r="D275" s="176">
        <v>4128</v>
      </c>
      <c r="E275" s="175">
        <f t="shared" ref="E275:E279" si="50">+D275/$I275</f>
        <v>1</v>
      </c>
      <c r="F275" s="177"/>
      <c r="G275" s="176"/>
      <c r="H275" s="175">
        <f t="shared" ref="H275:H279" si="51">+G275/$I275</f>
        <v>0</v>
      </c>
      <c r="I275" s="178">
        <f t="shared" ref="I275" si="52">+D275+G275</f>
        <v>4128</v>
      </c>
      <c r="R275" s="68"/>
      <c r="W275"/>
      <c r="X275"/>
      <c r="Y275"/>
    </row>
    <row r="276" spans="1:25" ht="12.75" customHeight="1" x14ac:dyDescent="0.2">
      <c r="A276" s="289"/>
      <c r="B276" s="279"/>
      <c r="C276" s="169" t="s">
        <v>283</v>
      </c>
      <c r="D276" s="176">
        <v>29712</v>
      </c>
      <c r="E276" s="175">
        <f t="shared" si="50"/>
        <v>0.7885350318471338</v>
      </c>
      <c r="F276" s="177"/>
      <c r="G276" s="176">
        <v>7968</v>
      </c>
      <c r="H276" s="175">
        <f t="shared" si="51"/>
        <v>0.21146496815286625</v>
      </c>
      <c r="I276" s="178">
        <f t="shared" si="46"/>
        <v>37680</v>
      </c>
      <c r="R276" s="68"/>
      <c r="W276"/>
      <c r="X276"/>
      <c r="Y276"/>
    </row>
    <row r="277" spans="1:25" ht="12.75" customHeight="1" x14ac:dyDescent="0.2">
      <c r="A277" s="289"/>
      <c r="B277" s="279"/>
      <c r="C277" s="167" t="s">
        <v>288</v>
      </c>
      <c r="D277" s="176">
        <v>104864</v>
      </c>
      <c r="E277" s="175">
        <f t="shared" si="50"/>
        <v>0.74434980124929018</v>
      </c>
      <c r="F277" s="177"/>
      <c r="G277" s="176">
        <v>36016</v>
      </c>
      <c r="H277" s="175">
        <f t="shared" si="51"/>
        <v>0.25565019875070982</v>
      </c>
      <c r="I277" s="178">
        <f t="shared" si="46"/>
        <v>140880</v>
      </c>
      <c r="R277" s="68"/>
      <c r="W277"/>
      <c r="X277"/>
      <c r="Y277"/>
    </row>
    <row r="278" spans="1:25" ht="12.75" customHeight="1" x14ac:dyDescent="0.2">
      <c r="A278" s="289"/>
      <c r="B278" s="279"/>
      <c r="C278" s="169" t="s">
        <v>369</v>
      </c>
      <c r="D278" s="176">
        <v>1968</v>
      </c>
      <c r="E278" s="175">
        <f t="shared" si="50"/>
        <v>1</v>
      </c>
      <c r="F278" s="177"/>
      <c r="G278" s="176"/>
      <c r="H278" s="175">
        <f t="shared" si="51"/>
        <v>0</v>
      </c>
      <c r="I278" s="178">
        <f t="shared" si="46"/>
        <v>1968</v>
      </c>
      <c r="R278" s="68"/>
      <c r="W278"/>
      <c r="X278"/>
      <c r="Y278"/>
    </row>
    <row r="279" spans="1:25" ht="12.75" customHeight="1" x14ac:dyDescent="0.2">
      <c r="A279" s="289"/>
      <c r="B279" s="279"/>
      <c r="C279" s="118" t="s">
        <v>320</v>
      </c>
      <c r="D279" s="176">
        <v>19344</v>
      </c>
      <c r="E279" s="175">
        <f t="shared" si="50"/>
        <v>0.84842105263157896</v>
      </c>
      <c r="F279" s="177"/>
      <c r="G279" s="176">
        <v>3456</v>
      </c>
      <c r="H279" s="175">
        <f t="shared" si="51"/>
        <v>0.15157894736842106</v>
      </c>
      <c r="I279" s="178">
        <f t="shared" si="46"/>
        <v>22800</v>
      </c>
      <c r="R279" s="68"/>
      <c r="W279"/>
      <c r="X279"/>
      <c r="Y279"/>
    </row>
    <row r="280" spans="1:25" ht="12.75" customHeight="1" x14ac:dyDescent="0.2">
      <c r="A280" s="289"/>
      <c r="B280" s="279"/>
      <c r="C280" s="221" t="s">
        <v>43</v>
      </c>
      <c r="D280" s="197">
        <f>SUM(D275:D279)</f>
        <v>160016</v>
      </c>
      <c r="E280" s="198">
        <f t="shared" si="44"/>
        <v>0.77132500385623937</v>
      </c>
      <c r="F280" s="206"/>
      <c r="G280" s="197">
        <f>SUM(G275:G279)</f>
        <v>47440</v>
      </c>
      <c r="H280" s="198">
        <f t="shared" si="45"/>
        <v>0.22867499614376061</v>
      </c>
      <c r="I280" s="220">
        <f t="shared" si="46"/>
        <v>207456</v>
      </c>
      <c r="R280" s="68"/>
      <c r="W280"/>
      <c r="X280"/>
      <c r="Y280"/>
    </row>
    <row r="281" spans="1:25" ht="12.75" customHeight="1" thickBot="1" x14ac:dyDescent="0.25">
      <c r="A281" s="289"/>
      <c r="B281" s="280"/>
      <c r="C281" s="170" t="s">
        <v>0</v>
      </c>
      <c r="D281" s="182">
        <f>SUM(D265,D273,D280)</f>
        <v>393312</v>
      </c>
      <c r="E281" s="180">
        <f t="shared" si="44"/>
        <v>0.64567135952931287</v>
      </c>
      <c r="F281" s="222"/>
      <c r="G281" s="182">
        <f>SUM(G265,G273,G280)</f>
        <v>215840</v>
      </c>
      <c r="H281" s="180">
        <f t="shared" si="45"/>
        <v>0.35432864047068713</v>
      </c>
      <c r="I281" s="179">
        <f t="shared" si="46"/>
        <v>609152</v>
      </c>
      <c r="R281" s="68"/>
      <c r="W281"/>
      <c r="X281"/>
      <c r="Y281"/>
    </row>
    <row r="282" spans="1:25" ht="12.75" customHeight="1" thickBot="1" x14ac:dyDescent="0.25">
      <c r="A282" s="292"/>
      <c r="B282" s="282" t="s">
        <v>155</v>
      </c>
      <c r="C282" s="285"/>
      <c r="D282" s="55">
        <f>SUM(D254,D281)</f>
        <v>688784</v>
      </c>
      <c r="E282" s="56">
        <f t="shared" si="44"/>
        <v>0.68255906136039324</v>
      </c>
      <c r="F282" s="57"/>
      <c r="G282" s="55">
        <f>SUM(G254,G281)</f>
        <v>320336</v>
      </c>
      <c r="H282" s="56">
        <f t="shared" si="45"/>
        <v>0.31744093863960676</v>
      </c>
      <c r="I282" s="57">
        <f t="shared" si="46"/>
        <v>1009120</v>
      </c>
      <c r="R282" s="68"/>
      <c r="W282"/>
      <c r="X282"/>
      <c r="Y282"/>
    </row>
    <row r="283" spans="1:25" ht="12.75" customHeight="1" x14ac:dyDescent="0.2">
      <c r="A283" s="289" t="s">
        <v>215</v>
      </c>
      <c r="B283" s="275" t="s">
        <v>836</v>
      </c>
      <c r="C283" s="210" t="s">
        <v>164</v>
      </c>
      <c r="D283" s="242"/>
      <c r="E283" s="243"/>
      <c r="F283" s="244"/>
      <c r="G283" s="242"/>
      <c r="H283" s="243"/>
      <c r="I283" s="245"/>
      <c r="R283" s="68"/>
      <c r="W283"/>
      <c r="X283"/>
      <c r="Y283"/>
    </row>
    <row r="284" spans="1:25" ht="12.75" customHeight="1" x14ac:dyDescent="0.2">
      <c r="A284" s="289"/>
      <c r="B284" s="279"/>
      <c r="C284" s="169" t="s">
        <v>336</v>
      </c>
      <c r="D284" s="176"/>
      <c r="E284" s="175">
        <f t="shared" si="44"/>
        <v>0</v>
      </c>
      <c r="F284" s="177"/>
      <c r="G284" s="176">
        <v>1920</v>
      </c>
      <c r="H284" s="175">
        <f t="shared" si="45"/>
        <v>1</v>
      </c>
      <c r="I284" s="178">
        <f t="shared" si="46"/>
        <v>1920</v>
      </c>
      <c r="R284" s="68"/>
    </row>
    <row r="285" spans="1:25" ht="12.75" customHeight="1" x14ac:dyDescent="0.2">
      <c r="A285" s="289"/>
      <c r="B285" s="279"/>
      <c r="C285" s="169" t="s">
        <v>253</v>
      </c>
      <c r="D285" s="176">
        <v>1632</v>
      </c>
      <c r="E285" s="175">
        <f t="shared" si="44"/>
        <v>0.1471861471861472</v>
      </c>
      <c r="F285" s="177"/>
      <c r="G285" s="176">
        <v>9456</v>
      </c>
      <c r="H285" s="175">
        <f t="shared" si="45"/>
        <v>0.8528138528138528</v>
      </c>
      <c r="I285" s="178">
        <f t="shared" si="46"/>
        <v>11088</v>
      </c>
      <c r="R285" s="68"/>
    </row>
    <row r="286" spans="1:25" ht="12.75" customHeight="1" x14ac:dyDescent="0.2">
      <c r="A286" s="289"/>
      <c r="B286" s="279"/>
      <c r="C286" s="118" t="s">
        <v>260</v>
      </c>
      <c r="D286" s="176"/>
      <c r="E286" s="175">
        <f t="shared" si="44"/>
        <v>0</v>
      </c>
      <c r="F286" s="177"/>
      <c r="G286" s="176">
        <v>3600</v>
      </c>
      <c r="H286" s="175">
        <f t="shared" si="45"/>
        <v>1</v>
      </c>
      <c r="I286" s="178">
        <f t="shared" si="46"/>
        <v>3600</v>
      </c>
      <c r="R286" s="68"/>
    </row>
    <row r="287" spans="1:25" ht="12.75" customHeight="1" x14ac:dyDescent="0.2">
      <c r="A287" s="289"/>
      <c r="B287" s="279"/>
      <c r="C287" s="118" t="s">
        <v>283</v>
      </c>
      <c r="D287" s="176">
        <v>16080</v>
      </c>
      <c r="E287" s="175">
        <f t="shared" si="44"/>
        <v>0.64299424184261034</v>
      </c>
      <c r="F287" s="177"/>
      <c r="G287" s="176">
        <v>8928</v>
      </c>
      <c r="H287" s="175">
        <f t="shared" si="45"/>
        <v>0.35700575815738961</v>
      </c>
      <c r="I287" s="178">
        <f t="shared" si="46"/>
        <v>25008</v>
      </c>
      <c r="R287" s="68"/>
    </row>
    <row r="288" spans="1:25" ht="12.75" customHeight="1" x14ac:dyDescent="0.2">
      <c r="A288" s="289"/>
      <c r="B288" s="279"/>
      <c r="C288" s="118" t="s">
        <v>284</v>
      </c>
      <c r="D288" s="176">
        <v>4464</v>
      </c>
      <c r="E288" s="175">
        <f t="shared" si="44"/>
        <v>0.65492957746478875</v>
      </c>
      <c r="F288" s="177"/>
      <c r="G288" s="176">
        <v>2352</v>
      </c>
      <c r="H288" s="175">
        <f t="shared" si="45"/>
        <v>0.34507042253521125</v>
      </c>
      <c r="I288" s="178">
        <f t="shared" si="46"/>
        <v>6816</v>
      </c>
      <c r="R288" s="68"/>
    </row>
    <row r="289" spans="1:18" ht="12.75" customHeight="1" x14ac:dyDescent="0.2">
      <c r="A289" s="289"/>
      <c r="B289" s="279"/>
      <c r="C289" s="118" t="s">
        <v>285</v>
      </c>
      <c r="D289" s="176">
        <v>1280</v>
      </c>
      <c r="E289" s="175">
        <f t="shared" si="44"/>
        <v>1</v>
      </c>
      <c r="F289" s="177"/>
      <c r="G289" s="176"/>
      <c r="H289" s="175">
        <f t="shared" si="45"/>
        <v>0</v>
      </c>
      <c r="I289" s="178">
        <f t="shared" si="46"/>
        <v>1280</v>
      </c>
      <c r="R289" s="68"/>
    </row>
    <row r="290" spans="1:18" ht="12.75" customHeight="1" x14ac:dyDescent="0.2">
      <c r="A290" s="289"/>
      <c r="B290" s="279"/>
      <c r="C290" s="118" t="s">
        <v>288</v>
      </c>
      <c r="D290" s="176">
        <v>68208</v>
      </c>
      <c r="E290" s="175">
        <f t="shared" si="44"/>
        <v>0.54381936471488712</v>
      </c>
      <c r="F290" s="177"/>
      <c r="G290" s="176">
        <v>57216</v>
      </c>
      <c r="H290" s="175">
        <f t="shared" si="45"/>
        <v>0.45618063528511288</v>
      </c>
      <c r="I290" s="178">
        <f t="shared" si="46"/>
        <v>125424</v>
      </c>
      <c r="R290" s="68"/>
    </row>
    <row r="291" spans="1:18" ht="12.75" customHeight="1" x14ac:dyDescent="0.2">
      <c r="A291" s="289"/>
      <c r="B291" s="279"/>
      <c r="C291" s="118" t="s">
        <v>301</v>
      </c>
      <c r="D291" s="176">
        <v>5664</v>
      </c>
      <c r="E291" s="175">
        <f t="shared" si="44"/>
        <v>1</v>
      </c>
      <c r="F291" s="177"/>
      <c r="G291" s="176"/>
      <c r="H291" s="175">
        <f t="shared" si="45"/>
        <v>0</v>
      </c>
      <c r="I291" s="178">
        <f t="shared" si="46"/>
        <v>5664</v>
      </c>
      <c r="R291" s="68"/>
    </row>
    <row r="292" spans="1:18" ht="12.75" customHeight="1" x14ac:dyDescent="0.2">
      <c r="A292" s="289"/>
      <c r="B292" s="279"/>
      <c r="C292" s="118" t="s">
        <v>310</v>
      </c>
      <c r="D292" s="176">
        <v>2880</v>
      </c>
      <c r="E292" s="175">
        <f t="shared" si="44"/>
        <v>0.87591240875912413</v>
      </c>
      <c r="F292" s="177"/>
      <c r="G292" s="176">
        <v>408</v>
      </c>
      <c r="H292" s="175">
        <f t="shared" si="45"/>
        <v>0.12408759124087591</v>
      </c>
      <c r="I292" s="178">
        <f t="shared" si="46"/>
        <v>3288</v>
      </c>
      <c r="R292" s="68"/>
    </row>
    <row r="293" spans="1:18" ht="12.75" customHeight="1" x14ac:dyDescent="0.2">
      <c r="A293" s="289"/>
      <c r="B293" s="279"/>
      <c r="C293" s="118" t="s">
        <v>313</v>
      </c>
      <c r="D293" s="176"/>
      <c r="E293" s="175">
        <f t="shared" si="44"/>
        <v>0</v>
      </c>
      <c r="F293" s="177"/>
      <c r="G293" s="176">
        <v>4800</v>
      </c>
      <c r="H293" s="175">
        <f t="shared" si="45"/>
        <v>1</v>
      </c>
      <c r="I293" s="178">
        <f t="shared" si="46"/>
        <v>4800</v>
      </c>
      <c r="R293" s="68"/>
    </row>
    <row r="294" spans="1:18" ht="12.75" customHeight="1" x14ac:dyDescent="0.2">
      <c r="A294" s="289"/>
      <c r="B294" s="279"/>
      <c r="C294" s="118" t="s">
        <v>319</v>
      </c>
      <c r="D294" s="176">
        <v>10032</v>
      </c>
      <c r="E294" s="175">
        <f t="shared" si="44"/>
        <v>0.81007751937984496</v>
      </c>
      <c r="F294" s="177"/>
      <c r="G294" s="176">
        <v>2352</v>
      </c>
      <c r="H294" s="175">
        <f t="shared" si="45"/>
        <v>0.18992248062015504</v>
      </c>
      <c r="I294" s="178">
        <f t="shared" si="46"/>
        <v>12384</v>
      </c>
    </row>
    <row r="295" spans="1:18" ht="12.75" customHeight="1" x14ac:dyDescent="0.2">
      <c r="A295" s="289"/>
      <c r="B295" s="279"/>
      <c r="C295" s="118" t="s">
        <v>320</v>
      </c>
      <c r="D295" s="176">
        <v>5616</v>
      </c>
      <c r="E295" s="175">
        <f t="shared" si="44"/>
        <v>0.36222910216718268</v>
      </c>
      <c r="F295" s="177"/>
      <c r="G295" s="176">
        <v>9888</v>
      </c>
      <c r="H295" s="175">
        <f t="shared" si="45"/>
        <v>0.63777089783281737</v>
      </c>
      <c r="I295" s="178">
        <f t="shared" si="46"/>
        <v>15504</v>
      </c>
    </row>
    <row r="296" spans="1:18" ht="12.75" customHeight="1" x14ac:dyDescent="0.2">
      <c r="A296" s="289"/>
      <c r="B296" s="279"/>
      <c r="C296" s="118" t="s">
        <v>327</v>
      </c>
      <c r="D296" s="176">
        <v>2784</v>
      </c>
      <c r="E296" s="175">
        <f t="shared" si="44"/>
        <v>1</v>
      </c>
      <c r="F296" s="177"/>
      <c r="G296" s="176"/>
      <c r="H296" s="175">
        <f t="shared" si="45"/>
        <v>0</v>
      </c>
      <c r="I296" s="178">
        <f t="shared" si="46"/>
        <v>2784</v>
      </c>
    </row>
    <row r="297" spans="1:18" ht="12.75" customHeight="1" x14ac:dyDescent="0.2">
      <c r="A297" s="289"/>
      <c r="B297" s="279"/>
      <c r="C297" s="118" t="s">
        <v>328</v>
      </c>
      <c r="D297" s="176">
        <v>560</v>
      </c>
      <c r="E297" s="175">
        <f t="shared" si="44"/>
        <v>1</v>
      </c>
      <c r="F297" s="177"/>
      <c r="G297" s="176"/>
      <c r="H297" s="175">
        <f t="shared" si="45"/>
        <v>0</v>
      </c>
      <c r="I297" s="178">
        <f t="shared" si="46"/>
        <v>560</v>
      </c>
      <c r="R297" s="68"/>
    </row>
    <row r="298" spans="1:18" ht="12.75" customHeight="1" x14ac:dyDescent="0.2">
      <c r="A298" s="289"/>
      <c r="B298" s="279"/>
      <c r="C298" s="118" t="s">
        <v>329</v>
      </c>
      <c r="D298" s="176">
        <v>5520</v>
      </c>
      <c r="E298" s="175">
        <f t="shared" si="44"/>
        <v>0.63888888888888884</v>
      </c>
      <c r="F298" s="177"/>
      <c r="G298" s="176">
        <v>3120</v>
      </c>
      <c r="H298" s="175">
        <f t="shared" si="45"/>
        <v>0.3611111111111111</v>
      </c>
      <c r="I298" s="178">
        <f t="shared" si="46"/>
        <v>8640</v>
      </c>
      <c r="R298" s="68"/>
    </row>
    <row r="299" spans="1:18" ht="12.75" customHeight="1" x14ac:dyDescent="0.2">
      <c r="A299" s="289"/>
      <c r="B299" s="279"/>
      <c r="C299" s="221" t="s">
        <v>43</v>
      </c>
      <c r="D299" s="197">
        <f>SUM(D284:D298)</f>
        <v>124720</v>
      </c>
      <c r="E299" s="198">
        <f t="shared" si="44"/>
        <v>0.54520020982689277</v>
      </c>
      <c r="F299" s="206"/>
      <c r="G299" s="197">
        <f>SUM(G284:G298)</f>
        <v>104040</v>
      </c>
      <c r="H299" s="198">
        <f t="shared" si="45"/>
        <v>0.45479979017310718</v>
      </c>
      <c r="I299" s="220">
        <f t="shared" si="46"/>
        <v>228760</v>
      </c>
      <c r="R299" s="68"/>
    </row>
    <row r="300" spans="1:18" ht="12.75" customHeight="1" x14ac:dyDescent="0.2">
      <c r="A300" s="289"/>
      <c r="B300" s="279"/>
      <c r="C300" s="217" t="s">
        <v>166</v>
      </c>
      <c r="D300" s="197"/>
      <c r="E300" s="198"/>
      <c r="F300" s="206"/>
      <c r="G300" s="197"/>
      <c r="H300" s="198"/>
      <c r="I300" s="220"/>
      <c r="R300" s="68"/>
    </row>
    <row r="301" spans="1:18" ht="12.75" customHeight="1" x14ac:dyDescent="0.2">
      <c r="A301" s="289"/>
      <c r="B301" s="279"/>
      <c r="C301" s="118" t="s">
        <v>250</v>
      </c>
      <c r="D301" s="176">
        <v>15120</v>
      </c>
      <c r="E301" s="175">
        <f t="shared" si="44"/>
        <v>0.85987261146496818</v>
      </c>
      <c r="F301" s="177"/>
      <c r="G301" s="176">
        <v>2464</v>
      </c>
      <c r="H301" s="175">
        <f t="shared" si="45"/>
        <v>0.14012738853503184</v>
      </c>
      <c r="I301" s="178">
        <f t="shared" si="46"/>
        <v>17584</v>
      </c>
      <c r="R301" s="68"/>
    </row>
    <row r="302" spans="1:18" ht="12.75" customHeight="1" x14ac:dyDescent="0.2">
      <c r="A302" s="289"/>
      <c r="B302" s="279"/>
      <c r="C302" s="118" t="s">
        <v>257</v>
      </c>
      <c r="D302" s="176">
        <v>12704</v>
      </c>
      <c r="E302" s="175">
        <f t="shared" si="44"/>
        <v>0.33816013628620101</v>
      </c>
      <c r="F302" s="177"/>
      <c r="G302" s="176">
        <v>24864</v>
      </c>
      <c r="H302" s="175">
        <f t="shared" si="45"/>
        <v>0.66183986371379899</v>
      </c>
      <c r="I302" s="178">
        <f t="shared" si="46"/>
        <v>37568</v>
      </c>
      <c r="R302" s="68"/>
    </row>
    <row r="303" spans="1:18" ht="12.75" customHeight="1" x14ac:dyDescent="0.2">
      <c r="A303" s="289"/>
      <c r="B303" s="279"/>
      <c r="C303" s="118" t="s">
        <v>263</v>
      </c>
      <c r="D303" s="176">
        <v>6672</v>
      </c>
      <c r="E303" s="175">
        <f t="shared" si="44"/>
        <v>0.6205357142857143</v>
      </c>
      <c r="F303" s="177"/>
      <c r="G303" s="176">
        <v>4080</v>
      </c>
      <c r="H303" s="175">
        <f t="shared" si="45"/>
        <v>0.3794642857142857</v>
      </c>
      <c r="I303" s="178">
        <f t="shared" si="46"/>
        <v>10752</v>
      </c>
      <c r="R303" s="68"/>
    </row>
    <row r="304" spans="1:18" ht="12.75" customHeight="1" x14ac:dyDescent="0.2">
      <c r="A304" s="289"/>
      <c r="B304" s="279"/>
      <c r="C304" s="207" t="s">
        <v>278</v>
      </c>
      <c r="D304" s="176"/>
      <c r="E304" s="175">
        <f t="shared" si="44"/>
        <v>0</v>
      </c>
      <c r="F304" s="177"/>
      <c r="G304" s="176">
        <v>672</v>
      </c>
      <c r="H304" s="175">
        <f t="shared" si="45"/>
        <v>1</v>
      </c>
      <c r="I304" s="178">
        <f t="shared" si="46"/>
        <v>672</v>
      </c>
      <c r="R304" s="68"/>
    </row>
    <row r="305" spans="1:18" ht="12.75" customHeight="1" x14ac:dyDescent="0.2">
      <c r="A305" s="289"/>
      <c r="B305" s="279"/>
      <c r="C305" s="118" t="s">
        <v>281</v>
      </c>
      <c r="D305" s="176">
        <v>13056</v>
      </c>
      <c r="E305" s="175">
        <f t="shared" si="44"/>
        <v>0.51127819548872178</v>
      </c>
      <c r="F305" s="177"/>
      <c r="G305" s="176">
        <v>12480</v>
      </c>
      <c r="H305" s="175">
        <f t="shared" si="45"/>
        <v>0.48872180451127817</v>
      </c>
      <c r="I305" s="178">
        <f t="shared" si="46"/>
        <v>25536</v>
      </c>
      <c r="R305" s="68"/>
    </row>
    <row r="306" spans="1:18" ht="12.75" customHeight="1" x14ac:dyDescent="0.2">
      <c r="A306" s="289"/>
      <c r="B306" s="279"/>
      <c r="C306" s="118" t="s">
        <v>289</v>
      </c>
      <c r="D306" s="176">
        <v>768</v>
      </c>
      <c r="E306" s="175">
        <f t="shared" si="44"/>
        <v>9.8765432098765427E-2</v>
      </c>
      <c r="F306" s="177"/>
      <c r="G306" s="176">
        <v>7008</v>
      </c>
      <c r="H306" s="175">
        <f t="shared" si="45"/>
        <v>0.90123456790123457</v>
      </c>
      <c r="I306" s="178">
        <f t="shared" si="46"/>
        <v>7776</v>
      </c>
      <c r="R306" s="68"/>
    </row>
    <row r="307" spans="1:18" ht="12.75" customHeight="1" x14ac:dyDescent="0.2">
      <c r="A307" s="289"/>
      <c r="B307" s="279"/>
      <c r="C307" s="118" t="s">
        <v>295</v>
      </c>
      <c r="D307" s="176"/>
      <c r="E307" s="175">
        <f t="shared" si="44"/>
        <v>0</v>
      </c>
      <c r="F307" s="177"/>
      <c r="G307" s="176">
        <v>5760</v>
      </c>
      <c r="H307" s="175">
        <f t="shared" si="45"/>
        <v>1</v>
      </c>
      <c r="I307" s="178">
        <f t="shared" si="46"/>
        <v>5760</v>
      </c>
      <c r="R307" s="68"/>
    </row>
    <row r="308" spans="1:18" ht="12.75" customHeight="1" x14ac:dyDescent="0.2">
      <c r="A308" s="289"/>
      <c r="B308" s="279"/>
      <c r="C308" s="118" t="s">
        <v>298</v>
      </c>
      <c r="D308" s="176">
        <v>20880</v>
      </c>
      <c r="E308" s="175">
        <f t="shared" si="44"/>
        <v>0.39189189189189189</v>
      </c>
      <c r="F308" s="177"/>
      <c r="G308" s="176">
        <v>32400</v>
      </c>
      <c r="H308" s="175">
        <f t="shared" si="45"/>
        <v>0.60810810810810811</v>
      </c>
      <c r="I308" s="178">
        <f t="shared" si="46"/>
        <v>53280</v>
      </c>
      <c r="R308" s="68"/>
    </row>
    <row r="309" spans="1:18" ht="12.75" customHeight="1" x14ac:dyDescent="0.2">
      <c r="A309" s="289"/>
      <c r="B309" s="279"/>
      <c r="C309" s="118" t="s">
        <v>305</v>
      </c>
      <c r="D309" s="176"/>
      <c r="E309" s="175">
        <f t="shared" si="44"/>
        <v>0</v>
      </c>
      <c r="F309" s="177"/>
      <c r="G309" s="176">
        <v>1456</v>
      </c>
      <c r="H309" s="175">
        <f t="shared" si="45"/>
        <v>1</v>
      </c>
      <c r="I309" s="178">
        <f t="shared" si="46"/>
        <v>1456</v>
      </c>
      <c r="R309" s="68"/>
    </row>
    <row r="310" spans="1:18" ht="12.75" customHeight="1" x14ac:dyDescent="0.2">
      <c r="A310" s="289"/>
      <c r="B310" s="279"/>
      <c r="C310" s="118" t="s">
        <v>309</v>
      </c>
      <c r="D310" s="176">
        <v>34528</v>
      </c>
      <c r="E310" s="175">
        <f t="shared" si="44"/>
        <v>0.44930251925879661</v>
      </c>
      <c r="F310" s="177"/>
      <c r="G310" s="176">
        <v>42320</v>
      </c>
      <c r="H310" s="175">
        <f t="shared" si="45"/>
        <v>0.55069748074120339</v>
      </c>
      <c r="I310" s="178">
        <f t="shared" si="46"/>
        <v>76848</v>
      </c>
      <c r="R310" s="68"/>
    </row>
    <row r="311" spans="1:18" ht="12.75" customHeight="1" x14ac:dyDescent="0.2">
      <c r="A311" s="289"/>
      <c r="B311" s="279"/>
      <c r="C311" s="118" t="s">
        <v>315</v>
      </c>
      <c r="D311" s="176">
        <v>3744</v>
      </c>
      <c r="E311" s="175">
        <f t="shared" si="44"/>
        <v>1</v>
      </c>
      <c r="F311" s="177"/>
      <c r="G311" s="176"/>
      <c r="H311" s="175">
        <f t="shared" si="45"/>
        <v>0</v>
      </c>
      <c r="I311" s="178">
        <f t="shared" si="46"/>
        <v>3744</v>
      </c>
      <c r="R311" s="68"/>
    </row>
    <row r="312" spans="1:18" ht="12.75" customHeight="1" x14ac:dyDescent="0.2">
      <c r="A312" s="289"/>
      <c r="B312" s="279"/>
      <c r="C312" s="118" t="s">
        <v>317</v>
      </c>
      <c r="D312" s="176">
        <v>16896</v>
      </c>
      <c r="E312" s="175">
        <f t="shared" si="44"/>
        <v>0.67562380038387715</v>
      </c>
      <c r="F312" s="177"/>
      <c r="G312" s="176">
        <v>8112</v>
      </c>
      <c r="H312" s="175">
        <f t="shared" si="45"/>
        <v>0.32437619961612285</v>
      </c>
      <c r="I312" s="178">
        <f t="shared" si="46"/>
        <v>25008</v>
      </c>
      <c r="R312" s="68"/>
    </row>
    <row r="313" spans="1:18" ht="12.75" customHeight="1" thickBot="1" x14ac:dyDescent="0.25">
      <c r="A313" s="289"/>
      <c r="B313" s="279"/>
      <c r="C313" s="196" t="s">
        <v>43</v>
      </c>
      <c r="D313" s="197">
        <f>SUM(D301:D312)</f>
        <v>124368</v>
      </c>
      <c r="E313" s="198">
        <f t="shared" si="44"/>
        <v>0.46757699711260825</v>
      </c>
      <c r="F313" s="206"/>
      <c r="G313" s="197">
        <f>SUM(G301:G312)</f>
        <v>141616</v>
      </c>
      <c r="H313" s="198">
        <f t="shared" si="45"/>
        <v>0.53242300288739175</v>
      </c>
      <c r="I313" s="220">
        <f t="shared" si="46"/>
        <v>265984</v>
      </c>
      <c r="R313" s="68"/>
    </row>
    <row r="314" spans="1:18" ht="12.75" customHeight="1" x14ac:dyDescent="0.2">
      <c r="A314" s="289"/>
      <c r="B314" s="279"/>
      <c r="C314" s="171" t="s">
        <v>700</v>
      </c>
      <c r="D314" s="172"/>
      <c r="E314" s="173"/>
      <c r="F314" s="172"/>
      <c r="G314" s="172"/>
      <c r="H314" s="173"/>
      <c r="I314" s="172"/>
      <c r="R314" s="68"/>
    </row>
    <row r="315" spans="1:18" ht="12.75" customHeight="1" x14ac:dyDescent="0.2">
      <c r="A315" s="289"/>
      <c r="B315" s="279"/>
      <c r="C315" s="118" t="s">
        <v>817</v>
      </c>
      <c r="D315" s="176">
        <v>4816</v>
      </c>
      <c r="E315" s="175">
        <f t="shared" si="44"/>
        <v>0.74875621890547261</v>
      </c>
      <c r="F315" s="177"/>
      <c r="G315" s="176">
        <v>1616</v>
      </c>
      <c r="H315" s="175">
        <f t="shared" si="45"/>
        <v>0.25124378109452739</v>
      </c>
      <c r="I315" s="178">
        <f t="shared" si="46"/>
        <v>6432</v>
      </c>
      <c r="R315" s="68"/>
    </row>
    <row r="316" spans="1:18" ht="12.75" customHeight="1" x14ac:dyDescent="0.2">
      <c r="A316" s="289"/>
      <c r="B316" s="279"/>
      <c r="C316" s="221" t="s">
        <v>43</v>
      </c>
      <c r="D316" s="197">
        <f>+D315</f>
        <v>4816</v>
      </c>
      <c r="E316" s="198">
        <f t="shared" si="44"/>
        <v>0.74875621890547261</v>
      </c>
      <c r="F316" s="206"/>
      <c r="G316" s="197">
        <f>+G315</f>
        <v>1616</v>
      </c>
      <c r="H316" s="198">
        <f t="shared" si="45"/>
        <v>0.25124378109452739</v>
      </c>
      <c r="I316" s="220">
        <f t="shared" si="46"/>
        <v>6432</v>
      </c>
      <c r="R316" s="68"/>
    </row>
    <row r="317" spans="1:18" ht="12.75" customHeight="1" thickBot="1" x14ac:dyDescent="0.25">
      <c r="A317" s="289"/>
      <c r="B317" s="280"/>
      <c r="C317" s="170" t="s">
        <v>0</v>
      </c>
      <c r="D317" s="192">
        <f>SUM(D299,D313,D316)</f>
        <v>253904</v>
      </c>
      <c r="E317" s="227">
        <f t="shared" si="44"/>
        <v>0.50661643813750057</v>
      </c>
      <c r="F317" s="228"/>
      <c r="G317" s="192">
        <f>SUM(G299,G313,G316)</f>
        <v>247272</v>
      </c>
      <c r="H317" s="227">
        <f t="shared" si="45"/>
        <v>0.49338356186249938</v>
      </c>
      <c r="I317" s="191">
        <f t="shared" si="46"/>
        <v>501176</v>
      </c>
      <c r="R317" s="68"/>
    </row>
    <row r="318" spans="1:18" ht="12.75" customHeight="1" thickBot="1" x14ac:dyDescent="0.25">
      <c r="A318" s="290"/>
      <c r="B318" s="282" t="s">
        <v>156</v>
      </c>
      <c r="C318" s="285"/>
      <c r="D318" s="55">
        <f>+D317</f>
        <v>253904</v>
      </c>
      <c r="E318" s="56">
        <f t="shared" ref="E318" si="53">+D318/$I318</f>
        <v>0.50661643813750057</v>
      </c>
      <c r="F318" s="57"/>
      <c r="G318" s="55">
        <f>+G317</f>
        <v>247272</v>
      </c>
      <c r="H318" s="56">
        <f t="shared" ref="H318" si="54">+G318/$I318</f>
        <v>0.49338356186249938</v>
      </c>
      <c r="I318" s="57">
        <f t="shared" ref="I318" si="55">+D318+G318</f>
        <v>501176</v>
      </c>
      <c r="R318" s="68"/>
    </row>
    <row r="319" spans="1:18" ht="12.75" customHeight="1" x14ac:dyDescent="0.2">
      <c r="D319" s="2"/>
      <c r="E319" s="2"/>
      <c r="F319" s="2"/>
      <c r="G319" s="1"/>
      <c r="H319" s="1"/>
      <c r="R319" s="68"/>
    </row>
    <row r="320" spans="1:18" ht="12.75" customHeight="1" x14ac:dyDescent="0.2">
      <c r="A320" s="272" t="s">
        <v>883</v>
      </c>
      <c r="B320" s="273"/>
      <c r="C320" s="273"/>
      <c r="D320" s="273"/>
      <c r="E320" s="273"/>
      <c r="F320" s="273"/>
      <c r="G320" s="273"/>
      <c r="H320" s="273"/>
      <c r="I320" s="273"/>
      <c r="R320" s="68"/>
    </row>
    <row r="321" spans="1:18" ht="12.75" customHeight="1" x14ac:dyDescent="0.2">
      <c r="A321" s="272"/>
      <c r="B321" s="273"/>
      <c r="C321" s="273"/>
      <c r="D321" s="273"/>
      <c r="E321" s="273"/>
      <c r="F321" s="273"/>
      <c r="G321" s="273"/>
      <c r="H321" s="273"/>
      <c r="I321" s="273"/>
      <c r="R321" s="68"/>
    </row>
    <row r="322" spans="1:18" ht="12.75" customHeight="1" x14ac:dyDescent="0.2">
      <c r="A322" s="272"/>
      <c r="B322" s="273"/>
      <c r="C322" s="273"/>
      <c r="D322" s="273"/>
      <c r="E322" s="273"/>
      <c r="F322" s="273"/>
      <c r="G322" s="273"/>
      <c r="H322" s="273"/>
      <c r="I322" s="273"/>
      <c r="R322" s="68"/>
    </row>
    <row r="323" spans="1:18" ht="12.75" customHeight="1" x14ac:dyDescent="0.2">
      <c r="A323"/>
      <c r="B323"/>
      <c r="C323"/>
      <c r="D323"/>
      <c r="E323"/>
      <c r="F323"/>
      <c r="G323"/>
      <c r="H323"/>
      <c r="I323"/>
      <c r="R323" s="68"/>
    </row>
    <row r="324" spans="1:18" ht="12.75" customHeight="1" x14ac:dyDescent="0.2">
      <c r="A324"/>
      <c r="B324"/>
      <c r="C324"/>
      <c r="D324"/>
      <c r="E324"/>
      <c r="F324"/>
      <c r="G324"/>
      <c r="H324"/>
      <c r="I324"/>
      <c r="R324" s="68"/>
    </row>
    <row r="325" spans="1:18" ht="12.75" customHeight="1" x14ac:dyDescent="0.2">
      <c r="A325"/>
      <c r="B325"/>
      <c r="C325"/>
      <c r="D325"/>
      <c r="E325"/>
      <c r="F325"/>
      <c r="G325"/>
      <c r="H325"/>
      <c r="I325"/>
      <c r="R325" s="68"/>
    </row>
    <row r="326" spans="1:18" ht="12.75" customHeight="1" x14ac:dyDescent="0.2">
      <c r="A326"/>
      <c r="B326"/>
      <c r="C326"/>
      <c r="D326"/>
      <c r="E326"/>
      <c r="F326"/>
      <c r="G326"/>
      <c r="H326"/>
      <c r="I326"/>
      <c r="R326" s="68"/>
    </row>
    <row r="327" spans="1:18" ht="12.75" customHeight="1" x14ac:dyDescent="0.2">
      <c r="A327"/>
      <c r="B327"/>
      <c r="C327"/>
      <c r="D327"/>
      <c r="E327"/>
      <c r="F327"/>
      <c r="G327"/>
      <c r="H327"/>
      <c r="I327"/>
      <c r="R327" s="68"/>
    </row>
    <row r="328" spans="1:18" ht="12.75" customHeight="1" x14ac:dyDescent="0.2">
      <c r="A328"/>
      <c r="B328"/>
      <c r="C328"/>
      <c r="D328"/>
      <c r="E328"/>
      <c r="F328"/>
      <c r="G328"/>
      <c r="H328"/>
      <c r="I328"/>
      <c r="R328" s="68"/>
    </row>
    <row r="329" spans="1:18" ht="12.75" customHeight="1" x14ac:dyDescent="0.2">
      <c r="A329"/>
      <c r="B329"/>
      <c r="C329"/>
      <c r="D329"/>
      <c r="E329"/>
      <c r="F329"/>
      <c r="G329"/>
      <c r="H329"/>
      <c r="I329"/>
      <c r="R329" s="68"/>
    </row>
    <row r="330" spans="1:18" ht="12.75" customHeight="1" x14ac:dyDescent="0.2">
      <c r="A330"/>
      <c r="B330"/>
      <c r="C330"/>
      <c r="D330"/>
      <c r="E330"/>
      <c r="F330"/>
      <c r="G330"/>
      <c r="H330"/>
      <c r="I330"/>
      <c r="R330" s="68"/>
    </row>
    <row r="331" spans="1:18" ht="12.75" customHeight="1" x14ac:dyDescent="0.2">
      <c r="A331"/>
      <c r="B331"/>
      <c r="C331"/>
      <c r="D331"/>
      <c r="E331"/>
      <c r="F331"/>
      <c r="G331"/>
      <c r="H331"/>
      <c r="I331"/>
      <c r="R331" s="68"/>
    </row>
    <row r="332" spans="1:18" ht="12.75" customHeight="1" x14ac:dyDescent="0.2">
      <c r="A332"/>
      <c r="B332"/>
      <c r="C332"/>
      <c r="D332"/>
      <c r="E332"/>
      <c r="F332"/>
      <c r="G332"/>
      <c r="H332"/>
      <c r="I332"/>
    </row>
    <row r="333" spans="1:18" ht="12.75" customHeight="1" x14ac:dyDescent="0.2">
      <c r="A333"/>
      <c r="B333"/>
      <c r="C333"/>
      <c r="D333"/>
      <c r="E333"/>
      <c r="F333"/>
      <c r="G333"/>
      <c r="H333"/>
      <c r="I333"/>
    </row>
    <row r="334" spans="1:18" ht="12.75" customHeight="1" x14ac:dyDescent="0.2">
      <c r="A334"/>
      <c r="B334"/>
      <c r="C334"/>
      <c r="D334"/>
      <c r="E334"/>
      <c r="F334"/>
      <c r="G334"/>
      <c r="H334"/>
      <c r="I334"/>
    </row>
  </sheetData>
  <mergeCells count="37">
    <mergeCell ref="A320:I322"/>
    <mergeCell ref="B207:B222"/>
    <mergeCell ref="A207:A226"/>
    <mergeCell ref="B151:B172"/>
    <mergeCell ref="B173:C173"/>
    <mergeCell ref="A174:A206"/>
    <mergeCell ref="B174:B206"/>
    <mergeCell ref="B282:C282"/>
    <mergeCell ref="A283:A318"/>
    <mergeCell ref="B283:B317"/>
    <mergeCell ref="B318:C318"/>
    <mergeCell ref="B223:B225"/>
    <mergeCell ref="B226:C226"/>
    <mergeCell ref="A227:A254"/>
    <mergeCell ref="B227:B254"/>
    <mergeCell ref="A255:A282"/>
    <mergeCell ref="D6:E6"/>
    <mergeCell ref="G6:H6"/>
    <mergeCell ref="B8:C8"/>
    <mergeCell ref="B9:B20"/>
    <mergeCell ref="B21:B34"/>
    <mergeCell ref="B35:C35"/>
    <mergeCell ref="A9:A35"/>
    <mergeCell ref="A36:A59"/>
    <mergeCell ref="B36:B58"/>
    <mergeCell ref="B59:C59"/>
    <mergeCell ref="B255:B281"/>
    <mergeCell ref="A60:A81"/>
    <mergeCell ref="B81:C81"/>
    <mergeCell ref="B60:B80"/>
    <mergeCell ref="B82:B115"/>
    <mergeCell ref="A82:A115"/>
    <mergeCell ref="B116:B145"/>
    <mergeCell ref="B146:C146"/>
    <mergeCell ref="B147:B150"/>
    <mergeCell ref="A116:A146"/>
    <mergeCell ref="A147:A173"/>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7" manualBreakCount="7">
    <brk id="35" max="8" man="1"/>
    <brk id="81" max="8" man="1"/>
    <brk id="115" max="8" man="1"/>
    <brk id="146" max="8" man="1"/>
    <brk id="173" max="8" man="1"/>
    <brk id="206" max="8" man="1"/>
    <brk id="282"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232"/>
  <sheetViews>
    <sheetView tabSelected="1" zoomScale="140" zoomScaleNormal="140" workbookViewId="0">
      <pane ySplit="8" topLeftCell="A157"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1" width="1.77734375" style="8" customWidth="1"/>
    <col min="12" max="12" width="1.77734375" customWidth="1"/>
    <col min="13" max="13" width="23.77734375" style="8" customWidth="1"/>
    <col min="14" max="14" width="1.77734375" style="8" customWidth="1"/>
    <col min="15" max="15" width="7.6640625" style="14" bestFit="1" customWidth="1"/>
    <col min="16" max="16" width="6.33203125" style="14" bestFit="1" customWidth="1"/>
    <col min="17" max="17" width="7.6640625" style="14" bestFit="1" customWidth="1"/>
    <col min="24" max="16384" width="8.88671875" style="8"/>
  </cols>
  <sheetData>
    <row r="1" spans="1:25" ht="12.75" customHeight="1" x14ac:dyDescent="0.2">
      <c r="A1" s="30" t="s">
        <v>850</v>
      </c>
      <c r="C1" s="23"/>
      <c r="D1" s="23"/>
      <c r="E1" s="23"/>
      <c r="F1" s="23"/>
      <c r="G1" s="23"/>
      <c r="H1" s="23"/>
      <c r="I1" s="23"/>
    </row>
    <row r="2" spans="1:25" ht="12.75" customHeight="1" x14ac:dyDescent="0.2">
      <c r="A2" s="30" t="s">
        <v>47</v>
      </c>
      <c r="C2" s="23"/>
      <c r="D2" s="23"/>
      <c r="E2" s="23"/>
      <c r="F2" s="23"/>
      <c r="G2" s="23"/>
      <c r="H2" s="23"/>
      <c r="I2" s="23"/>
    </row>
    <row r="3" spans="1:25" ht="12.75" customHeight="1" x14ac:dyDescent="0.2">
      <c r="A3" s="30" t="s">
        <v>11</v>
      </c>
      <c r="C3" s="23"/>
      <c r="D3" s="23"/>
      <c r="E3" s="23"/>
      <c r="F3" s="23"/>
      <c r="G3" s="23"/>
      <c r="H3" s="23"/>
      <c r="I3" s="23"/>
    </row>
    <row r="4" spans="1:25" ht="12.75" customHeight="1" x14ac:dyDescent="0.2">
      <c r="A4" s="30" t="s">
        <v>898</v>
      </c>
      <c r="D4" s="23"/>
      <c r="E4" s="23"/>
      <c r="F4" s="23"/>
      <c r="G4" s="66"/>
      <c r="H4" s="23"/>
      <c r="I4" s="23"/>
    </row>
    <row r="5" spans="1:25" ht="12.75" customHeight="1" x14ac:dyDescent="0.2">
      <c r="B5" s="67"/>
    </row>
    <row r="6" spans="1:25" ht="12.75" customHeight="1" x14ac:dyDescent="0.2">
      <c r="D6" s="274" t="s">
        <v>15</v>
      </c>
      <c r="E6" s="274"/>
      <c r="F6" s="3"/>
      <c r="G6" s="274" t="s">
        <v>1</v>
      </c>
      <c r="H6" s="274"/>
      <c r="I6" s="3"/>
    </row>
    <row r="7" spans="1:25" ht="12.75" customHeight="1" x14ac:dyDescent="0.2">
      <c r="A7" s="61"/>
      <c r="B7" s="4" t="s">
        <v>837</v>
      </c>
      <c r="C7" s="4" t="s">
        <v>3</v>
      </c>
      <c r="D7" s="5" t="s">
        <v>4</v>
      </c>
      <c r="E7" s="5" t="s">
        <v>5</v>
      </c>
      <c r="F7" s="5"/>
      <c r="G7" s="5" t="s">
        <v>4</v>
      </c>
      <c r="H7" s="5" t="s">
        <v>5</v>
      </c>
      <c r="I7" s="5" t="s">
        <v>6</v>
      </c>
    </row>
    <row r="8" spans="1:25" ht="12.75" customHeight="1" thickBot="1" x14ac:dyDescent="0.25">
      <c r="A8" s="54"/>
      <c r="B8" s="304" t="s">
        <v>13</v>
      </c>
      <c r="C8" s="304"/>
      <c r="D8" s="65">
        <f>SUM(D24,D32,D43,D87,D135,D171,D207,D216)</f>
        <v>1281240</v>
      </c>
      <c r="E8" s="46">
        <f>D8/$I8</f>
        <v>0.66917503718683669</v>
      </c>
      <c r="F8" s="45"/>
      <c r="G8" s="65">
        <f>SUM(G24,G32,G43,G87,G135,G171,G207,G216)</f>
        <v>633416</v>
      </c>
      <c r="H8" s="46">
        <f>G8/$I8</f>
        <v>0.33082496281316331</v>
      </c>
      <c r="I8" s="47">
        <f>+D8+G8</f>
        <v>1914656</v>
      </c>
    </row>
    <row r="9" spans="1:25" ht="12.75" customHeight="1" x14ac:dyDescent="0.2">
      <c r="A9" s="291" t="s">
        <v>842</v>
      </c>
      <c r="B9" s="278" t="s">
        <v>827</v>
      </c>
      <c r="C9" s="171" t="s">
        <v>210</v>
      </c>
      <c r="D9" s="172"/>
      <c r="E9" s="173"/>
      <c r="F9" s="172"/>
      <c r="G9" s="172"/>
      <c r="H9" s="173"/>
      <c r="I9" s="172"/>
      <c r="X9"/>
      <c r="Y9"/>
    </row>
    <row r="10" spans="1:25" ht="12.75" customHeight="1" x14ac:dyDescent="0.2">
      <c r="A10" s="289"/>
      <c r="B10" s="275"/>
      <c r="C10" s="169" t="s">
        <v>257</v>
      </c>
      <c r="D10" s="174"/>
      <c r="E10" s="175">
        <f t="shared" ref="E10:E29" si="0">+D10/$I10</f>
        <v>0</v>
      </c>
      <c r="F10" s="174"/>
      <c r="G10" s="174">
        <v>1296</v>
      </c>
      <c r="H10" s="175">
        <f t="shared" ref="H10:H29" si="1">+G10/$I10</f>
        <v>1</v>
      </c>
      <c r="I10" s="176">
        <f t="shared" ref="I10:I30" si="2">+D10+G10</f>
        <v>1296</v>
      </c>
      <c r="X10"/>
      <c r="Y10"/>
    </row>
    <row r="11" spans="1:25" ht="12.75" customHeight="1" x14ac:dyDescent="0.2">
      <c r="A11" s="289"/>
      <c r="B11" s="279"/>
      <c r="C11" s="118" t="s">
        <v>281</v>
      </c>
      <c r="D11" s="176">
        <v>1584</v>
      </c>
      <c r="E11" s="175">
        <f t="shared" si="0"/>
        <v>1</v>
      </c>
      <c r="F11" s="176"/>
      <c r="G11" s="176"/>
      <c r="H11" s="175">
        <f t="shared" si="1"/>
        <v>0</v>
      </c>
      <c r="I11" s="176">
        <f t="shared" si="2"/>
        <v>1584</v>
      </c>
      <c r="X11"/>
      <c r="Y11"/>
    </row>
    <row r="12" spans="1:25" ht="12.75" customHeight="1" x14ac:dyDescent="0.2">
      <c r="A12" s="289"/>
      <c r="B12" s="279"/>
      <c r="C12" s="118" t="s">
        <v>289</v>
      </c>
      <c r="D12" s="176"/>
      <c r="E12" s="175">
        <f t="shared" si="0"/>
        <v>0</v>
      </c>
      <c r="F12" s="177"/>
      <c r="G12" s="176">
        <v>960</v>
      </c>
      <c r="H12" s="175">
        <f t="shared" si="1"/>
        <v>1</v>
      </c>
      <c r="I12" s="176">
        <f t="shared" si="2"/>
        <v>960</v>
      </c>
      <c r="X12"/>
      <c r="Y12"/>
    </row>
    <row r="13" spans="1:25" ht="12.75" customHeight="1" x14ac:dyDescent="0.2">
      <c r="A13" s="289"/>
      <c r="B13" s="279"/>
      <c r="C13" s="118" t="s">
        <v>298</v>
      </c>
      <c r="D13" s="176">
        <v>1152</v>
      </c>
      <c r="E13" s="175">
        <f t="shared" si="0"/>
        <v>1</v>
      </c>
      <c r="F13" s="177"/>
      <c r="G13" s="176"/>
      <c r="H13" s="175">
        <f t="shared" si="1"/>
        <v>0</v>
      </c>
      <c r="I13" s="176">
        <f t="shared" si="2"/>
        <v>1152</v>
      </c>
      <c r="X13"/>
      <c r="Y13"/>
    </row>
    <row r="14" spans="1:25" ht="12.75" customHeight="1" x14ac:dyDescent="0.2">
      <c r="A14" s="289"/>
      <c r="B14" s="279"/>
      <c r="C14" s="118" t="s">
        <v>309</v>
      </c>
      <c r="D14" s="178">
        <v>2112</v>
      </c>
      <c r="E14" s="175">
        <f t="shared" si="0"/>
        <v>1</v>
      </c>
      <c r="F14" s="176"/>
      <c r="G14" s="178"/>
      <c r="H14" s="175">
        <f t="shared" si="1"/>
        <v>0</v>
      </c>
      <c r="I14" s="176">
        <f t="shared" si="2"/>
        <v>2112</v>
      </c>
      <c r="X14"/>
      <c r="Y14"/>
    </row>
    <row r="15" spans="1:25" ht="12.75" customHeight="1" x14ac:dyDescent="0.2">
      <c r="A15" s="289"/>
      <c r="B15" s="279"/>
      <c r="C15" s="118" t="s">
        <v>315</v>
      </c>
      <c r="D15" s="176">
        <v>2400</v>
      </c>
      <c r="E15" s="175">
        <f t="shared" si="0"/>
        <v>1</v>
      </c>
      <c r="F15" s="176"/>
      <c r="G15" s="176"/>
      <c r="H15" s="175">
        <f t="shared" si="1"/>
        <v>0</v>
      </c>
      <c r="I15" s="176">
        <f t="shared" si="2"/>
        <v>2400</v>
      </c>
      <c r="X15"/>
      <c r="Y15"/>
    </row>
    <row r="16" spans="1:25" ht="12.75" customHeight="1" x14ac:dyDescent="0.2">
      <c r="A16" s="289"/>
      <c r="B16" s="279"/>
      <c r="C16" s="118" t="s">
        <v>319</v>
      </c>
      <c r="D16" s="176">
        <v>2736</v>
      </c>
      <c r="E16" s="175">
        <f t="shared" si="0"/>
        <v>1</v>
      </c>
      <c r="F16" s="176"/>
      <c r="G16" s="176"/>
      <c r="H16" s="175">
        <f t="shared" si="1"/>
        <v>0</v>
      </c>
      <c r="I16" s="176">
        <f t="shared" si="2"/>
        <v>2736</v>
      </c>
      <c r="X16"/>
      <c r="Y16"/>
    </row>
    <row r="17" spans="1:25" ht="12.75" customHeight="1" x14ac:dyDescent="0.2">
      <c r="A17" s="289"/>
      <c r="B17" s="279"/>
      <c r="C17" s="118" t="s">
        <v>329</v>
      </c>
      <c r="D17" s="176"/>
      <c r="E17" s="175">
        <f t="shared" si="0"/>
        <v>0</v>
      </c>
      <c r="F17" s="176"/>
      <c r="G17" s="176">
        <v>1104</v>
      </c>
      <c r="H17" s="175">
        <f t="shared" si="1"/>
        <v>1</v>
      </c>
      <c r="I17" s="176">
        <f t="shared" si="2"/>
        <v>1104</v>
      </c>
      <c r="X17"/>
      <c r="Y17"/>
    </row>
    <row r="18" spans="1:25" ht="12.75" customHeight="1" thickBot="1" x14ac:dyDescent="0.25">
      <c r="A18" s="289"/>
      <c r="B18" s="280"/>
      <c r="C18" s="170" t="s">
        <v>0</v>
      </c>
      <c r="D18" s="179">
        <f>SUM(D10:D17)</f>
        <v>9984</v>
      </c>
      <c r="E18" s="180">
        <f t="shared" si="0"/>
        <v>0.74820143884892087</v>
      </c>
      <c r="F18" s="181"/>
      <c r="G18" s="179">
        <f>SUM(G10:G17)</f>
        <v>3360</v>
      </c>
      <c r="H18" s="180">
        <f t="shared" si="1"/>
        <v>0.25179856115107913</v>
      </c>
      <c r="I18" s="182">
        <f t="shared" si="2"/>
        <v>13344</v>
      </c>
      <c r="X18"/>
      <c r="Y18"/>
    </row>
    <row r="19" spans="1:25" ht="12.75" customHeight="1" x14ac:dyDescent="0.2">
      <c r="A19" s="289"/>
      <c r="B19" s="278" t="s">
        <v>902</v>
      </c>
      <c r="C19" s="169" t="s">
        <v>685</v>
      </c>
      <c r="D19" s="176">
        <v>10080</v>
      </c>
      <c r="E19" s="175">
        <f t="shared" si="0"/>
        <v>1</v>
      </c>
      <c r="F19" s="176"/>
      <c r="G19" s="176"/>
      <c r="H19" s="175">
        <f t="shared" si="1"/>
        <v>0</v>
      </c>
      <c r="I19" s="176">
        <f t="shared" si="2"/>
        <v>10080</v>
      </c>
      <c r="X19"/>
      <c r="Y19"/>
    </row>
    <row r="20" spans="1:25" ht="12.75" customHeight="1" x14ac:dyDescent="0.2">
      <c r="A20" s="289"/>
      <c r="B20" s="286"/>
      <c r="C20" s="118" t="s">
        <v>687</v>
      </c>
      <c r="D20" s="271">
        <v>832</v>
      </c>
      <c r="E20" s="175">
        <f t="shared" si="0"/>
        <v>1</v>
      </c>
      <c r="F20" s="271"/>
      <c r="G20" s="271"/>
      <c r="H20" s="175">
        <f t="shared" ref="H20:H21" si="3">+G20/$I20</f>
        <v>0</v>
      </c>
      <c r="I20" s="176">
        <f t="shared" ref="I20:I21" si="4">+D20+G20</f>
        <v>832</v>
      </c>
      <c r="X20"/>
      <c r="Y20"/>
    </row>
    <row r="21" spans="1:25" ht="12.75" customHeight="1" x14ac:dyDescent="0.2">
      <c r="A21" s="289"/>
      <c r="B21" s="286"/>
      <c r="C21" s="118" t="s">
        <v>690</v>
      </c>
      <c r="D21" s="271">
        <v>3168</v>
      </c>
      <c r="E21" s="175">
        <f t="shared" si="0"/>
        <v>1</v>
      </c>
      <c r="F21" s="271"/>
      <c r="G21" s="271"/>
      <c r="H21" s="175">
        <f t="shared" si="3"/>
        <v>0</v>
      </c>
      <c r="I21" s="176">
        <f t="shared" si="4"/>
        <v>3168</v>
      </c>
      <c r="X21"/>
      <c r="Y21"/>
    </row>
    <row r="22" spans="1:25" ht="12.75" customHeight="1" x14ac:dyDescent="0.2">
      <c r="A22" s="289"/>
      <c r="B22" s="286"/>
      <c r="C22" s="118" t="s">
        <v>697</v>
      </c>
      <c r="D22" s="176">
        <v>3328</v>
      </c>
      <c r="E22" s="175">
        <f t="shared" ref="E22" si="5">+D22/$I22</f>
        <v>1</v>
      </c>
      <c r="F22" s="176"/>
      <c r="G22" s="176"/>
      <c r="H22" s="175">
        <f t="shared" ref="H22" si="6">+G22/$I22</f>
        <v>0</v>
      </c>
      <c r="I22" s="176">
        <f t="shared" ref="I22" si="7">+D22+G22</f>
        <v>3328</v>
      </c>
      <c r="X22"/>
      <c r="Y22"/>
    </row>
    <row r="23" spans="1:25" ht="12.75" customHeight="1" thickBot="1" x14ac:dyDescent="0.25">
      <c r="A23" s="289"/>
      <c r="B23" s="287"/>
      <c r="C23" s="170" t="s">
        <v>0</v>
      </c>
      <c r="D23" s="179">
        <f>SUM(D19:D22)</f>
        <v>17408</v>
      </c>
      <c r="E23" s="180">
        <f t="shared" si="0"/>
        <v>1</v>
      </c>
      <c r="F23" s="182"/>
      <c r="G23" s="179">
        <f>SUM(G19:G22)</f>
        <v>0</v>
      </c>
      <c r="H23" s="180">
        <f t="shared" si="1"/>
        <v>0</v>
      </c>
      <c r="I23" s="182">
        <f t="shared" si="2"/>
        <v>17408</v>
      </c>
      <c r="X23"/>
      <c r="Y23"/>
    </row>
    <row r="24" spans="1:25" ht="12.75" customHeight="1" thickBot="1" x14ac:dyDescent="0.25">
      <c r="A24" s="292"/>
      <c r="B24" s="282" t="s">
        <v>159</v>
      </c>
      <c r="C24" s="285"/>
      <c r="D24" s="55">
        <f>SUM(D18,D23)</f>
        <v>27392</v>
      </c>
      <c r="E24" s="56">
        <f t="shared" si="0"/>
        <v>0.89073881373569197</v>
      </c>
      <c r="F24" s="57"/>
      <c r="G24" s="55">
        <f>SUM(G18,G23)</f>
        <v>3360</v>
      </c>
      <c r="H24" s="56">
        <f t="shared" si="1"/>
        <v>0.10926118626430802</v>
      </c>
      <c r="I24" s="57">
        <f t="shared" si="2"/>
        <v>30752</v>
      </c>
      <c r="X24"/>
      <c r="Y24"/>
    </row>
    <row r="25" spans="1:25" ht="12.75" customHeight="1" x14ac:dyDescent="0.2">
      <c r="A25" s="278" t="s">
        <v>699</v>
      </c>
      <c r="B25" s="278" t="s">
        <v>828</v>
      </c>
      <c r="C25" s="171" t="s">
        <v>414</v>
      </c>
      <c r="D25" s="172"/>
      <c r="E25" s="173"/>
      <c r="F25" s="172"/>
      <c r="G25" s="172"/>
      <c r="H25" s="173"/>
      <c r="I25" s="172"/>
      <c r="X25"/>
      <c r="Y25"/>
    </row>
    <row r="26" spans="1:25" ht="12.75" customHeight="1" x14ac:dyDescent="0.2">
      <c r="A26" s="275"/>
      <c r="B26" s="275"/>
      <c r="C26" s="118" t="s">
        <v>253</v>
      </c>
      <c r="D26" s="178"/>
      <c r="E26" s="175">
        <f t="shared" si="0"/>
        <v>0</v>
      </c>
      <c r="F26" s="176"/>
      <c r="G26" s="178">
        <v>816</v>
      </c>
      <c r="H26" s="175">
        <f t="shared" si="1"/>
        <v>1</v>
      </c>
      <c r="I26" s="176">
        <f t="shared" si="2"/>
        <v>816</v>
      </c>
      <c r="X26"/>
      <c r="Y26"/>
    </row>
    <row r="27" spans="1:25" ht="12.75" customHeight="1" x14ac:dyDescent="0.2">
      <c r="A27" s="279"/>
      <c r="B27" s="279"/>
      <c r="C27" s="167" t="s">
        <v>288</v>
      </c>
      <c r="D27" s="178">
        <v>1008</v>
      </c>
      <c r="E27" s="175">
        <f t="shared" si="0"/>
        <v>1</v>
      </c>
      <c r="F27" s="176"/>
      <c r="G27" s="178"/>
      <c r="H27" s="175">
        <f t="shared" si="1"/>
        <v>0</v>
      </c>
      <c r="I27" s="176">
        <f t="shared" si="2"/>
        <v>1008</v>
      </c>
      <c r="X27"/>
      <c r="Y27"/>
    </row>
    <row r="28" spans="1:25" ht="12.75" customHeight="1" x14ac:dyDescent="0.2">
      <c r="A28" s="279"/>
      <c r="B28" s="279"/>
      <c r="C28" s="167" t="s">
        <v>309</v>
      </c>
      <c r="D28" s="178"/>
      <c r="E28" s="175">
        <f t="shared" si="0"/>
        <v>0</v>
      </c>
      <c r="F28" s="176"/>
      <c r="G28" s="178">
        <v>2208</v>
      </c>
      <c r="H28" s="175">
        <f t="shared" si="1"/>
        <v>1</v>
      </c>
      <c r="I28" s="176">
        <f t="shared" si="2"/>
        <v>2208</v>
      </c>
      <c r="X28"/>
      <c r="Y28"/>
    </row>
    <row r="29" spans="1:25" ht="12.75" customHeight="1" x14ac:dyDescent="0.2">
      <c r="A29" s="279"/>
      <c r="B29" s="279"/>
      <c r="C29" s="167" t="s">
        <v>317</v>
      </c>
      <c r="D29" s="178">
        <v>768</v>
      </c>
      <c r="E29" s="175">
        <f t="shared" si="0"/>
        <v>1</v>
      </c>
      <c r="F29" s="176"/>
      <c r="G29" s="178"/>
      <c r="H29" s="175">
        <f t="shared" si="1"/>
        <v>0</v>
      </c>
      <c r="I29" s="176">
        <f t="shared" si="2"/>
        <v>768</v>
      </c>
      <c r="X29"/>
      <c r="Y29"/>
    </row>
    <row r="30" spans="1:25" ht="12.75" customHeight="1" x14ac:dyDescent="0.2">
      <c r="A30" s="279"/>
      <c r="B30" s="279"/>
      <c r="C30" s="167" t="s">
        <v>329</v>
      </c>
      <c r="D30" s="178"/>
      <c r="E30" s="175">
        <f t="shared" ref="E30:E41" si="8">+D30/$I30</f>
        <v>0</v>
      </c>
      <c r="F30" s="176"/>
      <c r="G30" s="178">
        <v>864</v>
      </c>
      <c r="H30" s="175">
        <f t="shared" ref="H30:H39" si="9">+G30/$I30</f>
        <v>1</v>
      </c>
      <c r="I30" s="176">
        <f t="shared" si="2"/>
        <v>864</v>
      </c>
      <c r="X30"/>
      <c r="Y30"/>
    </row>
    <row r="31" spans="1:25" ht="12.75" customHeight="1" thickBot="1" x14ac:dyDescent="0.25">
      <c r="A31" s="279"/>
      <c r="B31" s="280"/>
      <c r="C31" s="170" t="s">
        <v>0</v>
      </c>
      <c r="D31" s="179">
        <f>SUM(D26:D30)</f>
        <v>1776</v>
      </c>
      <c r="E31" s="180">
        <f t="shared" si="8"/>
        <v>0.3135593220338983</v>
      </c>
      <c r="F31" s="182"/>
      <c r="G31" s="179">
        <f>SUM(G26:G30)</f>
        <v>3888</v>
      </c>
      <c r="H31" s="180">
        <f t="shared" si="9"/>
        <v>0.68644067796610164</v>
      </c>
      <c r="I31" s="182">
        <f t="shared" ref="I31:I41" si="10">+D31+G31</f>
        <v>5664</v>
      </c>
      <c r="X31"/>
      <c r="Y31"/>
    </row>
    <row r="32" spans="1:25" ht="12.75" customHeight="1" thickBot="1" x14ac:dyDescent="0.25">
      <c r="A32" s="280"/>
      <c r="B32" s="282" t="s">
        <v>175</v>
      </c>
      <c r="C32" s="282"/>
      <c r="D32" s="186">
        <f>+D31</f>
        <v>1776</v>
      </c>
      <c r="E32" s="187">
        <f t="shared" si="8"/>
        <v>0.3135593220338983</v>
      </c>
      <c r="F32" s="188"/>
      <c r="G32" s="186">
        <f>+G31</f>
        <v>3888</v>
      </c>
      <c r="H32" s="187">
        <f t="shared" si="9"/>
        <v>0.68644067796610164</v>
      </c>
      <c r="I32" s="188">
        <f t="shared" si="10"/>
        <v>5664</v>
      </c>
      <c r="X32"/>
      <c r="Y32"/>
    </row>
    <row r="33" spans="1:25" ht="12.75" customHeight="1" x14ac:dyDescent="0.2">
      <c r="A33" s="278" t="s">
        <v>217</v>
      </c>
      <c r="B33" s="278" t="s">
        <v>203</v>
      </c>
      <c r="C33" s="171" t="s">
        <v>203</v>
      </c>
      <c r="D33" s="172"/>
      <c r="E33" s="173"/>
      <c r="F33" s="172"/>
      <c r="G33" s="172"/>
      <c r="H33" s="173"/>
      <c r="I33" s="172"/>
      <c r="X33"/>
      <c r="Y33"/>
    </row>
    <row r="34" spans="1:25" ht="12.75" customHeight="1" x14ac:dyDescent="0.2">
      <c r="A34" s="275"/>
      <c r="B34" s="279"/>
      <c r="C34" s="167" t="s">
        <v>260</v>
      </c>
      <c r="D34" s="178">
        <v>3312</v>
      </c>
      <c r="E34" s="175">
        <f t="shared" si="8"/>
        <v>1</v>
      </c>
      <c r="F34" s="176"/>
      <c r="G34" s="178"/>
      <c r="H34" s="175">
        <f t="shared" si="9"/>
        <v>0</v>
      </c>
      <c r="I34" s="176">
        <f t="shared" si="10"/>
        <v>3312</v>
      </c>
      <c r="X34"/>
      <c r="Y34"/>
    </row>
    <row r="35" spans="1:25" ht="12.75" customHeight="1" x14ac:dyDescent="0.2">
      <c r="A35" s="275"/>
      <c r="B35" s="279"/>
      <c r="C35" s="167" t="s">
        <v>284</v>
      </c>
      <c r="D35" s="178">
        <v>480</v>
      </c>
      <c r="E35" s="175">
        <f t="shared" si="8"/>
        <v>1</v>
      </c>
      <c r="F35" s="176"/>
      <c r="G35" s="178"/>
      <c r="H35" s="175">
        <f t="shared" si="9"/>
        <v>0</v>
      </c>
      <c r="I35" s="176">
        <f t="shared" si="10"/>
        <v>480</v>
      </c>
      <c r="X35"/>
      <c r="Y35"/>
    </row>
    <row r="36" spans="1:25" ht="12.75" customHeight="1" x14ac:dyDescent="0.2">
      <c r="A36" s="275"/>
      <c r="B36" s="279"/>
      <c r="C36" s="167" t="s">
        <v>289</v>
      </c>
      <c r="D36" s="178"/>
      <c r="E36" s="175">
        <f t="shared" si="8"/>
        <v>0</v>
      </c>
      <c r="F36" s="176"/>
      <c r="G36" s="178">
        <v>3360</v>
      </c>
      <c r="H36" s="175">
        <f t="shared" si="9"/>
        <v>1</v>
      </c>
      <c r="I36" s="176">
        <f t="shared" si="10"/>
        <v>3360</v>
      </c>
      <c r="X36"/>
      <c r="Y36"/>
    </row>
    <row r="37" spans="1:25" ht="12.75" customHeight="1" x14ac:dyDescent="0.2">
      <c r="A37" s="275"/>
      <c r="B37" s="279"/>
      <c r="C37" s="167" t="s">
        <v>309</v>
      </c>
      <c r="D37" s="178">
        <v>1344</v>
      </c>
      <c r="E37" s="175">
        <f t="shared" si="8"/>
        <v>1</v>
      </c>
      <c r="F37" s="176"/>
      <c r="G37" s="178"/>
      <c r="H37" s="175">
        <f t="shared" si="9"/>
        <v>0</v>
      </c>
      <c r="I37" s="176">
        <f t="shared" si="10"/>
        <v>1344</v>
      </c>
      <c r="X37"/>
      <c r="Y37"/>
    </row>
    <row r="38" spans="1:25" ht="12.75" customHeight="1" x14ac:dyDescent="0.2">
      <c r="A38" s="275"/>
      <c r="B38" s="279"/>
      <c r="C38" s="167" t="s">
        <v>317</v>
      </c>
      <c r="D38" s="178">
        <v>1152</v>
      </c>
      <c r="E38" s="175">
        <f t="shared" si="8"/>
        <v>1</v>
      </c>
      <c r="F38" s="176"/>
      <c r="G38" s="178"/>
      <c r="H38" s="175">
        <f t="shared" si="9"/>
        <v>0</v>
      </c>
      <c r="I38" s="176">
        <f t="shared" si="10"/>
        <v>1152</v>
      </c>
      <c r="X38"/>
      <c r="Y38"/>
    </row>
    <row r="39" spans="1:25" ht="12.75" customHeight="1" thickBot="1" x14ac:dyDescent="0.25">
      <c r="A39" s="275"/>
      <c r="B39" s="279"/>
      <c r="C39" s="189" t="s">
        <v>43</v>
      </c>
      <c r="D39" s="179">
        <f>SUM(D34:D38)</f>
        <v>6288</v>
      </c>
      <c r="E39" s="180">
        <f t="shared" si="8"/>
        <v>0.65174129353233834</v>
      </c>
      <c r="F39" s="182"/>
      <c r="G39" s="179">
        <f>SUM(G34:G38)</f>
        <v>3360</v>
      </c>
      <c r="H39" s="180">
        <f t="shared" si="9"/>
        <v>0.34825870646766172</v>
      </c>
      <c r="I39" s="182">
        <f t="shared" si="10"/>
        <v>9648</v>
      </c>
      <c r="X39"/>
      <c r="Y39"/>
    </row>
    <row r="40" spans="1:25" ht="12.75" customHeight="1" x14ac:dyDescent="0.2">
      <c r="A40" s="275"/>
      <c r="B40" s="279"/>
      <c r="C40" s="171" t="s">
        <v>700</v>
      </c>
      <c r="D40" s="172"/>
      <c r="E40" s="173"/>
      <c r="F40" s="172"/>
      <c r="G40" s="172"/>
      <c r="H40" s="173"/>
      <c r="I40" s="172"/>
      <c r="X40"/>
      <c r="Y40"/>
    </row>
    <row r="41" spans="1:25" ht="12.75" customHeight="1" x14ac:dyDescent="0.2">
      <c r="A41" s="275"/>
      <c r="B41" s="279"/>
      <c r="C41" s="167" t="s">
        <v>701</v>
      </c>
      <c r="D41" s="176">
        <v>4752</v>
      </c>
      <c r="E41" s="175">
        <f t="shared" si="8"/>
        <v>0.95192307692307687</v>
      </c>
      <c r="F41" s="176"/>
      <c r="G41" s="176">
        <v>240</v>
      </c>
      <c r="H41" s="175">
        <f t="shared" ref="H41:H43" si="11">+G41/$I41</f>
        <v>4.807692307692308E-2</v>
      </c>
      <c r="I41" s="176">
        <f t="shared" si="10"/>
        <v>4992</v>
      </c>
      <c r="X41"/>
      <c r="Y41"/>
    </row>
    <row r="42" spans="1:25" ht="12.75" customHeight="1" thickBot="1" x14ac:dyDescent="0.25">
      <c r="A42" s="275"/>
      <c r="B42" s="280"/>
      <c r="C42" s="190" t="s">
        <v>43</v>
      </c>
      <c r="D42" s="191">
        <f>+D41</f>
        <v>4752</v>
      </c>
      <c r="E42" s="180">
        <f t="shared" ref="E42:E43" si="12">+D42/$I42</f>
        <v>0.95192307692307687</v>
      </c>
      <c r="F42" s="192"/>
      <c r="G42" s="191">
        <f>+G41</f>
        <v>240</v>
      </c>
      <c r="H42" s="180">
        <f t="shared" si="11"/>
        <v>4.807692307692308E-2</v>
      </c>
      <c r="I42" s="182">
        <f t="shared" ref="I42:I43" si="13">+D42+G42</f>
        <v>4992</v>
      </c>
      <c r="X42"/>
      <c r="Y42"/>
    </row>
    <row r="43" spans="1:25" ht="12.75" customHeight="1" thickBot="1" x14ac:dyDescent="0.25">
      <c r="A43" s="281"/>
      <c r="B43" s="282" t="s">
        <v>176</v>
      </c>
      <c r="C43" s="282"/>
      <c r="D43" s="186">
        <f>+D39+D42</f>
        <v>11040</v>
      </c>
      <c r="E43" s="187">
        <f t="shared" si="12"/>
        <v>0.75409836065573765</v>
      </c>
      <c r="F43" s="188"/>
      <c r="G43" s="186">
        <f>+G39+G42</f>
        <v>3600</v>
      </c>
      <c r="H43" s="187">
        <f t="shared" si="11"/>
        <v>0.24590163934426229</v>
      </c>
      <c r="I43" s="188">
        <f t="shared" si="13"/>
        <v>14640</v>
      </c>
      <c r="X43"/>
      <c r="Y43"/>
    </row>
    <row r="44" spans="1:25" ht="12.75" customHeight="1" x14ac:dyDescent="0.2">
      <c r="A44" s="288" t="s">
        <v>459</v>
      </c>
      <c r="B44" s="278" t="s">
        <v>829</v>
      </c>
      <c r="C44" s="193" t="s">
        <v>229</v>
      </c>
      <c r="D44" s="194"/>
      <c r="E44" s="195"/>
      <c r="F44" s="194"/>
      <c r="G44" s="194"/>
      <c r="H44" s="195"/>
      <c r="I44" s="194"/>
      <c r="X44"/>
      <c r="Y44"/>
    </row>
    <row r="45" spans="1:25" ht="12.75" customHeight="1" x14ac:dyDescent="0.2">
      <c r="A45" s="303"/>
      <c r="B45" s="279"/>
      <c r="C45" s="118" t="s">
        <v>284</v>
      </c>
      <c r="D45" s="176">
        <v>1104</v>
      </c>
      <c r="E45" s="175">
        <f t="shared" ref="E45:E87" si="14">+D45/$I45</f>
        <v>1</v>
      </c>
      <c r="F45" s="176"/>
      <c r="G45" s="176"/>
      <c r="H45" s="175">
        <f t="shared" ref="H45:H87" si="15">+G45/$I45</f>
        <v>0</v>
      </c>
      <c r="I45" s="176">
        <f t="shared" ref="I45:I87" si="16">+D45+G45</f>
        <v>1104</v>
      </c>
      <c r="X45"/>
      <c r="Y45"/>
    </row>
    <row r="46" spans="1:25" ht="12.75" customHeight="1" x14ac:dyDescent="0.2">
      <c r="A46" s="303"/>
      <c r="B46" s="279"/>
      <c r="C46" s="118" t="s">
        <v>343</v>
      </c>
      <c r="D46" s="176">
        <v>8256</v>
      </c>
      <c r="E46" s="175">
        <f t="shared" si="14"/>
        <v>1</v>
      </c>
      <c r="F46" s="176"/>
      <c r="G46" s="176"/>
      <c r="H46" s="175">
        <f t="shared" si="15"/>
        <v>0</v>
      </c>
      <c r="I46" s="176">
        <f t="shared" si="16"/>
        <v>8256</v>
      </c>
      <c r="X46"/>
      <c r="Y46"/>
    </row>
    <row r="47" spans="1:25" ht="12.75" customHeight="1" x14ac:dyDescent="0.2">
      <c r="A47" s="303"/>
      <c r="B47" s="279"/>
      <c r="C47" s="118" t="s">
        <v>317</v>
      </c>
      <c r="D47" s="176"/>
      <c r="E47" s="175">
        <f t="shared" si="14"/>
        <v>0</v>
      </c>
      <c r="F47" s="176"/>
      <c r="G47" s="176">
        <v>672</v>
      </c>
      <c r="H47" s="175">
        <f t="shared" si="15"/>
        <v>1</v>
      </c>
      <c r="I47" s="176">
        <f t="shared" si="16"/>
        <v>672</v>
      </c>
      <c r="X47"/>
      <c r="Y47"/>
    </row>
    <row r="48" spans="1:25" ht="12.75" customHeight="1" x14ac:dyDescent="0.2">
      <c r="A48" s="303"/>
      <c r="B48" s="279"/>
      <c r="C48" s="118" t="s">
        <v>327</v>
      </c>
      <c r="D48" s="178"/>
      <c r="E48" s="175">
        <f t="shared" si="14"/>
        <v>0</v>
      </c>
      <c r="F48" s="167"/>
      <c r="G48" s="178">
        <v>1200</v>
      </c>
      <c r="H48" s="175">
        <f t="shared" si="15"/>
        <v>1</v>
      </c>
      <c r="I48" s="178">
        <f t="shared" si="16"/>
        <v>1200</v>
      </c>
      <c r="X48"/>
      <c r="Y48"/>
    </row>
    <row r="49" spans="1:25" ht="12.75" customHeight="1" x14ac:dyDescent="0.2">
      <c r="A49" s="303"/>
      <c r="B49" s="279"/>
      <c r="C49" s="118" t="s">
        <v>329</v>
      </c>
      <c r="D49" s="178">
        <v>960</v>
      </c>
      <c r="E49" s="175">
        <f t="shared" si="14"/>
        <v>1</v>
      </c>
      <c r="F49" s="167"/>
      <c r="G49" s="178"/>
      <c r="H49" s="175">
        <f t="shared" si="15"/>
        <v>0</v>
      </c>
      <c r="I49" s="178">
        <f t="shared" si="16"/>
        <v>960</v>
      </c>
      <c r="X49"/>
      <c r="Y49"/>
    </row>
    <row r="50" spans="1:25" ht="12.75" customHeight="1" x14ac:dyDescent="0.2">
      <c r="A50" s="303"/>
      <c r="B50" s="279"/>
      <c r="C50" s="196" t="s">
        <v>43</v>
      </c>
      <c r="D50" s="197">
        <f>SUM(D45:D49)</f>
        <v>10320</v>
      </c>
      <c r="E50" s="198">
        <f t="shared" si="14"/>
        <v>0.84645669291338588</v>
      </c>
      <c r="F50" s="197"/>
      <c r="G50" s="197">
        <f>SUM(G45:G49)</f>
        <v>1872</v>
      </c>
      <c r="H50" s="198">
        <f t="shared" si="15"/>
        <v>0.15354330708661418</v>
      </c>
      <c r="I50" s="197">
        <f t="shared" si="16"/>
        <v>12192</v>
      </c>
      <c r="X50"/>
      <c r="Y50"/>
    </row>
    <row r="51" spans="1:25" ht="12.75" customHeight="1" x14ac:dyDescent="0.2">
      <c r="A51" s="303"/>
      <c r="B51" s="279"/>
      <c r="C51" s="193" t="s">
        <v>204</v>
      </c>
      <c r="D51" s="194"/>
      <c r="E51" s="195"/>
      <c r="F51" s="194"/>
      <c r="G51" s="194"/>
      <c r="H51" s="195"/>
      <c r="I51" s="194"/>
      <c r="X51"/>
      <c r="Y51"/>
    </row>
    <row r="52" spans="1:25" ht="12.75" customHeight="1" x14ac:dyDescent="0.2">
      <c r="A52" s="303"/>
      <c r="B52" s="279"/>
      <c r="C52" s="118" t="s">
        <v>253</v>
      </c>
      <c r="D52" s="174"/>
      <c r="E52" s="185">
        <f t="shared" si="14"/>
        <v>0</v>
      </c>
      <c r="F52" s="174"/>
      <c r="G52" s="174">
        <v>1200</v>
      </c>
      <c r="H52" s="185">
        <f t="shared" si="15"/>
        <v>1</v>
      </c>
      <c r="I52" s="174">
        <f t="shared" si="16"/>
        <v>1200</v>
      </c>
      <c r="X52"/>
      <c r="Y52"/>
    </row>
    <row r="53" spans="1:25" ht="12.75" customHeight="1" x14ac:dyDescent="0.2">
      <c r="A53" s="303"/>
      <c r="B53" s="279"/>
      <c r="C53" s="118" t="s">
        <v>288</v>
      </c>
      <c r="D53" s="176">
        <v>12864</v>
      </c>
      <c r="E53" s="175">
        <f t="shared" si="14"/>
        <v>1</v>
      </c>
      <c r="F53" s="176"/>
      <c r="G53" s="176"/>
      <c r="H53" s="175">
        <f t="shared" si="15"/>
        <v>0</v>
      </c>
      <c r="I53" s="176">
        <f t="shared" si="16"/>
        <v>12864</v>
      </c>
      <c r="X53"/>
      <c r="Y53"/>
    </row>
    <row r="54" spans="1:25" ht="12.75" customHeight="1" x14ac:dyDescent="0.2">
      <c r="A54" s="303"/>
      <c r="B54" s="279"/>
      <c r="C54" s="200" t="s">
        <v>320</v>
      </c>
      <c r="D54" s="176">
        <v>21216</v>
      </c>
      <c r="E54" s="175">
        <f t="shared" si="14"/>
        <v>1</v>
      </c>
      <c r="F54" s="176"/>
      <c r="G54" s="176"/>
      <c r="H54" s="175">
        <f t="shared" si="15"/>
        <v>0</v>
      </c>
      <c r="I54" s="176">
        <f t="shared" si="16"/>
        <v>21216</v>
      </c>
      <c r="X54"/>
      <c r="Y54"/>
    </row>
    <row r="55" spans="1:25" ht="12.75" customHeight="1" x14ac:dyDescent="0.2">
      <c r="A55" s="303"/>
      <c r="B55" s="279"/>
      <c r="C55" s="196" t="s">
        <v>43</v>
      </c>
      <c r="D55" s="197">
        <f>SUM(D52:D54)</f>
        <v>34080</v>
      </c>
      <c r="E55" s="198">
        <f t="shared" si="14"/>
        <v>0.96598639455782309</v>
      </c>
      <c r="F55" s="197"/>
      <c r="G55" s="197">
        <f>SUM(G52:G54)</f>
        <v>1200</v>
      </c>
      <c r="H55" s="198">
        <f t="shared" si="15"/>
        <v>3.4013605442176874E-2</v>
      </c>
      <c r="I55" s="197">
        <f t="shared" si="16"/>
        <v>35280</v>
      </c>
      <c r="X55"/>
      <c r="Y55"/>
    </row>
    <row r="56" spans="1:25" ht="12.75" customHeight="1" x14ac:dyDescent="0.2">
      <c r="A56" s="303"/>
      <c r="B56" s="279"/>
      <c r="C56" s="193" t="s">
        <v>53</v>
      </c>
      <c r="D56" s="197"/>
      <c r="E56" s="198"/>
      <c r="F56" s="197"/>
      <c r="G56" s="197"/>
      <c r="H56" s="198"/>
      <c r="I56" s="197"/>
      <c r="X56"/>
      <c r="Y56"/>
    </row>
    <row r="57" spans="1:25" ht="12.75" customHeight="1" x14ac:dyDescent="0.2">
      <c r="A57" s="303"/>
      <c r="B57" s="279"/>
      <c r="C57" s="118" t="s">
        <v>344</v>
      </c>
      <c r="D57" s="176">
        <v>1008</v>
      </c>
      <c r="E57" s="175">
        <f t="shared" si="14"/>
        <v>1</v>
      </c>
      <c r="F57" s="176"/>
      <c r="G57" s="176"/>
      <c r="H57" s="175">
        <f t="shared" si="15"/>
        <v>0</v>
      </c>
      <c r="I57" s="176">
        <f t="shared" si="16"/>
        <v>1008</v>
      </c>
      <c r="X57"/>
      <c r="Y57"/>
    </row>
    <row r="58" spans="1:25" ht="12.75" customHeight="1" thickBot="1" x14ac:dyDescent="0.25">
      <c r="A58" s="303"/>
      <c r="B58" s="279"/>
      <c r="C58" s="201" t="s">
        <v>43</v>
      </c>
      <c r="D58" s="202">
        <f>SUM(D57:D57)</f>
        <v>1008</v>
      </c>
      <c r="E58" s="203">
        <f t="shared" si="14"/>
        <v>1</v>
      </c>
      <c r="F58" s="202"/>
      <c r="G58" s="202">
        <f>SUM(G57:G57)</f>
        <v>0</v>
      </c>
      <c r="H58" s="203">
        <f t="shared" si="15"/>
        <v>0</v>
      </c>
      <c r="I58" s="202">
        <f t="shared" si="16"/>
        <v>1008</v>
      </c>
      <c r="X58"/>
      <c r="Y58"/>
    </row>
    <row r="59" spans="1:25" ht="12.75" customHeight="1" thickBot="1" x14ac:dyDescent="0.25">
      <c r="A59" s="303"/>
      <c r="B59" s="143"/>
      <c r="C59" s="204" t="s">
        <v>0</v>
      </c>
      <c r="D59" s="179">
        <f>SUM(D50,D55,D58)</f>
        <v>45408</v>
      </c>
      <c r="E59" s="180">
        <f t="shared" si="14"/>
        <v>0.93663366336633669</v>
      </c>
      <c r="F59" s="182"/>
      <c r="G59" s="179">
        <f>SUM(G50,G55,G58)</f>
        <v>3072</v>
      </c>
      <c r="H59" s="180">
        <f t="shared" si="15"/>
        <v>6.3366336633663367E-2</v>
      </c>
      <c r="I59" s="182">
        <f t="shared" si="16"/>
        <v>48480</v>
      </c>
      <c r="X59"/>
      <c r="Y59"/>
    </row>
    <row r="60" spans="1:25" ht="12.75" customHeight="1" x14ac:dyDescent="0.2">
      <c r="A60" s="303"/>
      <c r="B60" s="278" t="s">
        <v>826</v>
      </c>
      <c r="C60" s="171" t="s">
        <v>205</v>
      </c>
      <c r="D60" s="194"/>
      <c r="E60" s="195"/>
      <c r="F60" s="194"/>
      <c r="G60" s="194"/>
      <c r="H60" s="195"/>
      <c r="I60" s="194"/>
      <c r="X60"/>
      <c r="Y60"/>
    </row>
    <row r="61" spans="1:25" ht="12.75" customHeight="1" x14ac:dyDescent="0.2">
      <c r="A61" s="303"/>
      <c r="B61" s="275"/>
      <c r="C61" s="167" t="s">
        <v>351</v>
      </c>
      <c r="D61" s="176">
        <v>4544</v>
      </c>
      <c r="E61" s="175">
        <f t="shared" si="14"/>
        <v>0.55795677799607069</v>
      </c>
      <c r="F61" s="176"/>
      <c r="G61" s="176">
        <v>3600</v>
      </c>
      <c r="H61" s="175">
        <f t="shared" si="15"/>
        <v>0.44204322200392926</v>
      </c>
      <c r="I61" s="176">
        <f t="shared" si="16"/>
        <v>8144</v>
      </c>
      <c r="X61"/>
      <c r="Y61"/>
    </row>
    <row r="62" spans="1:25" ht="12.75" customHeight="1" x14ac:dyDescent="0.2">
      <c r="A62" s="303"/>
      <c r="B62" s="275"/>
      <c r="C62" s="167" t="s">
        <v>345</v>
      </c>
      <c r="D62" s="176">
        <v>8320</v>
      </c>
      <c r="E62" s="175">
        <f t="shared" si="14"/>
        <v>0.71232876712328763</v>
      </c>
      <c r="F62" s="176"/>
      <c r="G62" s="176">
        <v>3360</v>
      </c>
      <c r="H62" s="175">
        <f t="shared" si="15"/>
        <v>0.28767123287671231</v>
      </c>
      <c r="I62" s="176">
        <f t="shared" si="16"/>
        <v>11680</v>
      </c>
      <c r="X62"/>
      <c r="Y62"/>
    </row>
    <row r="63" spans="1:25" ht="12.75" customHeight="1" x14ac:dyDescent="0.2">
      <c r="A63" s="303"/>
      <c r="B63" s="275"/>
      <c r="C63" s="167" t="s">
        <v>346</v>
      </c>
      <c r="D63" s="176">
        <v>21088</v>
      </c>
      <c r="E63" s="175">
        <f t="shared" si="14"/>
        <v>0.79493365500603141</v>
      </c>
      <c r="F63" s="176"/>
      <c r="G63" s="176">
        <v>5440</v>
      </c>
      <c r="H63" s="175">
        <f t="shared" si="15"/>
        <v>0.20506634499396864</v>
      </c>
      <c r="I63" s="176">
        <f t="shared" si="16"/>
        <v>26528</v>
      </c>
      <c r="X63"/>
      <c r="Y63"/>
    </row>
    <row r="64" spans="1:25" ht="12.75" customHeight="1" x14ac:dyDescent="0.2">
      <c r="A64" s="303"/>
      <c r="B64" s="275"/>
      <c r="C64" s="167" t="s">
        <v>347</v>
      </c>
      <c r="D64" s="176">
        <v>4096</v>
      </c>
      <c r="E64" s="175">
        <f t="shared" si="14"/>
        <v>0.46715328467153283</v>
      </c>
      <c r="F64" s="176"/>
      <c r="G64" s="176">
        <v>4672</v>
      </c>
      <c r="H64" s="175">
        <f t="shared" si="15"/>
        <v>0.53284671532846717</v>
      </c>
      <c r="I64" s="176">
        <f t="shared" si="16"/>
        <v>8768</v>
      </c>
      <c r="X64"/>
      <c r="Y64"/>
    </row>
    <row r="65" spans="1:25" ht="12.75" customHeight="1" x14ac:dyDescent="0.2">
      <c r="A65" s="303"/>
      <c r="B65" s="275"/>
      <c r="C65" s="118" t="s">
        <v>348</v>
      </c>
      <c r="D65" s="176">
        <v>8320</v>
      </c>
      <c r="E65" s="175">
        <f t="shared" si="14"/>
        <v>0.77380952380952384</v>
      </c>
      <c r="F65" s="176"/>
      <c r="G65" s="176">
        <v>2432</v>
      </c>
      <c r="H65" s="175">
        <f t="shared" si="15"/>
        <v>0.22619047619047619</v>
      </c>
      <c r="I65" s="176">
        <f t="shared" si="16"/>
        <v>10752</v>
      </c>
      <c r="X65"/>
      <c r="Y65"/>
    </row>
    <row r="66" spans="1:25" ht="12.75" customHeight="1" x14ac:dyDescent="0.2">
      <c r="A66" s="303"/>
      <c r="B66" s="275"/>
      <c r="C66" s="167" t="s">
        <v>283</v>
      </c>
      <c r="D66" s="176"/>
      <c r="E66" s="175">
        <f t="shared" si="14"/>
        <v>0</v>
      </c>
      <c r="F66" s="176"/>
      <c r="G66" s="176">
        <v>1008</v>
      </c>
      <c r="H66" s="175">
        <f t="shared" si="15"/>
        <v>1</v>
      </c>
      <c r="I66" s="176">
        <f t="shared" si="16"/>
        <v>1008</v>
      </c>
      <c r="X66"/>
      <c r="Y66"/>
    </row>
    <row r="67" spans="1:25" ht="12.75" customHeight="1" x14ac:dyDescent="0.2">
      <c r="A67" s="303"/>
      <c r="B67" s="275"/>
      <c r="C67" s="196" t="s">
        <v>43</v>
      </c>
      <c r="D67" s="197">
        <f>SUM(D61:D66)</f>
        <v>46368</v>
      </c>
      <c r="E67" s="198">
        <f t="shared" si="14"/>
        <v>0.69330143540669853</v>
      </c>
      <c r="F67" s="197"/>
      <c r="G67" s="197">
        <f>SUM(G61:G66)</f>
        <v>20512</v>
      </c>
      <c r="H67" s="198">
        <f t="shared" si="15"/>
        <v>0.30669856459330141</v>
      </c>
      <c r="I67" s="197">
        <f t="shared" si="16"/>
        <v>66880</v>
      </c>
      <c r="X67"/>
      <c r="Y67"/>
    </row>
    <row r="68" spans="1:25" ht="12.75" customHeight="1" x14ac:dyDescent="0.2">
      <c r="A68" s="303"/>
      <c r="B68" s="275"/>
      <c r="C68" s="193" t="s">
        <v>160</v>
      </c>
      <c r="D68" s="194"/>
      <c r="E68" s="195"/>
      <c r="F68" s="194"/>
      <c r="G68" s="194"/>
      <c r="H68" s="195"/>
      <c r="I68" s="194"/>
      <c r="X68"/>
      <c r="Y68"/>
    </row>
    <row r="69" spans="1:25" ht="12.75" customHeight="1" x14ac:dyDescent="0.2">
      <c r="A69" s="303"/>
      <c r="B69" s="275"/>
      <c r="C69" s="118" t="s">
        <v>281</v>
      </c>
      <c r="D69" s="176">
        <v>12624</v>
      </c>
      <c r="E69" s="175">
        <f t="shared" ref="E69:E72" si="17">+D69/$I69</f>
        <v>0.73463687150837986</v>
      </c>
      <c r="F69" s="176"/>
      <c r="G69" s="176">
        <v>4560</v>
      </c>
      <c r="H69" s="175">
        <f t="shared" ref="H69:H72" si="18">+G69/$I69</f>
        <v>0.26536312849162014</v>
      </c>
      <c r="I69" s="176">
        <f t="shared" ref="I69:I72" si="19">+D69+G69</f>
        <v>17184</v>
      </c>
      <c r="X69"/>
      <c r="Y69"/>
    </row>
    <row r="70" spans="1:25" ht="12.75" customHeight="1" x14ac:dyDescent="0.2">
      <c r="A70" s="303"/>
      <c r="B70" s="275"/>
      <c r="C70" s="169" t="s">
        <v>309</v>
      </c>
      <c r="D70" s="176">
        <v>13104</v>
      </c>
      <c r="E70" s="175">
        <f t="shared" si="17"/>
        <v>0.81981981981981977</v>
      </c>
      <c r="F70" s="176"/>
      <c r="G70" s="176">
        <v>2880</v>
      </c>
      <c r="H70" s="175">
        <f t="shared" si="18"/>
        <v>0.18018018018018017</v>
      </c>
      <c r="I70" s="176">
        <f t="shared" si="19"/>
        <v>15984</v>
      </c>
      <c r="X70"/>
      <c r="Y70"/>
    </row>
    <row r="71" spans="1:25" ht="12.75" customHeight="1" x14ac:dyDescent="0.2">
      <c r="A71" s="303"/>
      <c r="B71" s="275"/>
      <c r="C71" s="118" t="s">
        <v>702</v>
      </c>
      <c r="D71" s="176">
        <v>9536</v>
      </c>
      <c r="E71" s="175">
        <f t="shared" si="17"/>
        <v>0.67727272727272725</v>
      </c>
      <c r="F71" s="176"/>
      <c r="G71" s="176">
        <v>4544</v>
      </c>
      <c r="H71" s="175">
        <f t="shared" si="18"/>
        <v>0.32272727272727275</v>
      </c>
      <c r="I71" s="176">
        <f t="shared" si="19"/>
        <v>14080</v>
      </c>
      <c r="X71"/>
      <c r="Y71"/>
    </row>
    <row r="72" spans="1:25" ht="12.75" customHeight="1" x14ac:dyDescent="0.2">
      <c r="A72" s="303"/>
      <c r="B72" s="275"/>
      <c r="C72" s="196" t="s">
        <v>43</v>
      </c>
      <c r="D72" s="197">
        <f>SUM(D69:D71)</f>
        <v>35264</v>
      </c>
      <c r="E72" s="198">
        <f t="shared" si="17"/>
        <v>0.74635963427023366</v>
      </c>
      <c r="F72" s="197"/>
      <c r="G72" s="197">
        <f>SUM(G69:G71)</f>
        <v>11984</v>
      </c>
      <c r="H72" s="198">
        <f t="shared" si="18"/>
        <v>0.25364036572976634</v>
      </c>
      <c r="I72" s="197">
        <f t="shared" si="19"/>
        <v>47248</v>
      </c>
      <c r="X72"/>
      <c r="Y72"/>
    </row>
    <row r="73" spans="1:25" ht="12.75" customHeight="1" x14ac:dyDescent="0.2">
      <c r="A73" s="303"/>
      <c r="B73" s="275"/>
      <c r="C73" s="205" t="s">
        <v>378</v>
      </c>
      <c r="D73" s="197"/>
      <c r="E73" s="198"/>
      <c r="F73" s="206"/>
      <c r="G73" s="197"/>
      <c r="H73" s="198"/>
      <c r="I73" s="197"/>
      <c r="X73"/>
      <c r="Y73"/>
    </row>
    <row r="74" spans="1:25" ht="12.75" customHeight="1" x14ac:dyDescent="0.2">
      <c r="A74" s="303"/>
      <c r="B74" s="275"/>
      <c r="C74" s="118" t="s">
        <v>350</v>
      </c>
      <c r="D74" s="178"/>
      <c r="E74" s="175">
        <f t="shared" si="14"/>
        <v>0</v>
      </c>
      <c r="F74" s="176"/>
      <c r="G74" s="178">
        <v>6816</v>
      </c>
      <c r="H74" s="175">
        <f t="shared" si="15"/>
        <v>1</v>
      </c>
      <c r="I74" s="176">
        <f t="shared" si="16"/>
        <v>6816</v>
      </c>
      <c r="X74"/>
      <c r="Y74"/>
    </row>
    <row r="75" spans="1:25" ht="12.75" customHeight="1" x14ac:dyDescent="0.2">
      <c r="A75" s="303"/>
      <c r="B75" s="275"/>
      <c r="C75" s="167" t="s">
        <v>352</v>
      </c>
      <c r="D75" s="178">
        <v>1680</v>
      </c>
      <c r="E75" s="175">
        <f t="shared" si="14"/>
        <v>0.60344827586206895</v>
      </c>
      <c r="F75" s="176"/>
      <c r="G75" s="176">
        <v>1104</v>
      </c>
      <c r="H75" s="175">
        <f t="shared" si="15"/>
        <v>0.39655172413793105</v>
      </c>
      <c r="I75" s="176">
        <f t="shared" si="16"/>
        <v>2784</v>
      </c>
      <c r="X75"/>
      <c r="Y75"/>
    </row>
    <row r="76" spans="1:25" ht="12.75" customHeight="1" x14ac:dyDescent="0.2">
      <c r="A76" s="303"/>
      <c r="B76" s="275"/>
      <c r="C76" s="118" t="s">
        <v>349</v>
      </c>
      <c r="D76" s="199">
        <v>4528</v>
      </c>
      <c r="E76" s="185">
        <f t="shared" si="14"/>
        <v>1</v>
      </c>
      <c r="F76" s="174"/>
      <c r="G76" s="199"/>
      <c r="H76" s="185">
        <f t="shared" si="15"/>
        <v>0</v>
      </c>
      <c r="I76" s="174">
        <f t="shared" si="16"/>
        <v>4528</v>
      </c>
      <c r="X76"/>
      <c r="Y76"/>
    </row>
    <row r="77" spans="1:25" ht="12.75" customHeight="1" x14ac:dyDescent="0.2">
      <c r="A77" s="303"/>
      <c r="B77" s="275"/>
      <c r="C77" s="118" t="s">
        <v>353</v>
      </c>
      <c r="D77" s="176">
        <v>5760</v>
      </c>
      <c r="E77" s="175">
        <f t="shared" si="14"/>
        <v>0.65454545454545454</v>
      </c>
      <c r="F77" s="176"/>
      <c r="G77" s="176">
        <v>3040</v>
      </c>
      <c r="H77" s="175">
        <f t="shared" si="15"/>
        <v>0.34545454545454546</v>
      </c>
      <c r="I77" s="176">
        <f t="shared" si="16"/>
        <v>8800</v>
      </c>
      <c r="X77"/>
      <c r="Y77"/>
    </row>
    <row r="78" spans="1:25" ht="12.75" customHeight="1" x14ac:dyDescent="0.2">
      <c r="A78" s="303"/>
      <c r="B78" s="275"/>
      <c r="C78" s="167" t="s">
        <v>307</v>
      </c>
      <c r="D78" s="178"/>
      <c r="E78" s="175">
        <f t="shared" si="14"/>
        <v>0</v>
      </c>
      <c r="F78" s="176"/>
      <c r="G78" s="176">
        <v>1008</v>
      </c>
      <c r="H78" s="175">
        <f t="shared" si="15"/>
        <v>1</v>
      </c>
      <c r="I78" s="176">
        <f t="shared" si="16"/>
        <v>1008</v>
      </c>
      <c r="X78"/>
      <c r="Y78"/>
    </row>
    <row r="79" spans="1:25" ht="12.75" customHeight="1" x14ac:dyDescent="0.2">
      <c r="A79" s="303"/>
      <c r="B79" s="275"/>
      <c r="C79" s="269" t="s">
        <v>354</v>
      </c>
      <c r="D79" s="199">
        <v>672</v>
      </c>
      <c r="E79" s="175">
        <f t="shared" si="14"/>
        <v>1</v>
      </c>
      <c r="F79" s="174"/>
      <c r="G79" s="174"/>
      <c r="H79" s="175">
        <f t="shared" ref="H79" si="20">+G79/$I79</f>
        <v>0</v>
      </c>
      <c r="I79" s="176">
        <f t="shared" ref="I79" si="21">+D79+G79</f>
        <v>672</v>
      </c>
      <c r="X79"/>
      <c r="Y79"/>
    </row>
    <row r="80" spans="1:25" ht="12.75" customHeight="1" x14ac:dyDescent="0.2">
      <c r="A80" s="303"/>
      <c r="B80" s="275"/>
      <c r="C80" s="167" t="s">
        <v>355</v>
      </c>
      <c r="D80" s="176">
        <v>7152</v>
      </c>
      <c r="E80" s="175">
        <f t="shared" si="14"/>
        <v>0.67727272727272725</v>
      </c>
      <c r="F80" s="176"/>
      <c r="G80" s="176">
        <v>3408</v>
      </c>
      <c r="H80" s="175">
        <f t="shared" si="15"/>
        <v>0.32272727272727275</v>
      </c>
      <c r="I80" s="176">
        <f t="shared" si="16"/>
        <v>10560</v>
      </c>
      <c r="X80"/>
      <c r="Y80"/>
    </row>
    <row r="81" spans="1:25" ht="12.75" customHeight="1" x14ac:dyDescent="0.2">
      <c r="A81" s="303"/>
      <c r="B81" s="275"/>
      <c r="C81" s="167" t="s">
        <v>357</v>
      </c>
      <c r="D81" s="176">
        <v>2304</v>
      </c>
      <c r="E81" s="175">
        <f t="shared" si="14"/>
        <v>1</v>
      </c>
      <c r="F81" s="176"/>
      <c r="G81" s="176"/>
      <c r="H81" s="175">
        <f t="shared" si="15"/>
        <v>0</v>
      </c>
      <c r="I81" s="176">
        <f t="shared" si="16"/>
        <v>2304</v>
      </c>
      <c r="X81"/>
      <c r="Y81"/>
    </row>
    <row r="82" spans="1:25" ht="12.75" customHeight="1" x14ac:dyDescent="0.2">
      <c r="A82" s="303"/>
      <c r="B82" s="275"/>
      <c r="C82" s="196" t="s">
        <v>43</v>
      </c>
      <c r="D82" s="197">
        <f>SUM(D74:D81)</f>
        <v>22096</v>
      </c>
      <c r="E82" s="198">
        <f t="shared" si="14"/>
        <v>0.58966695132365499</v>
      </c>
      <c r="F82" s="197"/>
      <c r="G82" s="197">
        <f>SUM(G74:G81)</f>
        <v>15376</v>
      </c>
      <c r="H82" s="198">
        <f t="shared" si="15"/>
        <v>0.41033304867634501</v>
      </c>
      <c r="I82" s="197">
        <f t="shared" si="16"/>
        <v>37472</v>
      </c>
      <c r="X82"/>
      <c r="Y82"/>
    </row>
    <row r="83" spans="1:25" ht="12.75" customHeight="1" x14ac:dyDescent="0.2">
      <c r="A83" s="303"/>
      <c r="B83" s="279"/>
      <c r="C83" s="205" t="s">
        <v>389</v>
      </c>
      <c r="D83" s="197"/>
      <c r="E83" s="198"/>
      <c r="F83" s="206"/>
      <c r="G83" s="197"/>
      <c r="H83" s="198"/>
      <c r="I83" s="197"/>
      <c r="O83" s="8"/>
      <c r="P83" s="8"/>
      <c r="Q83" s="8"/>
      <c r="X83"/>
      <c r="Y83"/>
    </row>
    <row r="84" spans="1:25" ht="12.75" customHeight="1" x14ac:dyDescent="0.2">
      <c r="A84" s="303"/>
      <c r="B84" s="279"/>
      <c r="C84" s="207" t="s">
        <v>358</v>
      </c>
      <c r="D84" s="176">
        <v>14800</v>
      </c>
      <c r="E84" s="175">
        <f t="shared" ref="E84" si="22">+D84/$I84</f>
        <v>0.29477374123645633</v>
      </c>
      <c r="F84" s="176"/>
      <c r="G84" s="178">
        <v>35408</v>
      </c>
      <c r="H84" s="175">
        <f t="shared" ref="H84" si="23">+G84/$I84</f>
        <v>0.70522625876354361</v>
      </c>
      <c r="I84" s="176">
        <f t="shared" ref="I84" si="24">+D84+G84</f>
        <v>50208</v>
      </c>
      <c r="X84"/>
      <c r="Y84"/>
    </row>
    <row r="85" spans="1:25" ht="12.75" customHeight="1" x14ac:dyDescent="0.2">
      <c r="A85" s="303"/>
      <c r="B85" s="279"/>
      <c r="C85" s="196" t="s">
        <v>43</v>
      </c>
      <c r="D85" s="197">
        <f>+D84</f>
        <v>14800</v>
      </c>
      <c r="E85" s="198">
        <f t="shared" si="14"/>
        <v>0.29477374123645633</v>
      </c>
      <c r="F85" s="197"/>
      <c r="G85" s="197">
        <f>+G84</f>
        <v>35408</v>
      </c>
      <c r="H85" s="198">
        <f t="shared" si="15"/>
        <v>0.70522625876354361</v>
      </c>
      <c r="I85" s="197">
        <f t="shared" si="16"/>
        <v>50208</v>
      </c>
      <c r="X85"/>
      <c r="Y85"/>
    </row>
    <row r="86" spans="1:25" ht="12.75" customHeight="1" thickBot="1" x14ac:dyDescent="0.25">
      <c r="A86" s="303"/>
      <c r="B86" s="280"/>
      <c r="C86" s="170" t="s">
        <v>0</v>
      </c>
      <c r="D86" s="182">
        <f>SUM(D67,D72,D82,D85)</f>
        <v>118528</v>
      </c>
      <c r="E86" s="180">
        <f t="shared" si="14"/>
        <v>0.5873305319908031</v>
      </c>
      <c r="F86" s="182"/>
      <c r="G86" s="182">
        <f>SUM(G67,G72,G82,G85)</f>
        <v>83280</v>
      </c>
      <c r="H86" s="180">
        <f t="shared" si="15"/>
        <v>0.41266946800919685</v>
      </c>
      <c r="I86" s="182">
        <f t="shared" si="16"/>
        <v>201808</v>
      </c>
      <c r="X86"/>
      <c r="Y86"/>
    </row>
    <row r="87" spans="1:25" ht="12.75" customHeight="1" thickBot="1" x14ac:dyDescent="0.25">
      <c r="A87" s="292"/>
      <c r="B87" s="282" t="s">
        <v>153</v>
      </c>
      <c r="C87" s="285"/>
      <c r="D87" s="55">
        <f>SUM(D59,D86)</f>
        <v>163936</v>
      </c>
      <c r="E87" s="56">
        <f t="shared" si="14"/>
        <v>0.65498945215112192</v>
      </c>
      <c r="F87" s="57"/>
      <c r="G87" s="55">
        <f>SUM(G59,G86)</f>
        <v>86352</v>
      </c>
      <c r="H87" s="56">
        <f t="shared" si="15"/>
        <v>0.34501054784887808</v>
      </c>
      <c r="I87" s="57">
        <f t="shared" si="16"/>
        <v>250288</v>
      </c>
      <c r="X87"/>
      <c r="Y87"/>
    </row>
    <row r="88" spans="1:25" ht="12.75" customHeight="1" x14ac:dyDescent="0.2">
      <c r="A88" s="288" t="s">
        <v>231</v>
      </c>
      <c r="B88" s="278" t="s">
        <v>830</v>
      </c>
      <c r="C88" s="208" t="s">
        <v>163</v>
      </c>
      <c r="D88" s="197"/>
      <c r="E88" s="198"/>
      <c r="F88" s="206"/>
      <c r="G88" s="197"/>
      <c r="H88" s="198"/>
      <c r="I88" s="197"/>
      <c r="X88"/>
      <c r="Y88"/>
    </row>
    <row r="89" spans="1:25" ht="12.75" customHeight="1" x14ac:dyDescent="0.2">
      <c r="A89" s="305"/>
      <c r="B89" s="279"/>
      <c r="C89" s="167" t="s">
        <v>336</v>
      </c>
      <c r="D89" s="176">
        <v>14336</v>
      </c>
      <c r="E89" s="175">
        <f t="shared" ref="E89:E133" si="25">+D89/$I89</f>
        <v>0.37966101694915255</v>
      </c>
      <c r="F89" s="176"/>
      <c r="G89" s="176">
        <v>23424</v>
      </c>
      <c r="H89" s="175">
        <f t="shared" ref="H89:H133" si="26">+G89/$I89</f>
        <v>0.62033898305084745</v>
      </c>
      <c r="I89" s="176">
        <f t="shared" ref="I89:I133" si="27">+D89+G89</f>
        <v>37760</v>
      </c>
      <c r="X89"/>
      <c r="Y89"/>
    </row>
    <row r="90" spans="1:25" ht="12.75" customHeight="1" x14ac:dyDescent="0.2">
      <c r="A90" s="305"/>
      <c r="B90" s="279"/>
      <c r="C90" s="167" t="s">
        <v>250</v>
      </c>
      <c r="D90" s="176">
        <v>18816</v>
      </c>
      <c r="E90" s="175">
        <f t="shared" si="25"/>
        <v>1</v>
      </c>
      <c r="F90" s="176"/>
      <c r="G90" s="176"/>
      <c r="H90" s="175">
        <f t="shared" si="26"/>
        <v>0</v>
      </c>
      <c r="I90" s="176">
        <f t="shared" si="27"/>
        <v>18816</v>
      </c>
      <c r="X90"/>
      <c r="Y90"/>
    </row>
    <row r="91" spans="1:25" ht="12.75" customHeight="1" x14ac:dyDescent="0.2">
      <c r="A91" s="305"/>
      <c r="B91" s="279"/>
      <c r="C91" s="167" t="s">
        <v>257</v>
      </c>
      <c r="D91" s="176">
        <v>48096</v>
      </c>
      <c r="E91" s="175">
        <f t="shared" si="25"/>
        <v>0.97660818713450293</v>
      </c>
      <c r="F91" s="176"/>
      <c r="G91" s="176">
        <v>1152</v>
      </c>
      <c r="H91" s="175">
        <f t="shared" si="26"/>
        <v>2.3391812865497075E-2</v>
      </c>
      <c r="I91" s="176">
        <f t="shared" si="27"/>
        <v>49248</v>
      </c>
      <c r="X91"/>
      <c r="Y91"/>
    </row>
    <row r="92" spans="1:25" ht="12.75" customHeight="1" x14ac:dyDescent="0.2">
      <c r="A92" s="305"/>
      <c r="B92" s="279"/>
      <c r="C92" s="167" t="s">
        <v>260</v>
      </c>
      <c r="D92" s="176">
        <v>17328</v>
      </c>
      <c r="E92" s="175">
        <f t="shared" si="25"/>
        <v>0.53720238095238093</v>
      </c>
      <c r="F92" s="176"/>
      <c r="G92" s="176">
        <v>14928</v>
      </c>
      <c r="H92" s="175">
        <f t="shared" si="26"/>
        <v>0.46279761904761907</v>
      </c>
      <c r="I92" s="176">
        <f t="shared" si="27"/>
        <v>32256</v>
      </c>
      <c r="X92"/>
      <c r="Y92"/>
    </row>
    <row r="93" spans="1:25" ht="12.75" customHeight="1" x14ac:dyDescent="0.2">
      <c r="A93" s="305"/>
      <c r="B93" s="279"/>
      <c r="C93" s="167" t="s">
        <v>263</v>
      </c>
      <c r="D93" s="176">
        <v>5872</v>
      </c>
      <c r="E93" s="175">
        <f t="shared" si="25"/>
        <v>1</v>
      </c>
      <c r="F93" s="176"/>
      <c r="G93" s="176"/>
      <c r="H93" s="175">
        <f t="shared" si="26"/>
        <v>0</v>
      </c>
      <c r="I93" s="176">
        <f t="shared" si="27"/>
        <v>5872</v>
      </c>
      <c r="X93"/>
      <c r="Y93"/>
    </row>
    <row r="94" spans="1:25" ht="12.75" customHeight="1" x14ac:dyDescent="0.2">
      <c r="A94" s="305"/>
      <c r="B94" s="279"/>
      <c r="C94" s="167" t="s">
        <v>270</v>
      </c>
      <c r="D94" s="176">
        <v>15024</v>
      </c>
      <c r="E94" s="175">
        <f t="shared" si="25"/>
        <v>0.6198019801980198</v>
      </c>
      <c r="F94" s="176"/>
      <c r="G94" s="176">
        <v>9216</v>
      </c>
      <c r="H94" s="175">
        <f t="shared" si="26"/>
        <v>0.3801980198019802</v>
      </c>
      <c r="I94" s="176">
        <f t="shared" si="27"/>
        <v>24240</v>
      </c>
      <c r="X94"/>
      <c r="Y94"/>
    </row>
    <row r="95" spans="1:25" ht="12.75" customHeight="1" x14ac:dyDescent="0.2">
      <c r="A95" s="305"/>
      <c r="B95" s="279"/>
      <c r="C95" s="167" t="s">
        <v>271</v>
      </c>
      <c r="D95" s="176">
        <v>9616</v>
      </c>
      <c r="E95" s="175">
        <f t="shared" si="25"/>
        <v>0.59920239282153542</v>
      </c>
      <c r="F95" s="176"/>
      <c r="G95" s="176">
        <v>6432</v>
      </c>
      <c r="H95" s="175">
        <f t="shared" si="26"/>
        <v>0.40079760717846463</v>
      </c>
      <c r="I95" s="176">
        <f t="shared" si="27"/>
        <v>16048</v>
      </c>
      <c r="X95"/>
      <c r="Y95"/>
    </row>
    <row r="96" spans="1:25" ht="12.75" customHeight="1" x14ac:dyDescent="0.2">
      <c r="A96" s="305"/>
      <c r="B96" s="279"/>
      <c r="C96" s="167" t="s">
        <v>283</v>
      </c>
      <c r="D96" s="176">
        <v>30528</v>
      </c>
      <c r="E96" s="175">
        <f t="shared" si="25"/>
        <v>0.72272727272727277</v>
      </c>
      <c r="F96" s="176"/>
      <c r="G96" s="176">
        <v>11712</v>
      </c>
      <c r="H96" s="175">
        <f t="shared" si="26"/>
        <v>0.27727272727272728</v>
      </c>
      <c r="I96" s="176">
        <f t="shared" si="27"/>
        <v>42240</v>
      </c>
      <c r="X96"/>
      <c r="Y96"/>
    </row>
    <row r="97" spans="1:25" ht="12.75" customHeight="1" x14ac:dyDescent="0.2">
      <c r="A97" s="305"/>
      <c r="B97" s="279"/>
      <c r="C97" s="167" t="s">
        <v>287</v>
      </c>
      <c r="D97" s="176">
        <v>1472</v>
      </c>
      <c r="E97" s="175">
        <f t="shared" si="25"/>
        <v>0.323943661971831</v>
      </c>
      <c r="F97" s="176"/>
      <c r="G97" s="176">
        <v>3072</v>
      </c>
      <c r="H97" s="175">
        <f t="shared" si="26"/>
        <v>0.676056338028169</v>
      </c>
      <c r="I97" s="176">
        <f t="shared" si="27"/>
        <v>4544</v>
      </c>
      <c r="X97"/>
      <c r="Y97"/>
    </row>
    <row r="98" spans="1:25" ht="12.75" customHeight="1" x14ac:dyDescent="0.2">
      <c r="A98" s="305"/>
      <c r="B98" s="279"/>
      <c r="C98" s="167" t="s">
        <v>289</v>
      </c>
      <c r="D98" s="176">
        <v>19392</v>
      </c>
      <c r="E98" s="175">
        <f t="shared" si="25"/>
        <v>0.60660660660660659</v>
      </c>
      <c r="F98" s="176"/>
      <c r="G98" s="176">
        <v>12576</v>
      </c>
      <c r="H98" s="175">
        <f t="shared" si="26"/>
        <v>0.39339339339339341</v>
      </c>
      <c r="I98" s="176">
        <f t="shared" si="27"/>
        <v>31968</v>
      </c>
      <c r="X98"/>
      <c r="Y98"/>
    </row>
    <row r="99" spans="1:25" ht="12.75" customHeight="1" x14ac:dyDescent="0.2">
      <c r="A99" s="305"/>
      <c r="B99" s="279"/>
      <c r="C99" s="167" t="s">
        <v>294</v>
      </c>
      <c r="D99" s="176"/>
      <c r="E99" s="175">
        <f t="shared" si="25"/>
        <v>0</v>
      </c>
      <c r="F99" s="176"/>
      <c r="G99" s="176">
        <v>2304</v>
      </c>
      <c r="H99" s="175">
        <f t="shared" si="26"/>
        <v>1</v>
      </c>
      <c r="I99" s="176">
        <f t="shared" si="27"/>
        <v>2304</v>
      </c>
      <c r="X99"/>
      <c r="Y99"/>
    </row>
    <row r="100" spans="1:25" ht="12.75" customHeight="1" x14ac:dyDescent="0.2">
      <c r="A100" s="305"/>
      <c r="B100" s="279"/>
      <c r="C100" s="167" t="s">
        <v>295</v>
      </c>
      <c r="D100" s="176">
        <v>13872</v>
      </c>
      <c r="E100" s="175">
        <f t="shared" si="25"/>
        <v>0.53917910447761197</v>
      </c>
      <c r="F100" s="176"/>
      <c r="G100" s="176">
        <v>11856</v>
      </c>
      <c r="H100" s="175">
        <f t="shared" si="26"/>
        <v>0.46082089552238809</v>
      </c>
      <c r="I100" s="176">
        <f t="shared" si="27"/>
        <v>25728</v>
      </c>
      <c r="X100"/>
      <c r="Y100"/>
    </row>
    <row r="101" spans="1:25" ht="12.75" customHeight="1" x14ac:dyDescent="0.2">
      <c r="A101" s="305"/>
      <c r="B101" s="279"/>
      <c r="C101" s="167" t="s">
        <v>305</v>
      </c>
      <c r="D101" s="176">
        <v>20672</v>
      </c>
      <c r="E101" s="175">
        <f t="shared" si="25"/>
        <v>0.94721407624633436</v>
      </c>
      <c r="F101" s="176"/>
      <c r="G101" s="176">
        <v>1152</v>
      </c>
      <c r="H101" s="175">
        <f t="shared" si="26"/>
        <v>5.2785923753665691E-2</v>
      </c>
      <c r="I101" s="176">
        <f t="shared" si="27"/>
        <v>21824</v>
      </c>
      <c r="X101"/>
      <c r="Y101"/>
    </row>
    <row r="102" spans="1:25" ht="12.75" customHeight="1" x14ac:dyDescent="0.2">
      <c r="A102" s="305"/>
      <c r="B102" s="279"/>
      <c r="C102" s="167" t="s">
        <v>307</v>
      </c>
      <c r="D102" s="176">
        <v>19536</v>
      </c>
      <c r="E102" s="175">
        <f t="shared" si="25"/>
        <v>0.58142857142857141</v>
      </c>
      <c r="F102" s="176"/>
      <c r="G102" s="176">
        <v>14064</v>
      </c>
      <c r="H102" s="175">
        <f t="shared" si="26"/>
        <v>0.41857142857142859</v>
      </c>
      <c r="I102" s="176">
        <f t="shared" si="27"/>
        <v>33600</v>
      </c>
      <c r="X102"/>
      <c r="Y102"/>
    </row>
    <row r="103" spans="1:25" ht="12.75" customHeight="1" x14ac:dyDescent="0.2">
      <c r="A103" s="305"/>
      <c r="B103" s="279"/>
      <c r="C103" s="167" t="s">
        <v>309</v>
      </c>
      <c r="D103" s="176">
        <v>105968</v>
      </c>
      <c r="E103" s="175">
        <f t="shared" si="25"/>
        <v>0.7909948644452407</v>
      </c>
      <c r="F103" s="176"/>
      <c r="G103" s="176">
        <v>28000</v>
      </c>
      <c r="H103" s="175">
        <f t="shared" si="26"/>
        <v>0.20900513555475936</v>
      </c>
      <c r="I103" s="176">
        <f t="shared" si="27"/>
        <v>133968</v>
      </c>
      <c r="X103"/>
      <c r="Y103"/>
    </row>
    <row r="104" spans="1:25" ht="12.75" customHeight="1" x14ac:dyDescent="0.2">
      <c r="A104" s="305"/>
      <c r="B104" s="279"/>
      <c r="C104" s="167" t="s">
        <v>311</v>
      </c>
      <c r="D104" s="176">
        <v>10368</v>
      </c>
      <c r="E104" s="175">
        <f t="shared" si="25"/>
        <v>0.90376569037656906</v>
      </c>
      <c r="F104" s="176"/>
      <c r="G104" s="176">
        <v>1104</v>
      </c>
      <c r="H104" s="175">
        <f t="shared" si="26"/>
        <v>9.6234309623430964E-2</v>
      </c>
      <c r="I104" s="176">
        <f t="shared" si="27"/>
        <v>11472</v>
      </c>
      <c r="X104"/>
      <c r="Y104"/>
    </row>
    <row r="105" spans="1:25" ht="12.75" customHeight="1" x14ac:dyDescent="0.2">
      <c r="A105" s="305"/>
      <c r="B105" s="279"/>
      <c r="C105" s="209" t="s">
        <v>315</v>
      </c>
      <c r="D105" s="176">
        <v>13824</v>
      </c>
      <c r="E105" s="175">
        <f t="shared" si="25"/>
        <v>0.2774566473988439</v>
      </c>
      <c r="F105" s="176"/>
      <c r="G105" s="176">
        <v>36000</v>
      </c>
      <c r="H105" s="175">
        <f t="shared" si="26"/>
        <v>0.7225433526011561</v>
      </c>
      <c r="I105" s="176">
        <f t="shared" si="27"/>
        <v>49824</v>
      </c>
      <c r="X105"/>
      <c r="Y105"/>
    </row>
    <row r="106" spans="1:25" ht="12.75" customHeight="1" x14ac:dyDescent="0.2">
      <c r="A106" s="305"/>
      <c r="B106" s="279"/>
      <c r="C106" s="209" t="s">
        <v>319</v>
      </c>
      <c r="D106" s="176">
        <v>48672</v>
      </c>
      <c r="E106" s="175">
        <f t="shared" si="25"/>
        <v>0.91269126912691267</v>
      </c>
      <c r="F106" s="176"/>
      <c r="G106" s="176">
        <v>4656</v>
      </c>
      <c r="H106" s="175">
        <f t="shared" si="26"/>
        <v>8.7308730873087312E-2</v>
      </c>
      <c r="I106" s="176">
        <f t="shared" si="27"/>
        <v>53328</v>
      </c>
      <c r="X106"/>
      <c r="Y106"/>
    </row>
    <row r="107" spans="1:25" ht="12.75" customHeight="1" x14ac:dyDescent="0.2">
      <c r="A107" s="305"/>
      <c r="B107" s="279"/>
      <c r="C107" s="167" t="s">
        <v>327</v>
      </c>
      <c r="D107" s="176">
        <v>13344</v>
      </c>
      <c r="E107" s="175">
        <f t="shared" si="25"/>
        <v>0.85802469135802473</v>
      </c>
      <c r="F107" s="176"/>
      <c r="G107" s="176">
        <v>2208</v>
      </c>
      <c r="H107" s="175">
        <f t="shared" si="26"/>
        <v>0.1419753086419753</v>
      </c>
      <c r="I107" s="176">
        <f t="shared" si="27"/>
        <v>15552</v>
      </c>
      <c r="X107"/>
      <c r="Y107"/>
    </row>
    <row r="108" spans="1:25" ht="12.75" customHeight="1" x14ac:dyDescent="0.2">
      <c r="A108" s="305"/>
      <c r="B108" s="279"/>
      <c r="C108" s="167" t="s">
        <v>326</v>
      </c>
      <c r="D108" s="176"/>
      <c r="E108" s="175">
        <f t="shared" ref="E108" si="28">+D108/$I108</f>
        <v>0</v>
      </c>
      <c r="F108" s="176"/>
      <c r="G108" s="176">
        <v>2304</v>
      </c>
      <c r="H108" s="175">
        <f t="shared" ref="H108" si="29">+G108/$I108</f>
        <v>1</v>
      </c>
      <c r="I108" s="176">
        <f t="shared" ref="I108" si="30">+D108+G108</f>
        <v>2304</v>
      </c>
      <c r="X108"/>
      <c r="Y108"/>
    </row>
    <row r="109" spans="1:25" ht="12.75" customHeight="1" x14ac:dyDescent="0.2">
      <c r="A109" s="305"/>
      <c r="B109" s="279"/>
      <c r="C109" s="167" t="s">
        <v>330</v>
      </c>
      <c r="D109" s="176">
        <v>2256</v>
      </c>
      <c r="E109" s="175">
        <f t="shared" si="25"/>
        <v>1</v>
      </c>
      <c r="F109" s="176"/>
      <c r="G109" s="176"/>
      <c r="H109" s="175">
        <f t="shared" si="26"/>
        <v>0</v>
      </c>
      <c r="I109" s="176">
        <f t="shared" si="27"/>
        <v>2256</v>
      </c>
      <c r="X109"/>
      <c r="Y109"/>
    </row>
    <row r="110" spans="1:25" ht="12.75" customHeight="1" x14ac:dyDescent="0.2">
      <c r="A110" s="305"/>
      <c r="B110" s="279"/>
      <c r="C110" s="196" t="s">
        <v>43</v>
      </c>
      <c r="D110" s="197">
        <f>SUM(D89:D109)</f>
        <v>428992</v>
      </c>
      <c r="E110" s="198">
        <f t="shared" si="25"/>
        <v>0.69737560797981635</v>
      </c>
      <c r="F110" s="197"/>
      <c r="G110" s="197">
        <f>SUM(G89:G109)</f>
        <v>186160</v>
      </c>
      <c r="H110" s="198">
        <f t="shared" si="26"/>
        <v>0.30262439202018365</v>
      </c>
      <c r="I110" s="197">
        <f t="shared" si="27"/>
        <v>615152</v>
      </c>
      <c r="X110"/>
      <c r="Y110"/>
    </row>
    <row r="111" spans="1:25" ht="12.75" customHeight="1" x14ac:dyDescent="0.2">
      <c r="A111" s="305"/>
      <c r="B111" s="279"/>
      <c r="C111" s="210" t="s">
        <v>48</v>
      </c>
      <c r="D111" s="197"/>
      <c r="E111" s="198"/>
      <c r="F111" s="206"/>
      <c r="G111" s="197"/>
      <c r="H111" s="198"/>
      <c r="I111" s="197"/>
      <c r="X111"/>
      <c r="Y111"/>
    </row>
    <row r="112" spans="1:25" ht="12.75" customHeight="1" x14ac:dyDescent="0.2">
      <c r="A112" s="305"/>
      <c r="B112" s="279"/>
      <c r="C112" s="167" t="s">
        <v>252</v>
      </c>
      <c r="D112" s="176">
        <v>3360</v>
      </c>
      <c r="E112" s="175">
        <f t="shared" si="25"/>
        <v>1</v>
      </c>
      <c r="F112" s="176"/>
      <c r="G112" s="176"/>
      <c r="H112" s="175">
        <f t="shared" si="26"/>
        <v>0</v>
      </c>
      <c r="I112" s="176">
        <f t="shared" si="27"/>
        <v>3360</v>
      </c>
      <c r="X112"/>
      <c r="Y112"/>
    </row>
    <row r="113" spans="1:25" ht="12.75" customHeight="1" x14ac:dyDescent="0.2">
      <c r="A113" s="305"/>
      <c r="B113" s="279"/>
      <c r="C113" s="167" t="s">
        <v>253</v>
      </c>
      <c r="D113" s="176">
        <v>28032</v>
      </c>
      <c r="E113" s="175">
        <f t="shared" si="25"/>
        <v>0.60206185567010306</v>
      </c>
      <c r="F113" s="176"/>
      <c r="G113" s="176">
        <v>18528</v>
      </c>
      <c r="H113" s="175">
        <f t="shared" si="26"/>
        <v>0.39793814432989688</v>
      </c>
      <c r="I113" s="176">
        <f t="shared" si="27"/>
        <v>46560</v>
      </c>
      <c r="X113"/>
      <c r="Y113"/>
    </row>
    <row r="114" spans="1:25" ht="12.75" customHeight="1" x14ac:dyDescent="0.2">
      <c r="A114" s="305"/>
      <c r="B114" s="279"/>
      <c r="C114" s="167" t="s">
        <v>268</v>
      </c>
      <c r="D114" s="176">
        <v>2208</v>
      </c>
      <c r="E114" s="175">
        <f t="shared" si="25"/>
        <v>1</v>
      </c>
      <c r="F114" s="176"/>
      <c r="G114" s="176"/>
      <c r="H114" s="175">
        <f t="shared" si="26"/>
        <v>0</v>
      </c>
      <c r="I114" s="176">
        <f t="shared" si="27"/>
        <v>2208</v>
      </c>
      <c r="X114"/>
      <c r="Y114"/>
    </row>
    <row r="115" spans="1:25" ht="12.75" customHeight="1" x14ac:dyDescent="0.2">
      <c r="A115" s="305"/>
      <c r="B115" s="279"/>
      <c r="C115" s="167" t="s">
        <v>274</v>
      </c>
      <c r="D115" s="176">
        <v>9312</v>
      </c>
      <c r="E115" s="175">
        <f t="shared" si="25"/>
        <v>0.79835390946502061</v>
      </c>
      <c r="F115" s="176"/>
      <c r="G115" s="176">
        <v>2352</v>
      </c>
      <c r="H115" s="175">
        <f t="shared" si="26"/>
        <v>0.20164609053497942</v>
      </c>
      <c r="I115" s="176">
        <f t="shared" si="27"/>
        <v>11664</v>
      </c>
      <c r="X115"/>
      <c r="Y115"/>
    </row>
    <row r="116" spans="1:25" ht="12.75" customHeight="1" x14ac:dyDescent="0.2">
      <c r="A116" s="305"/>
      <c r="B116" s="279"/>
      <c r="C116" s="167" t="s">
        <v>278</v>
      </c>
      <c r="D116" s="176">
        <v>2304</v>
      </c>
      <c r="E116" s="175">
        <f t="shared" si="25"/>
        <v>1</v>
      </c>
      <c r="F116" s="176"/>
      <c r="G116" s="176"/>
      <c r="H116" s="175">
        <f t="shared" si="26"/>
        <v>0</v>
      </c>
      <c r="I116" s="176">
        <f t="shared" si="27"/>
        <v>2304</v>
      </c>
      <c r="X116"/>
      <c r="Y116"/>
    </row>
    <row r="117" spans="1:25" ht="12.75" customHeight="1" x14ac:dyDescent="0.2">
      <c r="A117" s="305"/>
      <c r="B117" s="279"/>
      <c r="C117" s="167" t="s">
        <v>282</v>
      </c>
      <c r="D117" s="176"/>
      <c r="E117" s="175">
        <f t="shared" si="25"/>
        <v>0</v>
      </c>
      <c r="F117" s="176"/>
      <c r="G117" s="178">
        <v>2480</v>
      </c>
      <c r="H117" s="175">
        <f t="shared" si="26"/>
        <v>1</v>
      </c>
      <c r="I117" s="176">
        <f t="shared" si="27"/>
        <v>2480</v>
      </c>
      <c r="X117"/>
      <c r="Y117"/>
    </row>
    <row r="118" spans="1:25" ht="12.75" customHeight="1" x14ac:dyDescent="0.2">
      <c r="A118" s="305"/>
      <c r="B118" s="279"/>
      <c r="C118" s="167" t="s">
        <v>284</v>
      </c>
      <c r="D118" s="176">
        <v>10608</v>
      </c>
      <c r="E118" s="175">
        <f t="shared" si="25"/>
        <v>0.49002217294900224</v>
      </c>
      <c r="F118" s="176"/>
      <c r="G118" s="199">
        <v>11040</v>
      </c>
      <c r="H118" s="175">
        <f t="shared" si="26"/>
        <v>0.50997782705099781</v>
      </c>
      <c r="I118" s="176">
        <f t="shared" si="27"/>
        <v>21648</v>
      </c>
      <c r="X118"/>
      <c r="Y118"/>
    </row>
    <row r="119" spans="1:25" ht="12.75" customHeight="1" x14ac:dyDescent="0.2">
      <c r="A119" s="305"/>
      <c r="B119" s="279"/>
      <c r="C119" s="167" t="s">
        <v>285</v>
      </c>
      <c r="D119" s="176">
        <v>6720</v>
      </c>
      <c r="E119" s="175">
        <f t="shared" si="25"/>
        <v>1</v>
      </c>
      <c r="F119" s="176"/>
      <c r="G119" s="176"/>
      <c r="H119" s="175">
        <f t="shared" si="26"/>
        <v>0</v>
      </c>
      <c r="I119" s="176">
        <f t="shared" si="27"/>
        <v>6720</v>
      </c>
      <c r="X119"/>
      <c r="Y119"/>
    </row>
    <row r="120" spans="1:25" ht="12.75" customHeight="1" x14ac:dyDescent="0.2">
      <c r="A120" s="305"/>
      <c r="B120" s="279"/>
      <c r="C120" s="167" t="s">
        <v>288</v>
      </c>
      <c r="D120" s="176">
        <v>99872</v>
      </c>
      <c r="E120" s="175">
        <f t="shared" si="25"/>
        <v>0.84237516869095819</v>
      </c>
      <c r="F120" s="176"/>
      <c r="G120" s="176">
        <v>18688</v>
      </c>
      <c r="H120" s="175">
        <f t="shared" si="26"/>
        <v>0.15762483130904184</v>
      </c>
      <c r="I120" s="176">
        <f t="shared" si="27"/>
        <v>118560</v>
      </c>
      <c r="X120"/>
      <c r="Y120"/>
    </row>
    <row r="121" spans="1:25" ht="12.75" customHeight="1" x14ac:dyDescent="0.2">
      <c r="A121" s="305"/>
      <c r="B121" s="279"/>
      <c r="C121" s="167" t="s">
        <v>292</v>
      </c>
      <c r="D121" s="176">
        <v>3600</v>
      </c>
      <c r="E121" s="175">
        <f t="shared" si="25"/>
        <v>1</v>
      </c>
      <c r="F121" s="176"/>
      <c r="G121" s="176"/>
      <c r="H121" s="175">
        <f t="shared" si="26"/>
        <v>0</v>
      </c>
      <c r="I121" s="176">
        <f t="shared" si="27"/>
        <v>3600</v>
      </c>
      <c r="X121"/>
      <c r="Y121"/>
    </row>
    <row r="122" spans="1:25" ht="12.75" customHeight="1" x14ac:dyDescent="0.2">
      <c r="A122" s="305"/>
      <c r="B122" s="279"/>
      <c r="C122" s="167" t="s">
        <v>298</v>
      </c>
      <c r="D122" s="176">
        <v>74640</v>
      </c>
      <c r="E122" s="175">
        <f t="shared" si="25"/>
        <v>0.72024085224641032</v>
      </c>
      <c r="F122" s="176"/>
      <c r="G122" s="176">
        <v>28992</v>
      </c>
      <c r="H122" s="175">
        <f t="shared" si="26"/>
        <v>0.27975914775358962</v>
      </c>
      <c r="I122" s="176">
        <f t="shared" si="27"/>
        <v>103632</v>
      </c>
      <c r="X122"/>
      <c r="Y122"/>
    </row>
    <row r="123" spans="1:25" ht="12.75" customHeight="1" x14ac:dyDescent="0.2">
      <c r="A123" s="305"/>
      <c r="B123" s="279"/>
      <c r="C123" s="167" t="s">
        <v>301</v>
      </c>
      <c r="D123" s="176">
        <v>11472</v>
      </c>
      <c r="E123" s="175">
        <f t="shared" si="25"/>
        <v>0.49688149688149691</v>
      </c>
      <c r="F123" s="176"/>
      <c r="G123" s="176">
        <v>11616</v>
      </c>
      <c r="H123" s="175">
        <f t="shared" si="26"/>
        <v>0.50311850311850315</v>
      </c>
      <c r="I123" s="176">
        <f t="shared" si="27"/>
        <v>23088</v>
      </c>
      <c r="X123"/>
      <c r="Y123"/>
    </row>
    <row r="124" spans="1:25" ht="12.75" customHeight="1" x14ac:dyDescent="0.2">
      <c r="A124" s="305"/>
      <c r="B124" s="279"/>
      <c r="C124" s="167" t="s">
        <v>366</v>
      </c>
      <c r="D124" s="176"/>
      <c r="E124" s="175">
        <f t="shared" si="25"/>
        <v>0</v>
      </c>
      <c r="F124" s="176"/>
      <c r="G124" s="176">
        <v>2880</v>
      </c>
      <c r="H124" s="175">
        <f t="shared" si="26"/>
        <v>1</v>
      </c>
      <c r="I124" s="176">
        <f t="shared" si="27"/>
        <v>2880</v>
      </c>
      <c r="X124"/>
      <c r="Y124"/>
    </row>
    <row r="125" spans="1:25" ht="12.75" customHeight="1" x14ac:dyDescent="0.2">
      <c r="A125" s="305"/>
      <c r="B125" s="279"/>
      <c r="C125" s="167" t="s">
        <v>310</v>
      </c>
      <c r="D125" s="176">
        <v>11664</v>
      </c>
      <c r="E125" s="175">
        <f t="shared" si="25"/>
        <v>0.92045454545454541</v>
      </c>
      <c r="F125" s="176"/>
      <c r="G125" s="176">
        <v>1008</v>
      </c>
      <c r="H125" s="175">
        <f t="shared" si="26"/>
        <v>7.9545454545454544E-2</v>
      </c>
      <c r="I125" s="176">
        <f t="shared" si="27"/>
        <v>12672</v>
      </c>
      <c r="X125"/>
      <c r="Y125"/>
    </row>
    <row r="126" spans="1:25" ht="12.75" customHeight="1" x14ac:dyDescent="0.2">
      <c r="A126" s="305"/>
      <c r="B126" s="279"/>
      <c r="C126" s="167" t="s">
        <v>313</v>
      </c>
      <c r="D126" s="176">
        <v>6912</v>
      </c>
      <c r="E126" s="175">
        <f t="shared" si="25"/>
        <v>0.22966507177033493</v>
      </c>
      <c r="F126" s="176"/>
      <c r="G126" s="176">
        <v>23184</v>
      </c>
      <c r="H126" s="175">
        <f t="shared" si="26"/>
        <v>0.77033492822966509</v>
      </c>
      <c r="I126" s="176">
        <f t="shared" si="27"/>
        <v>30096</v>
      </c>
      <c r="X126"/>
      <c r="Y126"/>
    </row>
    <row r="127" spans="1:25" ht="12.75" customHeight="1" x14ac:dyDescent="0.2">
      <c r="A127" s="305"/>
      <c r="B127" s="279"/>
      <c r="C127" s="209" t="s">
        <v>317</v>
      </c>
      <c r="D127" s="176">
        <v>79776</v>
      </c>
      <c r="E127" s="175">
        <f t="shared" si="25"/>
        <v>0.79483500717360112</v>
      </c>
      <c r="F127" s="176"/>
      <c r="G127" s="176">
        <v>20592</v>
      </c>
      <c r="H127" s="175">
        <f t="shared" si="26"/>
        <v>0.20516499282639886</v>
      </c>
      <c r="I127" s="176">
        <f t="shared" si="27"/>
        <v>100368</v>
      </c>
      <c r="X127"/>
      <c r="Y127"/>
    </row>
    <row r="128" spans="1:25" ht="12.75" customHeight="1" x14ac:dyDescent="0.2">
      <c r="A128" s="305"/>
      <c r="B128" s="279"/>
      <c r="C128" s="167" t="s">
        <v>328</v>
      </c>
      <c r="D128" s="176">
        <v>10096</v>
      </c>
      <c r="E128" s="175">
        <f t="shared" si="25"/>
        <v>0.84584450402144773</v>
      </c>
      <c r="F128" s="176"/>
      <c r="G128" s="176">
        <v>1840</v>
      </c>
      <c r="H128" s="175">
        <f t="shared" si="26"/>
        <v>0.15415549597855227</v>
      </c>
      <c r="I128" s="176">
        <f t="shared" si="27"/>
        <v>11936</v>
      </c>
      <c r="X128"/>
      <c r="Y128"/>
    </row>
    <row r="129" spans="1:25" ht="12.75" customHeight="1" x14ac:dyDescent="0.2">
      <c r="A129" s="305"/>
      <c r="B129" s="279"/>
      <c r="C129" s="209" t="s">
        <v>329</v>
      </c>
      <c r="D129" s="176">
        <v>28032</v>
      </c>
      <c r="E129" s="175">
        <f t="shared" si="25"/>
        <v>0.43614637789395072</v>
      </c>
      <c r="F129" s="176"/>
      <c r="G129" s="176">
        <v>36240</v>
      </c>
      <c r="H129" s="175">
        <f t="shared" si="26"/>
        <v>0.56385362210604928</v>
      </c>
      <c r="I129" s="176">
        <f t="shared" si="27"/>
        <v>64272</v>
      </c>
      <c r="X129"/>
      <c r="Y129"/>
    </row>
    <row r="130" spans="1:25" ht="12.75" customHeight="1" x14ac:dyDescent="0.2">
      <c r="A130" s="305"/>
      <c r="B130" s="279"/>
      <c r="C130" s="167" t="s">
        <v>334</v>
      </c>
      <c r="D130" s="176">
        <v>15136</v>
      </c>
      <c r="E130" s="175">
        <f t="shared" si="25"/>
        <v>0.89161168708765315</v>
      </c>
      <c r="F130" s="176"/>
      <c r="G130" s="176">
        <v>1840</v>
      </c>
      <c r="H130" s="175">
        <f t="shared" si="26"/>
        <v>0.10838831291234684</v>
      </c>
      <c r="I130" s="176">
        <f t="shared" si="27"/>
        <v>16976</v>
      </c>
      <c r="X130"/>
      <c r="Y130"/>
    </row>
    <row r="131" spans="1:25" ht="12.75" customHeight="1" thickBot="1" x14ac:dyDescent="0.25">
      <c r="A131" s="305"/>
      <c r="B131" s="280"/>
      <c r="C131" s="211" t="s">
        <v>43</v>
      </c>
      <c r="D131" s="202">
        <f>SUM(D112:D130)</f>
        <v>403744</v>
      </c>
      <c r="E131" s="203">
        <f t="shared" si="25"/>
        <v>0.69013237063778576</v>
      </c>
      <c r="F131" s="202"/>
      <c r="G131" s="202">
        <f>SUM(G112:G130)</f>
        <v>181280</v>
      </c>
      <c r="H131" s="203">
        <f t="shared" si="26"/>
        <v>0.30986762936221418</v>
      </c>
      <c r="I131" s="202">
        <f t="shared" si="27"/>
        <v>585024</v>
      </c>
      <c r="X131"/>
      <c r="Y131"/>
    </row>
    <row r="132" spans="1:25" ht="12.75" customHeight="1" x14ac:dyDescent="0.2">
      <c r="A132" s="289" t="s">
        <v>863</v>
      </c>
      <c r="B132" s="319" t="s">
        <v>831</v>
      </c>
      <c r="C132" s="208" t="s">
        <v>376</v>
      </c>
      <c r="D132" s="172"/>
      <c r="E132" s="173"/>
      <c r="F132" s="212"/>
      <c r="G132" s="172"/>
      <c r="H132" s="173"/>
      <c r="I132" s="172"/>
      <c r="X132"/>
      <c r="Y132"/>
    </row>
    <row r="133" spans="1:25" ht="12.75" customHeight="1" x14ac:dyDescent="0.2">
      <c r="A133" s="289"/>
      <c r="B133" s="312"/>
      <c r="C133" s="209" t="s">
        <v>257</v>
      </c>
      <c r="D133" s="176">
        <v>1152</v>
      </c>
      <c r="E133" s="175">
        <f t="shared" si="25"/>
        <v>1</v>
      </c>
      <c r="F133" s="176"/>
      <c r="G133" s="176"/>
      <c r="H133" s="175">
        <f t="shared" si="26"/>
        <v>0</v>
      </c>
      <c r="I133" s="176">
        <f t="shared" si="27"/>
        <v>1152</v>
      </c>
      <c r="X133"/>
      <c r="Y133"/>
    </row>
    <row r="134" spans="1:25" ht="12.75" customHeight="1" thickBot="1" x14ac:dyDescent="0.25">
      <c r="A134" s="289"/>
      <c r="B134" s="313"/>
      <c r="C134" s="211" t="s">
        <v>43</v>
      </c>
      <c r="D134" s="202">
        <f>SUM(D133:D133)</f>
        <v>1152</v>
      </c>
      <c r="E134" s="203">
        <f t="shared" ref="E134:E135" si="31">+D134/$I134</f>
        <v>1</v>
      </c>
      <c r="F134" s="202"/>
      <c r="G134" s="202">
        <f>SUM(G133:G133)</f>
        <v>0</v>
      </c>
      <c r="H134" s="203">
        <f t="shared" ref="H134:H135" si="32">+G134/$I134</f>
        <v>0</v>
      </c>
      <c r="I134" s="202">
        <f t="shared" ref="I134:I135" si="33">+D134+G134</f>
        <v>1152</v>
      </c>
      <c r="X134"/>
      <c r="Y134"/>
    </row>
    <row r="135" spans="1:25" ht="12.75" customHeight="1" thickBot="1" x14ac:dyDescent="0.25">
      <c r="A135" s="302"/>
      <c r="B135" s="282" t="s">
        <v>360</v>
      </c>
      <c r="C135" s="285"/>
      <c r="D135" s="55">
        <f>SUM(D110,D131,D134)</f>
        <v>833888</v>
      </c>
      <c r="E135" s="56">
        <f t="shared" si="31"/>
        <v>0.6941384867413396</v>
      </c>
      <c r="F135" s="57"/>
      <c r="G135" s="55">
        <f>SUM(G110,G131,G134)</f>
        <v>367440</v>
      </c>
      <c r="H135" s="56">
        <f t="shared" si="32"/>
        <v>0.3058615132586604</v>
      </c>
      <c r="I135" s="57">
        <f t="shared" si="33"/>
        <v>1201328</v>
      </c>
      <c r="X135"/>
      <c r="Y135"/>
    </row>
    <row r="136" spans="1:25" ht="12.75" customHeight="1" x14ac:dyDescent="0.2">
      <c r="A136" s="288" t="s">
        <v>216</v>
      </c>
      <c r="B136" s="275" t="s">
        <v>832</v>
      </c>
      <c r="C136" s="193" t="s">
        <v>138</v>
      </c>
      <c r="D136" s="194"/>
      <c r="E136" s="195"/>
      <c r="F136" s="194"/>
      <c r="G136" s="194"/>
      <c r="H136" s="195"/>
      <c r="I136" s="194"/>
      <c r="X136"/>
      <c r="Y136"/>
    </row>
    <row r="137" spans="1:25" ht="12.75" customHeight="1" x14ac:dyDescent="0.2">
      <c r="A137" s="289"/>
      <c r="B137" s="286"/>
      <c r="C137" s="118" t="s">
        <v>315</v>
      </c>
      <c r="D137" s="176">
        <v>960</v>
      </c>
      <c r="E137" s="175">
        <f t="shared" ref="E137:E139" si="34">+D137/$I137</f>
        <v>1</v>
      </c>
      <c r="F137" s="176"/>
      <c r="G137" s="176"/>
      <c r="H137" s="175">
        <f t="shared" ref="H137:H139" si="35">+G137/$I137</f>
        <v>0</v>
      </c>
      <c r="I137" s="176">
        <f t="shared" ref="I137:I139" si="36">+D137+G137</f>
        <v>960</v>
      </c>
      <c r="X137"/>
      <c r="Y137"/>
    </row>
    <row r="138" spans="1:25" ht="12.75" customHeight="1" x14ac:dyDescent="0.2">
      <c r="A138" s="289"/>
      <c r="B138" s="286"/>
      <c r="C138" s="118" t="s">
        <v>317</v>
      </c>
      <c r="D138" s="176">
        <v>3744</v>
      </c>
      <c r="E138" s="175">
        <f t="shared" ref="E138" si="37">+D138/$I138</f>
        <v>1</v>
      </c>
      <c r="F138" s="176"/>
      <c r="G138" s="176"/>
      <c r="H138" s="175">
        <f t="shared" ref="H138" si="38">+G138/$I138</f>
        <v>0</v>
      </c>
      <c r="I138" s="176">
        <f t="shared" ref="I138" si="39">+D138+G138</f>
        <v>3744</v>
      </c>
      <c r="X138"/>
      <c r="Y138"/>
    </row>
    <row r="139" spans="1:25" ht="12.75" customHeight="1" x14ac:dyDescent="0.2">
      <c r="A139" s="289"/>
      <c r="B139" s="286"/>
      <c r="C139" s="196" t="s">
        <v>43</v>
      </c>
      <c r="D139" s="197">
        <f>SUM(D137:D138)</f>
        <v>4704</v>
      </c>
      <c r="E139" s="213">
        <f t="shared" si="34"/>
        <v>1</v>
      </c>
      <c r="F139" s="214"/>
      <c r="G139" s="197">
        <f>SUM(G137:G138)</f>
        <v>0</v>
      </c>
      <c r="H139" s="213">
        <f t="shared" si="35"/>
        <v>0</v>
      </c>
      <c r="I139" s="214">
        <f t="shared" si="36"/>
        <v>4704</v>
      </c>
      <c r="X139"/>
      <c r="Y139"/>
    </row>
    <row r="140" spans="1:25" ht="12.75" customHeight="1" x14ac:dyDescent="0.2">
      <c r="A140" s="289"/>
      <c r="B140" s="286"/>
      <c r="C140" s="193" t="s">
        <v>575</v>
      </c>
      <c r="D140" s="197"/>
      <c r="E140" s="198"/>
      <c r="F140" s="206"/>
      <c r="G140" s="197"/>
      <c r="H140" s="198"/>
      <c r="I140" s="197"/>
      <c r="O140" s="8"/>
      <c r="P140" s="8"/>
      <c r="Q140" s="8"/>
      <c r="X140"/>
      <c r="Y140"/>
    </row>
    <row r="141" spans="1:25" ht="12.75" customHeight="1" x14ac:dyDescent="0.2">
      <c r="A141" s="289"/>
      <c r="B141" s="286"/>
      <c r="C141" s="118" t="s">
        <v>288</v>
      </c>
      <c r="D141" s="176">
        <v>1472</v>
      </c>
      <c r="E141" s="175">
        <f t="shared" ref="E141:E188" si="40">+D141/$I141</f>
        <v>0.36078431372549019</v>
      </c>
      <c r="F141" s="177"/>
      <c r="G141" s="176">
        <v>2608</v>
      </c>
      <c r="H141" s="175">
        <f t="shared" ref="H141:H188" si="41">+G141/$I141</f>
        <v>0.63921568627450975</v>
      </c>
      <c r="I141" s="176">
        <f t="shared" ref="I141:I188" si="42">+D141+G141</f>
        <v>4080</v>
      </c>
      <c r="X141"/>
      <c r="Y141"/>
    </row>
    <row r="142" spans="1:25" ht="12.75" customHeight="1" x14ac:dyDescent="0.2">
      <c r="A142" s="289"/>
      <c r="B142" s="286"/>
      <c r="C142" s="118" t="s">
        <v>320</v>
      </c>
      <c r="D142" s="176">
        <v>2016</v>
      </c>
      <c r="E142" s="175">
        <f t="shared" si="40"/>
        <v>0.48837209302325579</v>
      </c>
      <c r="F142" s="176"/>
      <c r="G142" s="176">
        <v>2112</v>
      </c>
      <c r="H142" s="175">
        <f t="shared" si="41"/>
        <v>0.51162790697674421</v>
      </c>
      <c r="I142" s="176">
        <f t="shared" si="42"/>
        <v>4128</v>
      </c>
      <c r="X142"/>
      <c r="Y142"/>
    </row>
    <row r="143" spans="1:25" ht="12.75" customHeight="1" x14ac:dyDescent="0.2">
      <c r="A143" s="289"/>
      <c r="B143" s="286"/>
      <c r="C143" s="167" t="s">
        <v>329</v>
      </c>
      <c r="D143" s="176">
        <v>672</v>
      </c>
      <c r="E143" s="175">
        <f t="shared" si="40"/>
        <v>1</v>
      </c>
      <c r="F143" s="176"/>
      <c r="G143" s="176"/>
      <c r="H143" s="175">
        <f t="shared" si="41"/>
        <v>0</v>
      </c>
      <c r="I143" s="176">
        <f t="shared" si="42"/>
        <v>672</v>
      </c>
      <c r="X143"/>
      <c r="Y143"/>
    </row>
    <row r="144" spans="1:25" ht="12.75" customHeight="1" x14ac:dyDescent="0.2">
      <c r="A144" s="289"/>
      <c r="B144" s="286"/>
      <c r="C144" s="196" t="s">
        <v>43</v>
      </c>
      <c r="D144" s="197">
        <f>SUM(D141:D143)</f>
        <v>4160</v>
      </c>
      <c r="E144" s="198">
        <f t="shared" si="40"/>
        <v>0.46846846846846846</v>
      </c>
      <c r="F144" s="197"/>
      <c r="G144" s="197">
        <f>SUM(G141:G143)</f>
        <v>4720</v>
      </c>
      <c r="H144" s="198">
        <f t="shared" si="41"/>
        <v>0.53153153153153154</v>
      </c>
      <c r="I144" s="197">
        <f t="shared" si="42"/>
        <v>8880</v>
      </c>
      <c r="X144"/>
      <c r="Y144"/>
    </row>
    <row r="145" spans="1:25" ht="12.75" customHeight="1" x14ac:dyDescent="0.2">
      <c r="A145" s="289"/>
      <c r="B145" s="286"/>
      <c r="C145" s="193" t="s">
        <v>52</v>
      </c>
      <c r="D145" s="197"/>
      <c r="E145" s="198"/>
      <c r="F145" s="206"/>
      <c r="G145" s="197"/>
      <c r="H145" s="198"/>
      <c r="I145" s="197"/>
      <c r="O145" s="8"/>
      <c r="P145" s="8"/>
      <c r="Q145" s="8"/>
      <c r="X145"/>
      <c r="Y145"/>
    </row>
    <row r="146" spans="1:25" ht="12.75" customHeight="1" x14ac:dyDescent="0.2">
      <c r="A146" s="289"/>
      <c r="B146" s="286"/>
      <c r="C146" s="118" t="s">
        <v>253</v>
      </c>
      <c r="D146" s="178"/>
      <c r="E146" s="175">
        <f t="shared" si="40"/>
        <v>0</v>
      </c>
      <c r="F146" s="176"/>
      <c r="G146" s="178">
        <v>1152</v>
      </c>
      <c r="H146" s="175">
        <f t="shared" si="41"/>
        <v>1</v>
      </c>
      <c r="I146" s="176">
        <f t="shared" si="42"/>
        <v>1152</v>
      </c>
      <c r="X146"/>
      <c r="Y146"/>
    </row>
    <row r="147" spans="1:25" ht="12.75" customHeight="1" x14ac:dyDescent="0.2">
      <c r="A147" s="289"/>
      <c r="B147" s="286"/>
      <c r="C147" s="118" t="s">
        <v>281</v>
      </c>
      <c r="D147" s="178">
        <v>4704</v>
      </c>
      <c r="E147" s="175">
        <f t="shared" si="40"/>
        <v>0.45370370370370372</v>
      </c>
      <c r="F147" s="176"/>
      <c r="G147" s="178">
        <v>5664</v>
      </c>
      <c r="H147" s="175">
        <f t="shared" si="41"/>
        <v>0.54629629629629628</v>
      </c>
      <c r="I147" s="176">
        <f t="shared" si="42"/>
        <v>10368</v>
      </c>
      <c r="X147"/>
      <c r="Y147"/>
    </row>
    <row r="148" spans="1:25" ht="12.75" customHeight="1" x14ac:dyDescent="0.2">
      <c r="A148" s="289"/>
      <c r="B148" s="286"/>
      <c r="C148" s="118" t="s">
        <v>283</v>
      </c>
      <c r="D148" s="176">
        <v>3456</v>
      </c>
      <c r="E148" s="175">
        <f t="shared" si="40"/>
        <v>1</v>
      </c>
      <c r="F148" s="176"/>
      <c r="G148" s="176"/>
      <c r="H148" s="175">
        <f t="shared" si="41"/>
        <v>0</v>
      </c>
      <c r="I148" s="176">
        <f t="shared" si="42"/>
        <v>3456</v>
      </c>
      <c r="X148"/>
      <c r="Y148"/>
    </row>
    <row r="149" spans="1:25" ht="12.75" customHeight="1" x14ac:dyDescent="0.2">
      <c r="A149" s="289"/>
      <c r="B149" s="286"/>
      <c r="C149" s="118" t="s">
        <v>309</v>
      </c>
      <c r="D149" s="176">
        <v>1536</v>
      </c>
      <c r="E149" s="175">
        <f t="shared" si="40"/>
        <v>0.25</v>
      </c>
      <c r="F149" s="176"/>
      <c r="G149" s="176">
        <v>4608</v>
      </c>
      <c r="H149" s="175">
        <f t="shared" si="41"/>
        <v>0.75</v>
      </c>
      <c r="I149" s="176">
        <f t="shared" si="42"/>
        <v>6144</v>
      </c>
      <c r="X149"/>
      <c r="Y149"/>
    </row>
    <row r="150" spans="1:25" ht="12.75" customHeight="1" x14ac:dyDescent="0.2">
      <c r="A150" s="289"/>
      <c r="B150" s="286"/>
      <c r="C150" s="167" t="s">
        <v>319</v>
      </c>
      <c r="D150" s="176"/>
      <c r="E150" s="175">
        <f t="shared" si="40"/>
        <v>0</v>
      </c>
      <c r="F150" s="176"/>
      <c r="G150" s="176">
        <v>1152</v>
      </c>
      <c r="H150" s="175">
        <f t="shared" si="41"/>
        <v>1</v>
      </c>
      <c r="I150" s="176">
        <f t="shared" si="42"/>
        <v>1152</v>
      </c>
      <c r="X150"/>
      <c r="Y150"/>
    </row>
    <row r="151" spans="1:25" ht="12.75" customHeight="1" x14ac:dyDescent="0.2">
      <c r="A151" s="289"/>
      <c r="B151" s="286"/>
      <c r="C151" s="196" t="s">
        <v>43</v>
      </c>
      <c r="D151" s="197">
        <f>SUM(D146:D150)</f>
        <v>9696</v>
      </c>
      <c r="E151" s="198">
        <f t="shared" si="40"/>
        <v>0.43534482758620691</v>
      </c>
      <c r="F151" s="197"/>
      <c r="G151" s="197">
        <f>SUM(G146:G150)</f>
        <v>12576</v>
      </c>
      <c r="H151" s="198">
        <f t="shared" si="41"/>
        <v>0.56465517241379315</v>
      </c>
      <c r="I151" s="197">
        <f t="shared" si="42"/>
        <v>22272</v>
      </c>
      <c r="X151"/>
      <c r="Y151"/>
    </row>
    <row r="152" spans="1:25" ht="12.75" customHeight="1" thickBot="1" x14ac:dyDescent="0.25">
      <c r="A152" s="289"/>
      <c r="B152" s="287"/>
      <c r="C152" s="170" t="s">
        <v>0</v>
      </c>
      <c r="D152" s="182">
        <f>SUM(D139,D144,D151)</f>
        <v>18560</v>
      </c>
      <c r="E152" s="180">
        <f t="shared" si="40"/>
        <v>0.51762605979473453</v>
      </c>
      <c r="F152" s="182"/>
      <c r="G152" s="182">
        <f>SUM(G139,G144,G151)</f>
        <v>17296</v>
      </c>
      <c r="H152" s="180">
        <f t="shared" si="41"/>
        <v>0.48237394020526553</v>
      </c>
      <c r="I152" s="182">
        <f t="shared" si="42"/>
        <v>35856</v>
      </c>
      <c r="X152"/>
      <c r="Y152"/>
    </row>
    <row r="153" spans="1:25" ht="12.75" customHeight="1" x14ac:dyDescent="0.2">
      <c r="A153" s="303"/>
      <c r="B153" s="275" t="s">
        <v>833</v>
      </c>
      <c r="C153" s="118" t="s">
        <v>816</v>
      </c>
      <c r="D153" s="176">
        <v>6256</v>
      </c>
      <c r="E153" s="175">
        <f t="shared" si="40"/>
        <v>0.722735674676525</v>
      </c>
      <c r="F153" s="177"/>
      <c r="G153" s="176">
        <v>2400</v>
      </c>
      <c r="H153" s="175">
        <f t="shared" si="41"/>
        <v>0.27726432532347506</v>
      </c>
      <c r="I153" s="176">
        <f t="shared" si="42"/>
        <v>8656</v>
      </c>
      <c r="X153"/>
      <c r="Y153"/>
    </row>
    <row r="154" spans="1:25" ht="12.75" customHeight="1" x14ac:dyDescent="0.2">
      <c r="A154" s="303"/>
      <c r="B154" s="275"/>
      <c r="C154" s="118" t="s">
        <v>605</v>
      </c>
      <c r="D154" s="176"/>
      <c r="E154" s="175">
        <f t="shared" si="40"/>
        <v>0</v>
      </c>
      <c r="F154" s="177"/>
      <c r="G154" s="176">
        <v>10880</v>
      </c>
      <c r="H154" s="175">
        <f t="shared" si="41"/>
        <v>1</v>
      </c>
      <c r="I154" s="176">
        <f t="shared" si="42"/>
        <v>10880</v>
      </c>
      <c r="X154"/>
      <c r="Y154"/>
    </row>
    <row r="155" spans="1:25" ht="12.75" customHeight="1" x14ac:dyDescent="0.2">
      <c r="A155" s="303"/>
      <c r="B155" s="275"/>
      <c r="C155" s="118" t="s">
        <v>502</v>
      </c>
      <c r="D155" s="176"/>
      <c r="E155" s="175">
        <f t="shared" si="40"/>
        <v>0</v>
      </c>
      <c r="F155" s="176"/>
      <c r="G155" s="176">
        <v>384</v>
      </c>
      <c r="H155" s="175">
        <f t="shared" si="41"/>
        <v>1</v>
      </c>
      <c r="I155" s="176">
        <f t="shared" si="42"/>
        <v>384</v>
      </c>
      <c r="X155"/>
      <c r="Y155"/>
    </row>
    <row r="156" spans="1:25" ht="12.75" customHeight="1" x14ac:dyDescent="0.2">
      <c r="A156" s="303"/>
      <c r="B156" s="275"/>
      <c r="C156" s="118" t="s">
        <v>500</v>
      </c>
      <c r="D156" s="176">
        <v>12576</v>
      </c>
      <c r="E156" s="175">
        <f t="shared" si="40"/>
        <v>0.75722543352601157</v>
      </c>
      <c r="F156" s="177"/>
      <c r="G156" s="176">
        <v>4032</v>
      </c>
      <c r="H156" s="175">
        <f t="shared" si="41"/>
        <v>0.24277456647398843</v>
      </c>
      <c r="I156" s="176">
        <f t="shared" si="42"/>
        <v>16608</v>
      </c>
      <c r="X156"/>
      <c r="Y156"/>
    </row>
    <row r="157" spans="1:25" ht="12.75" customHeight="1" x14ac:dyDescent="0.2">
      <c r="A157" s="303"/>
      <c r="B157" s="275"/>
      <c r="C157" s="118" t="s">
        <v>499</v>
      </c>
      <c r="D157" s="176">
        <v>3888</v>
      </c>
      <c r="E157" s="175">
        <f t="shared" si="40"/>
        <v>0.32486631016042783</v>
      </c>
      <c r="F157" s="177"/>
      <c r="G157" s="176">
        <v>8080</v>
      </c>
      <c r="H157" s="175">
        <f t="shared" si="41"/>
        <v>0.67513368983957223</v>
      </c>
      <c r="I157" s="176">
        <f t="shared" si="42"/>
        <v>11968</v>
      </c>
      <c r="X157"/>
      <c r="Y157"/>
    </row>
    <row r="158" spans="1:25" ht="12.75" customHeight="1" x14ac:dyDescent="0.2">
      <c r="A158" s="303"/>
      <c r="B158" s="275"/>
      <c r="C158" s="118" t="s">
        <v>498</v>
      </c>
      <c r="D158" s="176">
        <v>336</v>
      </c>
      <c r="E158" s="175">
        <f t="shared" si="40"/>
        <v>0.23076923076923078</v>
      </c>
      <c r="F158" s="177"/>
      <c r="G158" s="176">
        <v>1120</v>
      </c>
      <c r="H158" s="175">
        <f t="shared" si="41"/>
        <v>0.76923076923076927</v>
      </c>
      <c r="I158" s="176">
        <f t="shared" si="42"/>
        <v>1456</v>
      </c>
      <c r="X158"/>
      <c r="Y158"/>
    </row>
    <row r="159" spans="1:25" ht="12.75" customHeight="1" x14ac:dyDescent="0.2">
      <c r="A159" s="303"/>
      <c r="B159" s="275"/>
      <c r="C159" s="118" t="s">
        <v>497</v>
      </c>
      <c r="D159" s="176">
        <v>10400</v>
      </c>
      <c r="E159" s="175">
        <f t="shared" si="40"/>
        <v>0.32712632108706591</v>
      </c>
      <c r="F159" s="177"/>
      <c r="G159" s="176">
        <v>21392</v>
      </c>
      <c r="H159" s="175">
        <f t="shared" si="41"/>
        <v>0.67287367891293404</v>
      </c>
      <c r="I159" s="176">
        <f t="shared" si="42"/>
        <v>31792</v>
      </c>
      <c r="X159"/>
      <c r="Y159"/>
    </row>
    <row r="160" spans="1:25" ht="12.75" customHeight="1" x14ac:dyDescent="0.2">
      <c r="A160" s="303"/>
      <c r="B160" s="275"/>
      <c r="C160" s="169" t="s">
        <v>496</v>
      </c>
      <c r="D160" s="199">
        <v>16848</v>
      </c>
      <c r="E160" s="185">
        <f t="shared" si="40"/>
        <v>0.57073170731707312</v>
      </c>
      <c r="F160" s="174"/>
      <c r="G160" s="199">
        <v>12672</v>
      </c>
      <c r="H160" s="185">
        <f t="shared" si="41"/>
        <v>0.42926829268292682</v>
      </c>
      <c r="I160" s="174">
        <f t="shared" si="42"/>
        <v>29520</v>
      </c>
      <c r="X160"/>
      <c r="Y160"/>
    </row>
    <row r="161" spans="1:25" ht="12.75" customHeight="1" x14ac:dyDescent="0.2">
      <c r="A161" s="303"/>
      <c r="B161" s="275"/>
      <c r="C161" s="118" t="s">
        <v>495</v>
      </c>
      <c r="D161" s="176">
        <v>2224</v>
      </c>
      <c r="E161" s="175">
        <f t="shared" si="40"/>
        <v>0.19772403982930298</v>
      </c>
      <c r="F161" s="176"/>
      <c r="G161" s="176">
        <v>9024</v>
      </c>
      <c r="H161" s="175">
        <f t="shared" si="41"/>
        <v>0.80227596017069702</v>
      </c>
      <c r="I161" s="176">
        <f t="shared" si="42"/>
        <v>11248</v>
      </c>
      <c r="X161"/>
      <c r="Y161"/>
    </row>
    <row r="162" spans="1:25" ht="12.75" customHeight="1" x14ac:dyDescent="0.2">
      <c r="A162" s="303"/>
      <c r="B162" s="275"/>
      <c r="C162" s="118" t="s">
        <v>494</v>
      </c>
      <c r="D162" s="176">
        <v>2528</v>
      </c>
      <c r="E162" s="175">
        <f t="shared" si="40"/>
        <v>0.79396984924623115</v>
      </c>
      <c r="F162" s="176"/>
      <c r="G162" s="176">
        <v>656</v>
      </c>
      <c r="H162" s="175">
        <f t="shared" si="41"/>
        <v>0.20603015075376885</v>
      </c>
      <c r="I162" s="176">
        <f t="shared" si="42"/>
        <v>3184</v>
      </c>
      <c r="X162"/>
      <c r="Y162"/>
    </row>
    <row r="163" spans="1:25" ht="12.75" customHeight="1" x14ac:dyDescent="0.2">
      <c r="A163" s="303"/>
      <c r="B163" s="275"/>
      <c r="C163" s="118" t="s">
        <v>492</v>
      </c>
      <c r="D163" s="176">
        <v>2592</v>
      </c>
      <c r="E163" s="175">
        <f t="shared" si="40"/>
        <v>0.77884615384615385</v>
      </c>
      <c r="F163" s="176"/>
      <c r="G163" s="176">
        <v>736</v>
      </c>
      <c r="H163" s="175">
        <f t="shared" si="41"/>
        <v>0.22115384615384615</v>
      </c>
      <c r="I163" s="176">
        <f t="shared" si="42"/>
        <v>3328</v>
      </c>
      <c r="X163"/>
      <c r="Y163"/>
    </row>
    <row r="164" spans="1:25" ht="12.75" customHeight="1" x14ac:dyDescent="0.2">
      <c r="A164" s="303"/>
      <c r="B164" s="275"/>
      <c r="C164" s="118" t="s">
        <v>491</v>
      </c>
      <c r="D164" s="176">
        <v>1392</v>
      </c>
      <c r="E164" s="175">
        <f t="shared" si="40"/>
        <v>1</v>
      </c>
      <c r="F164" s="176"/>
      <c r="G164" s="176"/>
      <c r="H164" s="175">
        <f t="shared" si="41"/>
        <v>0</v>
      </c>
      <c r="I164" s="176">
        <f t="shared" si="42"/>
        <v>1392</v>
      </c>
      <c r="X164"/>
      <c r="Y164"/>
    </row>
    <row r="165" spans="1:25" ht="12.75" customHeight="1" x14ac:dyDescent="0.2">
      <c r="A165" s="303"/>
      <c r="B165" s="275"/>
      <c r="C165" s="200" t="s">
        <v>490</v>
      </c>
      <c r="D165" s="176">
        <v>6624</v>
      </c>
      <c r="E165" s="175">
        <f t="shared" si="40"/>
        <v>0.7931034482758621</v>
      </c>
      <c r="F165" s="176"/>
      <c r="G165" s="176">
        <v>1728</v>
      </c>
      <c r="H165" s="175">
        <f t="shared" si="41"/>
        <v>0.20689655172413793</v>
      </c>
      <c r="I165" s="176">
        <f t="shared" si="42"/>
        <v>8352</v>
      </c>
      <c r="X165"/>
      <c r="Y165"/>
    </row>
    <row r="166" spans="1:25" ht="12.75" customHeight="1" x14ac:dyDescent="0.2">
      <c r="A166" s="303"/>
      <c r="B166" s="275"/>
      <c r="C166" s="118" t="s">
        <v>489</v>
      </c>
      <c r="D166" s="176">
        <v>1408</v>
      </c>
      <c r="E166" s="175">
        <f t="shared" si="40"/>
        <v>0.5714285714285714</v>
      </c>
      <c r="F166" s="176"/>
      <c r="G166" s="176">
        <v>1056</v>
      </c>
      <c r="H166" s="175">
        <f t="shared" si="41"/>
        <v>0.42857142857142855</v>
      </c>
      <c r="I166" s="176">
        <f t="shared" si="42"/>
        <v>2464</v>
      </c>
      <c r="X166"/>
      <c r="Y166"/>
    </row>
    <row r="167" spans="1:25" ht="12.75" customHeight="1" thickBot="1" x14ac:dyDescent="0.25">
      <c r="A167" s="303"/>
      <c r="B167" s="281"/>
      <c r="C167" s="170" t="s">
        <v>0</v>
      </c>
      <c r="D167" s="182">
        <f>SUM(D153:D166)</f>
        <v>67072</v>
      </c>
      <c r="E167" s="180">
        <f t="shared" si="40"/>
        <v>0.47490653676220684</v>
      </c>
      <c r="F167" s="182"/>
      <c r="G167" s="182">
        <f>SUM(G153:G166)</f>
        <v>74160</v>
      </c>
      <c r="H167" s="180">
        <f t="shared" si="41"/>
        <v>0.52509346323779316</v>
      </c>
      <c r="I167" s="182">
        <f t="shared" si="42"/>
        <v>141232</v>
      </c>
      <c r="X167"/>
      <c r="Y167"/>
    </row>
    <row r="168" spans="1:25" ht="12.75" customHeight="1" x14ac:dyDescent="0.2">
      <c r="A168" s="303"/>
      <c r="B168" s="311" t="s">
        <v>903</v>
      </c>
      <c r="C168" s="117" t="s">
        <v>600</v>
      </c>
      <c r="D168" s="174">
        <v>50208</v>
      </c>
      <c r="E168" s="185">
        <f t="shared" si="40"/>
        <v>0.61893491124260358</v>
      </c>
      <c r="F168" s="174"/>
      <c r="G168" s="174">
        <v>30912</v>
      </c>
      <c r="H168" s="185">
        <f t="shared" si="41"/>
        <v>0.38106508875739648</v>
      </c>
      <c r="I168" s="174">
        <f t="shared" si="42"/>
        <v>81120</v>
      </c>
      <c r="O168" s="8"/>
      <c r="P168" s="8"/>
      <c r="Q168" s="8"/>
      <c r="X168"/>
      <c r="Y168"/>
    </row>
    <row r="169" spans="1:25" ht="12.75" customHeight="1" x14ac:dyDescent="0.2">
      <c r="A169" s="303"/>
      <c r="B169" s="312"/>
      <c r="C169" s="118" t="s">
        <v>599</v>
      </c>
      <c r="D169" s="176">
        <v>21040</v>
      </c>
      <c r="E169" s="175">
        <f t="shared" si="40"/>
        <v>0.85168393782383423</v>
      </c>
      <c r="F169" s="176"/>
      <c r="G169" s="176">
        <v>3664</v>
      </c>
      <c r="H169" s="175">
        <f t="shared" si="41"/>
        <v>0.1483160621761658</v>
      </c>
      <c r="I169" s="176">
        <f t="shared" si="42"/>
        <v>24704</v>
      </c>
      <c r="X169"/>
      <c r="Y169"/>
    </row>
    <row r="170" spans="1:25" ht="12.75" customHeight="1" thickBot="1" x14ac:dyDescent="0.25">
      <c r="A170" s="303"/>
      <c r="B170" s="313"/>
      <c r="C170" s="181" t="s">
        <v>0</v>
      </c>
      <c r="D170" s="182">
        <f>SUM(D168:D169)</f>
        <v>71248</v>
      </c>
      <c r="E170" s="180">
        <f t="shared" si="40"/>
        <v>0.67326882370728758</v>
      </c>
      <c r="F170" s="182"/>
      <c r="G170" s="182">
        <f>SUM(G168:G169)</f>
        <v>34576</v>
      </c>
      <c r="H170" s="180">
        <f t="shared" si="41"/>
        <v>0.32673117629271242</v>
      </c>
      <c r="I170" s="182">
        <f t="shared" si="42"/>
        <v>105824</v>
      </c>
      <c r="X170"/>
      <c r="Y170"/>
    </row>
    <row r="171" spans="1:25" ht="12.75" customHeight="1" thickBot="1" x14ac:dyDescent="0.25">
      <c r="A171" s="292"/>
      <c r="B171" s="282" t="s">
        <v>154</v>
      </c>
      <c r="C171" s="285"/>
      <c r="D171" s="55">
        <f>SUM(D152,D167,D170)</f>
        <v>156880</v>
      </c>
      <c r="E171" s="56">
        <f t="shared" si="40"/>
        <v>0.55451871960185495</v>
      </c>
      <c r="F171" s="57"/>
      <c r="G171" s="55">
        <f>SUM(G152,G167,G170)</f>
        <v>126032</v>
      </c>
      <c r="H171" s="56">
        <f t="shared" si="41"/>
        <v>0.445481280398145</v>
      </c>
      <c r="I171" s="57">
        <f t="shared" si="42"/>
        <v>282912</v>
      </c>
      <c r="X171"/>
      <c r="Y171"/>
    </row>
    <row r="172" spans="1:25" ht="12.75" customHeight="1" x14ac:dyDescent="0.2">
      <c r="A172" s="288" t="s">
        <v>603</v>
      </c>
      <c r="B172" s="278" t="s">
        <v>834</v>
      </c>
      <c r="C172" s="217" t="s">
        <v>161</v>
      </c>
      <c r="D172" s="218"/>
      <c r="E172" s="218"/>
      <c r="F172" s="218"/>
      <c r="G172" s="218"/>
      <c r="H172" s="218"/>
      <c r="I172" s="218"/>
      <c r="X172"/>
      <c r="Y172"/>
    </row>
    <row r="173" spans="1:25" ht="12.75" customHeight="1" x14ac:dyDescent="0.2">
      <c r="A173" s="289"/>
      <c r="B173" s="279"/>
      <c r="C173" s="118" t="s">
        <v>361</v>
      </c>
      <c r="D173" s="178">
        <v>3632</v>
      </c>
      <c r="E173" s="175">
        <f t="shared" ref="E173:E176" si="43">+D173/$I173</f>
        <v>0.95780590717299574</v>
      </c>
      <c r="F173" s="176"/>
      <c r="G173" s="178">
        <v>160</v>
      </c>
      <c r="H173" s="175">
        <f t="shared" ref="H173:H176" si="44">+G173/$I173</f>
        <v>4.2194092827004218E-2</v>
      </c>
      <c r="I173" s="176">
        <f t="shared" ref="I173:I176" si="45">+D173+G173</f>
        <v>3792</v>
      </c>
      <c r="X173"/>
      <c r="Y173"/>
    </row>
    <row r="174" spans="1:25" ht="12.75" customHeight="1" x14ac:dyDescent="0.2">
      <c r="A174" s="289"/>
      <c r="B174" s="279"/>
      <c r="C174" s="118" t="s">
        <v>310</v>
      </c>
      <c r="D174" s="176">
        <v>120</v>
      </c>
      <c r="E174" s="175">
        <f t="shared" si="43"/>
        <v>0.57692307692307687</v>
      </c>
      <c r="F174" s="176"/>
      <c r="G174" s="176">
        <v>88</v>
      </c>
      <c r="H174" s="175">
        <f t="shared" si="44"/>
        <v>0.42307692307692307</v>
      </c>
      <c r="I174" s="176">
        <f t="shared" si="45"/>
        <v>208</v>
      </c>
      <c r="X174"/>
      <c r="Y174"/>
    </row>
    <row r="175" spans="1:25" ht="12.75" customHeight="1" x14ac:dyDescent="0.2">
      <c r="A175" s="289"/>
      <c r="B175" s="279"/>
      <c r="C175" s="118" t="s">
        <v>362</v>
      </c>
      <c r="D175" s="176">
        <v>192</v>
      </c>
      <c r="E175" s="175">
        <f t="shared" si="43"/>
        <v>0.8</v>
      </c>
      <c r="F175" s="176"/>
      <c r="G175" s="176">
        <v>48</v>
      </c>
      <c r="H175" s="175">
        <f t="shared" si="44"/>
        <v>0.2</v>
      </c>
      <c r="I175" s="176">
        <f t="shared" si="45"/>
        <v>240</v>
      </c>
      <c r="X175"/>
      <c r="Y175"/>
    </row>
    <row r="176" spans="1:25" ht="12.75" customHeight="1" x14ac:dyDescent="0.2">
      <c r="A176" s="289"/>
      <c r="B176" s="279"/>
      <c r="C176" s="196" t="s">
        <v>43</v>
      </c>
      <c r="D176" s="197">
        <f>SUM(D173:D175)</f>
        <v>3944</v>
      </c>
      <c r="E176" s="195">
        <f t="shared" si="43"/>
        <v>0.93018867924528303</v>
      </c>
      <c r="F176" s="194"/>
      <c r="G176" s="197">
        <f>SUM(G173:G175)</f>
        <v>296</v>
      </c>
      <c r="H176" s="195">
        <f t="shared" si="44"/>
        <v>6.981132075471698E-2</v>
      </c>
      <c r="I176" s="194">
        <f t="shared" si="45"/>
        <v>4240</v>
      </c>
      <c r="X176"/>
      <c r="Y176"/>
    </row>
    <row r="177" spans="1:25" ht="12.75" customHeight="1" x14ac:dyDescent="0.2">
      <c r="A177" s="289"/>
      <c r="B177" s="279"/>
      <c r="C177" s="193" t="s">
        <v>167</v>
      </c>
      <c r="D177" s="197"/>
      <c r="E177" s="198"/>
      <c r="F177" s="197"/>
      <c r="G177" s="197"/>
      <c r="H177" s="198"/>
      <c r="I177" s="197"/>
      <c r="X177"/>
      <c r="Y177"/>
    </row>
    <row r="178" spans="1:25" ht="12.75" customHeight="1" x14ac:dyDescent="0.2">
      <c r="A178" s="289"/>
      <c r="B178" s="279"/>
      <c r="C178" s="118" t="s">
        <v>363</v>
      </c>
      <c r="D178" s="178">
        <v>9504</v>
      </c>
      <c r="E178" s="175">
        <f t="shared" ref="E178:E181" si="46">+D178/$I178</f>
        <v>0.86086956521739133</v>
      </c>
      <c r="F178" s="176"/>
      <c r="G178" s="178">
        <v>1536</v>
      </c>
      <c r="H178" s="175">
        <f t="shared" ref="H178:H181" si="47">+G178/$I178</f>
        <v>0.1391304347826087</v>
      </c>
      <c r="I178" s="176">
        <f t="shared" ref="I178:I181" si="48">+D178+G178</f>
        <v>11040</v>
      </c>
      <c r="X178"/>
      <c r="Y178"/>
    </row>
    <row r="179" spans="1:25" ht="12.75" customHeight="1" x14ac:dyDescent="0.2">
      <c r="A179" s="289"/>
      <c r="B179" s="279"/>
      <c r="C179" s="118" t="s">
        <v>364</v>
      </c>
      <c r="D179" s="176"/>
      <c r="E179" s="175">
        <f t="shared" si="46"/>
        <v>0</v>
      </c>
      <c r="F179" s="176"/>
      <c r="G179" s="176">
        <v>6464</v>
      </c>
      <c r="H179" s="175">
        <f t="shared" si="47"/>
        <v>1</v>
      </c>
      <c r="I179" s="176">
        <f t="shared" si="48"/>
        <v>6464</v>
      </c>
      <c r="X179"/>
      <c r="Y179"/>
    </row>
    <row r="180" spans="1:25" ht="12.75" customHeight="1" x14ac:dyDescent="0.2">
      <c r="A180" s="289"/>
      <c r="B180" s="279"/>
      <c r="C180" s="118" t="s">
        <v>314</v>
      </c>
      <c r="D180" s="176">
        <v>960</v>
      </c>
      <c r="E180" s="175">
        <f t="shared" si="46"/>
        <v>0.37037037037037035</v>
      </c>
      <c r="F180" s="177"/>
      <c r="G180" s="176">
        <v>1632</v>
      </c>
      <c r="H180" s="175">
        <f t="shared" si="47"/>
        <v>0.62962962962962965</v>
      </c>
      <c r="I180" s="176">
        <f t="shared" si="48"/>
        <v>2592</v>
      </c>
      <c r="X180"/>
      <c r="Y180"/>
    </row>
    <row r="181" spans="1:25" ht="12.75" customHeight="1" x14ac:dyDescent="0.2">
      <c r="A181" s="289"/>
      <c r="B181" s="279"/>
      <c r="C181" s="196" t="s">
        <v>43</v>
      </c>
      <c r="D181" s="197">
        <f>SUM(D178:D180)</f>
        <v>10464</v>
      </c>
      <c r="E181" s="198">
        <f t="shared" si="46"/>
        <v>0.52070063694267521</v>
      </c>
      <c r="F181" s="197"/>
      <c r="G181" s="197">
        <f>SUM(G178:G180)</f>
        <v>9632</v>
      </c>
      <c r="H181" s="198">
        <f t="shared" si="47"/>
        <v>0.47929936305732485</v>
      </c>
      <c r="I181" s="197">
        <f t="shared" si="48"/>
        <v>20096</v>
      </c>
      <c r="X181"/>
      <c r="Y181"/>
    </row>
    <row r="182" spans="1:25" ht="12.75" customHeight="1" x14ac:dyDescent="0.2">
      <c r="A182" s="289"/>
      <c r="B182" s="279"/>
      <c r="C182" s="193" t="s">
        <v>162</v>
      </c>
      <c r="D182" s="197"/>
      <c r="E182" s="198"/>
      <c r="F182" s="197"/>
      <c r="G182" s="197"/>
      <c r="H182" s="198"/>
      <c r="I182" s="197"/>
      <c r="X182"/>
      <c r="Y182"/>
    </row>
    <row r="183" spans="1:25" ht="12.75" customHeight="1" x14ac:dyDescent="0.2">
      <c r="A183" s="289"/>
      <c r="B183" s="279"/>
      <c r="C183" s="200" t="s">
        <v>380</v>
      </c>
      <c r="D183" s="178">
        <v>1632</v>
      </c>
      <c r="E183" s="175">
        <f t="shared" si="40"/>
        <v>0.64150943396226412</v>
      </c>
      <c r="F183" s="176"/>
      <c r="G183" s="178">
        <v>912</v>
      </c>
      <c r="H183" s="175">
        <f t="shared" si="41"/>
        <v>0.35849056603773582</v>
      </c>
      <c r="I183" s="176">
        <f t="shared" si="42"/>
        <v>2544</v>
      </c>
      <c r="X183"/>
      <c r="Y183"/>
    </row>
    <row r="184" spans="1:25" ht="12.75" customHeight="1" x14ac:dyDescent="0.2">
      <c r="A184" s="289"/>
      <c r="B184" s="279"/>
      <c r="C184" s="200" t="s">
        <v>298</v>
      </c>
      <c r="D184" s="178">
        <v>1200</v>
      </c>
      <c r="E184" s="175">
        <f t="shared" si="40"/>
        <v>0.69444444444444442</v>
      </c>
      <c r="F184" s="176"/>
      <c r="G184" s="178">
        <v>528</v>
      </c>
      <c r="H184" s="175">
        <f t="shared" si="41"/>
        <v>0.30555555555555558</v>
      </c>
      <c r="I184" s="176">
        <f t="shared" si="42"/>
        <v>1728</v>
      </c>
      <c r="X184"/>
      <c r="Y184"/>
    </row>
    <row r="185" spans="1:25" ht="12.75" customHeight="1" x14ac:dyDescent="0.2">
      <c r="A185" s="289"/>
      <c r="B185" s="279"/>
      <c r="C185" s="200" t="s">
        <v>317</v>
      </c>
      <c r="D185" s="176">
        <v>1152</v>
      </c>
      <c r="E185" s="175">
        <f t="shared" si="40"/>
        <v>0.5</v>
      </c>
      <c r="F185" s="176"/>
      <c r="G185" s="176">
        <v>1152</v>
      </c>
      <c r="H185" s="175">
        <f t="shared" si="41"/>
        <v>0.5</v>
      </c>
      <c r="I185" s="176">
        <f t="shared" si="42"/>
        <v>2304</v>
      </c>
      <c r="X185"/>
      <c r="Y185"/>
    </row>
    <row r="186" spans="1:25" ht="12.75" customHeight="1" x14ac:dyDescent="0.2">
      <c r="A186" s="289"/>
      <c r="B186" s="279"/>
      <c r="C186" s="118" t="s">
        <v>327</v>
      </c>
      <c r="D186" s="176"/>
      <c r="E186" s="175">
        <f t="shared" si="40"/>
        <v>0</v>
      </c>
      <c r="F186" s="176"/>
      <c r="G186" s="176">
        <v>1008</v>
      </c>
      <c r="H186" s="175">
        <f t="shared" si="41"/>
        <v>1</v>
      </c>
      <c r="I186" s="176">
        <f t="shared" si="42"/>
        <v>1008</v>
      </c>
      <c r="X186"/>
      <c r="Y186"/>
    </row>
    <row r="187" spans="1:25" ht="12.75" customHeight="1" x14ac:dyDescent="0.2">
      <c r="A187" s="289"/>
      <c r="B187" s="279"/>
      <c r="C187" s="196" t="s">
        <v>43</v>
      </c>
      <c r="D187" s="197">
        <f>SUM(D183:D186)</f>
        <v>3984</v>
      </c>
      <c r="E187" s="198">
        <f t="shared" si="40"/>
        <v>0.52531645569620256</v>
      </c>
      <c r="F187" s="197"/>
      <c r="G187" s="197">
        <f>SUM(G183:G186)</f>
        <v>3600</v>
      </c>
      <c r="H187" s="198">
        <f t="shared" si="41"/>
        <v>0.47468354430379744</v>
      </c>
      <c r="I187" s="197">
        <f t="shared" si="42"/>
        <v>7584</v>
      </c>
      <c r="X187"/>
      <c r="Y187"/>
    </row>
    <row r="188" spans="1:25" ht="12.75" customHeight="1" thickBot="1" x14ac:dyDescent="0.25">
      <c r="A188" s="289"/>
      <c r="B188" s="280"/>
      <c r="C188" s="170" t="s">
        <v>0</v>
      </c>
      <c r="D188" s="182">
        <f>SUM(D176,D181,D187)</f>
        <v>18392</v>
      </c>
      <c r="E188" s="180">
        <f t="shared" si="40"/>
        <v>0.57619047619047614</v>
      </c>
      <c r="F188" s="182"/>
      <c r="G188" s="182">
        <f>SUM(G176,G181,G187)</f>
        <v>13528</v>
      </c>
      <c r="H188" s="180">
        <f t="shared" si="41"/>
        <v>0.4238095238095238</v>
      </c>
      <c r="I188" s="182">
        <f t="shared" si="42"/>
        <v>31920</v>
      </c>
      <c r="X188"/>
      <c r="Y188"/>
    </row>
    <row r="189" spans="1:25" ht="12.75" customHeight="1" x14ac:dyDescent="0.2">
      <c r="A189" s="303"/>
      <c r="B189" s="278" t="s">
        <v>835</v>
      </c>
      <c r="C189" s="171" t="s">
        <v>209</v>
      </c>
      <c r="D189" s="206"/>
      <c r="E189" s="206"/>
      <c r="F189" s="206"/>
      <c r="G189" s="197"/>
      <c r="H189" s="197"/>
      <c r="I189" s="168"/>
      <c r="X189"/>
      <c r="Y189"/>
    </row>
    <row r="190" spans="1:25" ht="12.75" customHeight="1" x14ac:dyDescent="0.2">
      <c r="A190" s="303"/>
      <c r="B190" s="279"/>
      <c r="C190" s="169" t="s">
        <v>257</v>
      </c>
      <c r="D190" s="176"/>
      <c r="E190" s="175">
        <f t="shared" ref="E190:E215" si="49">+D190/$I190</f>
        <v>0</v>
      </c>
      <c r="F190" s="177"/>
      <c r="G190" s="176">
        <v>1152</v>
      </c>
      <c r="H190" s="175">
        <f t="shared" ref="H190:H215" si="50">+G190/$I190</f>
        <v>1</v>
      </c>
      <c r="I190" s="178">
        <f t="shared" ref="I190:I215" si="51">+D190+G190</f>
        <v>1152</v>
      </c>
      <c r="X190"/>
      <c r="Y190"/>
    </row>
    <row r="191" spans="1:25" ht="12.75" customHeight="1" x14ac:dyDescent="0.2">
      <c r="A191" s="303"/>
      <c r="B191" s="279"/>
      <c r="C191" s="118" t="s">
        <v>259</v>
      </c>
      <c r="D191" s="176">
        <v>1056</v>
      </c>
      <c r="E191" s="175">
        <f t="shared" si="49"/>
        <v>1</v>
      </c>
      <c r="F191" s="177"/>
      <c r="G191" s="176"/>
      <c r="H191" s="175">
        <f t="shared" si="50"/>
        <v>0</v>
      </c>
      <c r="I191" s="178">
        <f t="shared" si="51"/>
        <v>1056</v>
      </c>
      <c r="X191"/>
      <c r="Y191"/>
    </row>
    <row r="192" spans="1:25" ht="12.75" customHeight="1" x14ac:dyDescent="0.2">
      <c r="A192" s="303"/>
      <c r="B192" s="279"/>
      <c r="C192" s="118" t="s">
        <v>315</v>
      </c>
      <c r="D192" s="176">
        <v>2592</v>
      </c>
      <c r="E192" s="175">
        <f t="shared" si="49"/>
        <v>1</v>
      </c>
      <c r="F192" s="177"/>
      <c r="G192" s="176"/>
      <c r="H192" s="175">
        <f t="shared" si="50"/>
        <v>0</v>
      </c>
      <c r="I192" s="178">
        <f t="shared" si="51"/>
        <v>2592</v>
      </c>
      <c r="X192"/>
      <c r="Y192"/>
    </row>
    <row r="193" spans="1:25" ht="12.75" customHeight="1" x14ac:dyDescent="0.2">
      <c r="A193" s="303"/>
      <c r="B193" s="279"/>
      <c r="C193" s="219" t="s">
        <v>43</v>
      </c>
      <c r="D193" s="197">
        <f>SUM(D190:D192)</f>
        <v>3648</v>
      </c>
      <c r="E193" s="198">
        <f t="shared" si="49"/>
        <v>0.76</v>
      </c>
      <c r="F193" s="206"/>
      <c r="G193" s="197">
        <f>SUM(G190:G192)</f>
        <v>1152</v>
      </c>
      <c r="H193" s="198">
        <f t="shared" si="50"/>
        <v>0.24</v>
      </c>
      <c r="I193" s="220">
        <f t="shared" si="51"/>
        <v>4800</v>
      </c>
      <c r="X193"/>
      <c r="Y193"/>
    </row>
    <row r="194" spans="1:25" ht="12.75" customHeight="1" x14ac:dyDescent="0.2">
      <c r="A194" s="303"/>
      <c r="B194" s="279"/>
      <c r="C194" s="193" t="s">
        <v>130</v>
      </c>
      <c r="D194" s="197"/>
      <c r="E194" s="198"/>
      <c r="F194" s="206"/>
      <c r="G194" s="197"/>
      <c r="H194" s="198"/>
      <c r="I194" s="220"/>
      <c r="X194"/>
      <c r="Y194"/>
    </row>
    <row r="195" spans="1:25" ht="12.75" customHeight="1" x14ac:dyDescent="0.2">
      <c r="A195" s="303"/>
      <c r="B195" s="279"/>
      <c r="C195" s="200" t="s">
        <v>281</v>
      </c>
      <c r="D195" s="176">
        <v>19920</v>
      </c>
      <c r="E195" s="175">
        <f t="shared" si="49"/>
        <v>0.9453302961275627</v>
      </c>
      <c r="F195" s="177"/>
      <c r="G195" s="176">
        <v>1152</v>
      </c>
      <c r="H195" s="175">
        <f t="shared" si="50"/>
        <v>5.4669703872437359E-2</v>
      </c>
      <c r="I195" s="178">
        <f t="shared" si="51"/>
        <v>21072</v>
      </c>
      <c r="X195"/>
      <c r="Y195"/>
    </row>
    <row r="196" spans="1:25" ht="12.75" customHeight="1" x14ac:dyDescent="0.2">
      <c r="A196" s="303"/>
      <c r="B196" s="279"/>
      <c r="C196" s="200" t="s">
        <v>368</v>
      </c>
      <c r="D196" s="176">
        <v>4176</v>
      </c>
      <c r="E196" s="175">
        <f t="shared" si="49"/>
        <v>0.31868131868131866</v>
      </c>
      <c r="F196" s="177"/>
      <c r="G196" s="176">
        <v>8928</v>
      </c>
      <c r="H196" s="175">
        <f t="shared" si="50"/>
        <v>0.68131868131868134</v>
      </c>
      <c r="I196" s="178">
        <f t="shared" si="51"/>
        <v>13104</v>
      </c>
      <c r="X196"/>
      <c r="Y196"/>
    </row>
    <row r="197" spans="1:25" ht="12.75" customHeight="1" x14ac:dyDescent="0.2">
      <c r="A197" s="303"/>
      <c r="B197" s="279"/>
      <c r="C197" s="118" t="s">
        <v>309</v>
      </c>
      <c r="D197" s="176">
        <v>7248</v>
      </c>
      <c r="E197" s="175">
        <f t="shared" si="49"/>
        <v>0.60805369127516784</v>
      </c>
      <c r="F197" s="177"/>
      <c r="G197" s="176">
        <v>4672</v>
      </c>
      <c r="H197" s="175">
        <f t="shared" si="50"/>
        <v>0.39194630872483222</v>
      </c>
      <c r="I197" s="178">
        <f t="shared" si="51"/>
        <v>11920</v>
      </c>
      <c r="X197"/>
      <c r="Y197"/>
    </row>
    <row r="198" spans="1:25" ht="12.75" customHeight="1" x14ac:dyDescent="0.2">
      <c r="A198" s="303"/>
      <c r="B198" s="279"/>
      <c r="C198" s="196" t="s">
        <v>43</v>
      </c>
      <c r="D198" s="197">
        <f>SUM(D195:D197)</f>
        <v>31344</v>
      </c>
      <c r="E198" s="198">
        <f t="shared" si="49"/>
        <v>0.67997223186393618</v>
      </c>
      <c r="F198" s="206"/>
      <c r="G198" s="197">
        <f>SUM(G195:G197)</f>
        <v>14752</v>
      </c>
      <c r="H198" s="198">
        <f t="shared" si="50"/>
        <v>0.32002776813606387</v>
      </c>
      <c r="I198" s="220">
        <f t="shared" si="51"/>
        <v>46096</v>
      </c>
      <c r="X198"/>
      <c r="Y198"/>
    </row>
    <row r="199" spans="1:25" ht="12.75" customHeight="1" x14ac:dyDescent="0.2">
      <c r="A199" s="303"/>
      <c r="B199" s="279"/>
      <c r="C199" s="193" t="s">
        <v>54</v>
      </c>
      <c r="D199" s="197"/>
      <c r="E199" s="198"/>
      <c r="F199" s="206"/>
      <c r="G199" s="197"/>
      <c r="H199" s="198"/>
      <c r="I199" s="220"/>
      <c r="X199"/>
      <c r="Y199"/>
    </row>
    <row r="200" spans="1:25" ht="12.75" customHeight="1" x14ac:dyDescent="0.2">
      <c r="A200" s="303"/>
      <c r="B200" s="279"/>
      <c r="C200" s="118" t="s">
        <v>365</v>
      </c>
      <c r="D200" s="176">
        <v>4416</v>
      </c>
      <c r="E200" s="175">
        <f t="shared" ref="E200:E204" si="52">+D200/$I200</f>
        <v>0.7931034482758621</v>
      </c>
      <c r="F200" s="177"/>
      <c r="G200" s="176">
        <v>1152</v>
      </c>
      <c r="H200" s="175">
        <f t="shared" ref="H200:H204" si="53">+G200/$I200</f>
        <v>0.20689655172413793</v>
      </c>
      <c r="I200" s="178">
        <f t="shared" ref="I200" si="54">+D200+G200</f>
        <v>5568</v>
      </c>
      <c r="X200"/>
      <c r="Y200"/>
    </row>
    <row r="201" spans="1:25" ht="12.75" customHeight="1" x14ac:dyDescent="0.2">
      <c r="A201" s="303"/>
      <c r="B201" s="279"/>
      <c r="C201" s="169" t="s">
        <v>283</v>
      </c>
      <c r="D201" s="176">
        <v>672</v>
      </c>
      <c r="E201" s="175">
        <f t="shared" si="52"/>
        <v>1</v>
      </c>
      <c r="F201" s="177"/>
      <c r="G201" s="176"/>
      <c r="H201" s="175">
        <f t="shared" si="53"/>
        <v>0</v>
      </c>
      <c r="I201" s="178">
        <f t="shared" si="51"/>
        <v>672</v>
      </c>
      <c r="X201"/>
      <c r="Y201"/>
    </row>
    <row r="202" spans="1:25" ht="12.75" customHeight="1" x14ac:dyDescent="0.2">
      <c r="A202" s="303"/>
      <c r="B202" s="279"/>
      <c r="C202" s="167" t="s">
        <v>288</v>
      </c>
      <c r="D202" s="176">
        <v>6112</v>
      </c>
      <c r="E202" s="175">
        <f t="shared" si="52"/>
        <v>0.72075471698113203</v>
      </c>
      <c r="F202" s="177"/>
      <c r="G202" s="176">
        <v>2368</v>
      </c>
      <c r="H202" s="175">
        <f t="shared" si="53"/>
        <v>0.27924528301886792</v>
      </c>
      <c r="I202" s="178">
        <f t="shared" si="51"/>
        <v>8480</v>
      </c>
      <c r="X202"/>
      <c r="Y202"/>
    </row>
    <row r="203" spans="1:25" ht="12.75" customHeight="1" x14ac:dyDescent="0.2">
      <c r="A203" s="303"/>
      <c r="B203" s="279"/>
      <c r="C203" s="169" t="s">
        <v>369</v>
      </c>
      <c r="D203" s="176">
        <v>6480</v>
      </c>
      <c r="E203" s="175">
        <f t="shared" si="52"/>
        <v>0.42993630573248409</v>
      </c>
      <c r="F203" s="177"/>
      <c r="G203" s="176">
        <v>8592</v>
      </c>
      <c r="H203" s="175">
        <f t="shared" si="53"/>
        <v>0.57006369426751591</v>
      </c>
      <c r="I203" s="178">
        <f t="shared" si="51"/>
        <v>15072</v>
      </c>
      <c r="X203"/>
      <c r="Y203"/>
    </row>
    <row r="204" spans="1:25" ht="12.75" customHeight="1" x14ac:dyDescent="0.2">
      <c r="A204" s="303"/>
      <c r="B204" s="279"/>
      <c r="C204" s="118" t="s">
        <v>320</v>
      </c>
      <c r="D204" s="176">
        <v>10320</v>
      </c>
      <c r="E204" s="175">
        <f t="shared" si="52"/>
        <v>0.89583333333333337</v>
      </c>
      <c r="F204" s="177"/>
      <c r="G204" s="176">
        <v>1200</v>
      </c>
      <c r="H204" s="175">
        <f t="shared" si="53"/>
        <v>0.10416666666666667</v>
      </c>
      <c r="I204" s="178">
        <f t="shared" si="51"/>
        <v>11520</v>
      </c>
      <c r="X204"/>
      <c r="Y204"/>
    </row>
    <row r="205" spans="1:25" ht="12.75" customHeight="1" x14ac:dyDescent="0.2">
      <c r="A205" s="303"/>
      <c r="B205" s="279"/>
      <c r="C205" s="221" t="s">
        <v>43</v>
      </c>
      <c r="D205" s="197">
        <f>SUM(D200:D204)</f>
        <v>28000</v>
      </c>
      <c r="E205" s="198">
        <f t="shared" si="49"/>
        <v>0.67776917118512781</v>
      </c>
      <c r="F205" s="206"/>
      <c r="G205" s="197">
        <f>SUM(G200:G204)</f>
        <v>13312</v>
      </c>
      <c r="H205" s="198">
        <f t="shared" si="50"/>
        <v>0.32223082881487219</v>
      </c>
      <c r="I205" s="220">
        <f t="shared" si="51"/>
        <v>41312</v>
      </c>
      <c r="X205"/>
      <c r="Y205"/>
    </row>
    <row r="206" spans="1:25" ht="12.75" customHeight="1" thickBot="1" x14ac:dyDescent="0.25">
      <c r="A206" s="303"/>
      <c r="B206" s="280"/>
      <c r="C206" s="170" t="s">
        <v>0</v>
      </c>
      <c r="D206" s="182">
        <f>SUM(D193,D198,D205)</f>
        <v>62992</v>
      </c>
      <c r="E206" s="180">
        <f t="shared" si="49"/>
        <v>0.68315113656081905</v>
      </c>
      <c r="F206" s="222"/>
      <c r="G206" s="182">
        <f>SUM(G193,G198,G205)</f>
        <v>29216</v>
      </c>
      <c r="H206" s="180">
        <f t="shared" si="50"/>
        <v>0.31684886343918101</v>
      </c>
      <c r="I206" s="179">
        <f t="shared" si="51"/>
        <v>92208</v>
      </c>
      <c r="X206"/>
      <c r="Y206"/>
    </row>
    <row r="207" spans="1:25" ht="12.75" customHeight="1" thickBot="1" x14ac:dyDescent="0.25">
      <c r="A207" s="292"/>
      <c r="B207" s="282" t="s">
        <v>155</v>
      </c>
      <c r="C207" s="285"/>
      <c r="D207" s="55">
        <f>SUM(D188,D206)</f>
        <v>81384</v>
      </c>
      <c r="E207" s="56">
        <f t="shared" si="49"/>
        <v>0.65564578499613302</v>
      </c>
      <c r="F207" s="57"/>
      <c r="G207" s="55">
        <f>SUM(G188,G206)</f>
        <v>42744</v>
      </c>
      <c r="H207" s="56">
        <f t="shared" si="50"/>
        <v>0.34435421500386698</v>
      </c>
      <c r="I207" s="57">
        <f t="shared" si="51"/>
        <v>124128</v>
      </c>
      <c r="X207"/>
      <c r="Y207"/>
    </row>
    <row r="208" spans="1:25" ht="12.75" customHeight="1" x14ac:dyDescent="0.2">
      <c r="A208" s="288" t="s">
        <v>856</v>
      </c>
      <c r="B208" s="278" t="s">
        <v>836</v>
      </c>
      <c r="C208" s="208" t="s">
        <v>164</v>
      </c>
      <c r="D208" s="223"/>
      <c r="E208" s="224"/>
      <c r="F208" s="225"/>
      <c r="G208" s="223"/>
      <c r="H208" s="224"/>
      <c r="I208" s="226"/>
      <c r="X208"/>
      <c r="Y208"/>
    </row>
    <row r="209" spans="1:25" ht="12.75" customHeight="1" x14ac:dyDescent="0.2">
      <c r="A209" s="289"/>
      <c r="B209" s="279"/>
      <c r="C209" s="118" t="s">
        <v>320</v>
      </c>
      <c r="D209" s="176">
        <v>2208</v>
      </c>
      <c r="E209" s="175">
        <f t="shared" si="49"/>
        <v>1</v>
      </c>
      <c r="F209" s="177"/>
      <c r="G209" s="176"/>
      <c r="H209" s="175">
        <f t="shared" si="50"/>
        <v>0</v>
      </c>
      <c r="I209" s="178">
        <f t="shared" si="51"/>
        <v>2208</v>
      </c>
      <c r="X209"/>
      <c r="Y209"/>
    </row>
    <row r="210" spans="1:25" ht="12.75" customHeight="1" x14ac:dyDescent="0.2">
      <c r="A210" s="289"/>
      <c r="B210" s="279"/>
      <c r="C210" s="118" t="s">
        <v>329</v>
      </c>
      <c r="D210" s="176">
        <v>528</v>
      </c>
      <c r="E210" s="175">
        <f t="shared" si="49"/>
        <v>1</v>
      </c>
      <c r="F210" s="177"/>
      <c r="G210" s="176"/>
      <c r="H210" s="175">
        <f t="shared" si="50"/>
        <v>0</v>
      </c>
      <c r="I210" s="178">
        <f t="shared" si="51"/>
        <v>528</v>
      </c>
      <c r="X210"/>
      <c r="Y210"/>
    </row>
    <row r="211" spans="1:25" ht="12.75" customHeight="1" x14ac:dyDescent="0.2">
      <c r="A211" s="289"/>
      <c r="B211" s="279"/>
      <c r="C211" s="221" t="s">
        <v>43</v>
      </c>
      <c r="D211" s="197">
        <f>SUM(D209:D210)</f>
        <v>2736</v>
      </c>
      <c r="E211" s="198">
        <f t="shared" si="49"/>
        <v>1</v>
      </c>
      <c r="F211" s="206"/>
      <c r="G211" s="197">
        <f>SUM(G209:G210)</f>
        <v>0</v>
      </c>
      <c r="H211" s="198">
        <f t="shared" si="50"/>
        <v>0</v>
      </c>
      <c r="I211" s="220">
        <f t="shared" si="51"/>
        <v>2736</v>
      </c>
      <c r="X211"/>
      <c r="Y211"/>
    </row>
    <row r="212" spans="1:25" ht="12.75" customHeight="1" x14ac:dyDescent="0.2">
      <c r="A212" s="289"/>
      <c r="B212" s="279"/>
      <c r="C212" s="217" t="s">
        <v>166</v>
      </c>
      <c r="D212" s="197"/>
      <c r="E212" s="198"/>
      <c r="F212" s="206"/>
      <c r="G212" s="197"/>
      <c r="H212" s="198"/>
      <c r="I212" s="220"/>
      <c r="X212"/>
      <c r="Y212"/>
    </row>
    <row r="213" spans="1:25" ht="12.75" customHeight="1" x14ac:dyDescent="0.2">
      <c r="A213" s="289"/>
      <c r="B213" s="279"/>
      <c r="C213" s="118" t="s">
        <v>281</v>
      </c>
      <c r="D213" s="176">
        <v>2208</v>
      </c>
      <c r="E213" s="175">
        <f t="shared" si="49"/>
        <v>1</v>
      </c>
      <c r="F213" s="177"/>
      <c r="G213" s="176"/>
      <c r="H213" s="175">
        <f t="shared" si="50"/>
        <v>0</v>
      </c>
      <c r="I213" s="178">
        <f t="shared" si="51"/>
        <v>2208</v>
      </c>
      <c r="X213"/>
      <c r="Y213"/>
    </row>
    <row r="214" spans="1:25" ht="12.75" customHeight="1" x14ac:dyDescent="0.2">
      <c r="A214" s="289"/>
      <c r="B214" s="279"/>
      <c r="C214" s="196" t="s">
        <v>43</v>
      </c>
      <c r="D214" s="197">
        <f>SUM(D213:D213)</f>
        <v>2208</v>
      </c>
      <c r="E214" s="198">
        <f t="shared" si="49"/>
        <v>1</v>
      </c>
      <c r="F214" s="206"/>
      <c r="G214" s="197">
        <f>SUM(G213:G213)</f>
        <v>0</v>
      </c>
      <c r="H214" s="198">
        <f t="shared" si="50"/>
        <v>0</v>
      </c>
      <c r="I214" s="220">
        <f t="shared" si="51"/>
        <v>2208</v>
      </c>
      <c r="X214"/>
      <c r="Y214"/>
    </row>
    <row r="215" spans="1:25" ht="12.75" customHeight="1" thickBot="1" x14ac:dyDescent="0.25">
      <c r="A215" s="289"/>
      <c r="B215" s="280"/>
      <c r="C215" s="170" t="s">
        <v>0</v>
      </c>
      <c r="D215" s="192">
        <f>SUM(D211,D214)</f>
        <v>4944</v>
      </c>
      <c r="E215" s="227">
        <f t="shared" si="49"/>
        <v>1</v>
      </c>
      <c r="F215" s="228"/>
      <c r="G215" s="192">
        <f>SUM(G211,G214)</f>
        <v>0</v>
      </c>
      <c r="H215" s="227">
        <f t="shared" si="50"/>
        <v>0</v>
      </c>
      <c r="I215" s="191">
        <f t="shared" si="51"/>
        <v>4944</v>
      </c>
      <c r="X215"/>
      <c r="Y215"/>
    </row>
    <row r="216" spans="1:25" ht="12.75" customHeight="1" thickBot="1" x14ac:dyDescent="0.25">
      <c r="A216" s="290"/>
      <c r="B216" s="282" t="s">
        <v>156</v>
      </c>
      <c r="C216" s="285"/>
      <c r="D216" s="55">
        <f>+D215</f>
        <v>4944</v>
      </c>
      <c r="E216" s="56">
        <f t="shared" ref="E216" si="55">+D216/$I216</f>
        <v>1</v>
      </c>
      <c r="F216" s="57"/>
      <c r="G216" s="55">
        <f>+G215</f>
        <v>0</v>
      </c>
      <c r="H216" s="56">
        <f t="shared" ref="H216" si="56">+G216/$I216</f>
        <v>0</v>
      </c>
      <c r="I216" s="57">
        <f t="shared" ref="I216" si="57">+D216+G216</f>
        <v>4944</v>
      </c>
      <c r="X216"/>
      <c r="Y216"/>
    </row>
    <row r="217" spans="1:25" ht="12.75" customHeight="1" x14ac:dyDescent="0.2">
      <c r="D217" s="2"/>
      <c r="E217" s="2"/>
      <c r="F217" s="2"/>
      <c r="G217" s="1"/>
      <c r="H217" s="1"/>
      <c r="X217"/>
      <c r="Y217"/>
    </row>
    <row r="218" spans="1:25" ht="12.75" customHeight="1" x14ac:dyDescent="0.2">
      <c r="A218"/>
      <c r="B218"/>
      <c r="C218"/>
      <c r="D218"/>
      <c r="E218"/>
      <c r="F218"/>
      <c r="G218"/>
      <c r="H218"/>
      <c r="I218"/>
      <c r="X218"/>
      <c r="Y218"/>
    </row>
    <row r="219" spans="1:25" ht="12.75" customHeight="1" x14ac:dyDescent="0.2">
      <c r="A219"/>
      <c r="B219"/>
      <c r="C219"/>
      <c r="D219"/>
      <c r="E219"/>
      <c r="F219"/>
      <c r="G219"/>
      <c r="H219"/>
      <c r="I219"/>
      <c r="X219"/>
      <c r="Y219"/>
    </row>
    <row r="220" spans="1:25" ht="12.75" customHeight="1" x14ac:dyDescent="0.2">
      <c r="A220"/>
      <c r="B220"/>
      <c r="C220"/>
      <c r="D220"/>
      <c r="E220"/>
      <c r="F220"/>
      <c r="G220"/>
      <c r="H220"/>
      <c r="I220"/>
      <c r="X220"/>
      <c r="Y220"/>
    </row>
    <row r="221" spans="1:25" ht="12.75" customHeight="1" x14ac:dyDescent="0.2">
      <c r="A221"/>
      <c r="B221"/>
      <c r="C221"/>
      <c r="D221"/>
      <c r="E221"/>
      <c r="F221"/>
      <c r="G221"/>
      <c r="H221"/>
      <c r="I221"/>
      <c r="X221"/>
      <c r="Y221"/>
    </row>
    <row r="222" spans="1:25" ht="12.75" customHeight="1" x14ac:dyDescent="0.2">
      <c r="A222"/>
      <c r="B222"/>
      <c r="C222"/>
      <c r="D222"/>
      <c r="E222"/>
      <c r="F222"/>
      <c r="G222"/>
      <c r="H222"/>
      <c r="I222"/>
    </row>
    <row r="223" spans="1:25" ht="12.75" customHeight="1" x14ac:dyDescent="0.2">
      <c r="A223"/>
      <c r="B223"/>
      <c r="C223"/>
      <c r="D223"/>
      <c r="E223"/>
      <c r="F223"/>
      <c r="G223"/>
      <c r="H223"/>
      <c r="I223"/>
    </row>
    <row r="224" spans="1:25" ht="12.75" customHeight="1" x14ac:dyDescent="0.2">
      <c r="A224"/>
      <c r="B224"/>
      <c r="C224"/>
      <c r="D224"/>
      <c r="E224"/>
      <c r="F224"/>
      <c r="G224"/>
      <c r="H224"/>
      <c r="I224"/>
    </row>
    <row r="225" spans="1:9" ht="12.75" customHeight="1" x14ac:dyDescent="0.2">
      <c r="A225"/>
      <c r="B225"/>
      <c r="C225"/>
      <c r="D225"/>
      <c r="E225"/>
      <c r="F225"/>
      <c r="G225"/>
      <c r="H225"/>
      <c r="I225"/>
    </row>
    <row r="226" spans="1:9" ht="12.75" customHeight="1" x14ac:dyDescent="0.2">
      <c r="A226"/>
      <c r="B226"/>
      <c r="C226"/>
      <c r="D226"/>
      <c r="E226"/>
      <c r="F226"/>
      <c r="G226"/>
      <c r="H226"/>
      <c r="I226"/>
    </row>
    <row r="227" spans="1:9" ht="12.75" customHeight="1" x14ac:dyDescent="0.2">
      <c r="A227"/>
      <c r="B227"/>
      <c r="C227"/>
      <c r="D227"/>
      <c r="E227"/>
      <c r="F227"/>
      <c r="G227"/>
      <c r="H227"/>
      <c r="I227"/>
    </row>
    <row r="228" spans="1:9" ht="12.75" customHeight="1" x14ac:dyDescent="0.2">
      <c r="A228"/>
      <c r="B228"/>
      <c r="C228"/>
      <c r="D228"/>
      <c r="E228"/>
      <c r="F228"/>
      <c r="G228"/>
      <c r="H228"/>
      <c r="I228"/>
    </row>
    <row r="229" spans="1:9" ht="12.75" customHeight="1" x14ac:dyDescent="0.2">
      <c r="A229"/>
      <c r="B229"/>
      <c r="C229"/>
      <c r="D229"/>
      <c r="E229"/>
      <c r="F229"/>
      <c r="G229"/>
      <c r="H229"/>
      <c r="I229"/>
    </row>
    <row r="230" spans="1:9" ht="12.75" customHeight="1" x14ac:dyDescent="0.2">
      <c r="A230"/>
      <c r="B230"/>
      <c r="C230"/>
      <c r="D230"/>
      <c r="E230"/>
      <c r="F230"/>
      <c r="G230"/>
      <c r="H230"/>
      <c r="I230"/>
    </row>
    <row r="231" spans="1:9" ht="12.75" customHeight="1" x14ac:dyDescent="0.2">
      <c r="A231"/>
      <c r="B231"/>
      <c r="C231"/>
      <c r="D231"/>
      <c r="E231"/>
      <c r="F231"/>
      <c r="G231"/>
      <c r="H231"/>
      <c r="I231"/>
    </row>
    <row r="232" spans="1:9" ht="12.75" customHeight="1" x14ac:dyDescent="0.2">
      <c r="A232"/>
      <c r="B232"/>
      <c r="C232"/>
      <c r="D232"/>
      <c r="E232"/>
      <c r="F232"/>
      <c r="G232"/>
      <c r="H232"/>
      <c r="I232"/>
    </row>
  </sheetData>
  <mergeCells count="34">
    <mergeCell ref="B44:B58"/>
    <mergeCell ref="B60:B86"/>
    <mergeCell ref="B87:C87"/>
    <mergeCell ref="A44:A87"/>
    <mergeCell ref="B136:B152"/>
    <mergeCell ref="B88:B131"/>
    <mergeCell ref="B132:B134"/>
    <mergeCell ref="B135:C135"/>
    <mergeCell ref="A88:A131"/>
    <mergeCell ref="A132:A135"/>
    <mergeCell ref="B25:B31"/>
    <mergeCell ref="B32:C32"/>
    <mergeCell ref="A33:A43"/>
    <mergeCell ref="B43:C43"/>
    <mergeCell ref="A25:A32"/>
    <mergeCell ref="B33:B42"/>
    <mergeCell ref="D6:E6"/>
    <mergeCell ref="G6:H6"/>
    <mergeCell ref="B8:C8"/>
    <mergeCell ref="A9:A24"/>
    <mergeCell ref="B9:B18"/>
    <mergeCell ref="B24:C24"/>
    <mergeCell ref="B19:B23"/>
    <mergeCell ref="A208:A216"/>
    <mergeCell ref="B208:B215"/>
    <mergeCell ref="B216:C216"/>
    <mergeCell ref="B153:B167"/>
    <mergeCell ref="B168:B170"/>
    <mergeCell ref="B171:C171"/>
    <mergeCell ref="B172:B188"/>
    <mergeCell ref="A136:A171"/>
    <mergeCell ref="A172:A207"/>
    <mergeCell ref="B189:B206"/>
    <mergeCell ref="B207:C207"/>
  </mergeCells>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5" manualBreakCount="5">
    <brk id="43" max="8" man="1"/>
    <brk id="87" max="8" man="1"/>
    <brk id="131" max="8" man="1"/>
    <brk id="171" max="8" man="1"/>
    <brk id="207"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6007F-A7FB-4967-B9A5-0A181FB44E86}">
  <sheetPr>
    <pageSetUpPr fitToPage="1"/>
  </sheetPr>
  <dimension ref="A1:AE427"/>
  <sheetViews>
    <sheetView tabSelected="1" zoomScale="130" zoomScaleNormal="13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5" width="12.77734375" style="8" customWidth="1"/>
    <col min="6" max="6" width="12.77734375" style="14" customWidth="1"/>
    <col min="7" max="9" width="1.77734375" customWidth="1"/>
    <col min="10" max="10" width="35.6640625" style="8" bestFit="1" customWidth="1"/>
    <col min="11" max="11" width="1.77734375" style="8" customWidth="1"/>
    <col min="12" max="12" width="8.88671875" style="14"/>
    <col min="32" max="16384" width="8.88671875" style="8"/>
  </cols>
  <sheetData>
    <row r="1" spans="1:31" ht="12.75" customHeight="1" x14ac:dyDescent="0.2">
      <c r="A1" s="22" t="s">
        <v>862</v>
      </c>
      <c r="C1" s="22"/>
      <c r="D1" s="22"/>
      <c r="E1" s="22"/>
      <c r="F1" s="128"/>
    </row>
    <row r="2" spans="1:31" ht="12.75" customHeight="1" x14ac:dyDescent="0.2">
      <c r="A2" s="22" t="s">
        <v>7</v>
      </c>
      <c r="C2" s="22"/>
      <c r="D2" s="22"/>
      <c r="E2" s="22"/>
      <c r="F2" s="128"/>
    </row>
    <row r="3" spans="1:31" ht="12.75" customHeight="1" x14ac:dyDescent="0.2">
      <c r="A3" s="22" t="s">
        <v>11</v>
      </c>
      <c r="C3" s="22"/>
      <c r="D3" s="22"/>
      <c r="E3" s="22"/>
      <c r="F3" s="128"/>
    </row>
    <row r="4" spans="1:31" ht="12.75" customHeight="1" x14ac:dyDescent="0.2">
      <c r="A4" s="22" t="s">
        <v>898</v>
      </c>
      <c r="D4" s="22"/>
      <c r="F4" s="66"/>
    </row>
    <row r="5" spans="1:31" ht="12.75" customHeight="1" thickBot="1" x14ac:dyDescent="0.25">
      <c r="A5" s="54"/>
      <c r="B5" s="137"/>
      <c r="C5" s="138"/>
      <c r="D5" s="138"/>
      <c r="E5" s="138"/>
      <c r="F5" s="139"/>
    </row>
    <row r="6" spans="1:31" ht="12.75" customHeight="1" x14ac:dyDescent="0.2">
      <c r="A6" s="140"/>
      <c r="B6" s="140"/>
      <c r="C6" s="140"/>
      <c r="D6" s="141" t="s">
        <v>859</v>
      </c>
      <c r="E6" s="141" t="s">
        <v>861</v>
      </c>
      <c r="F6" s="142" t="s">
        <v>375</v>
      </c>
    </row>
    <row r="7" spans="1:31" ht="15.75" thickBot="1" x14ac:dyDescent="0.25">
      <c r="A7" s="61"/>
      <c r="B7" s="59" t="s">
        <v>837</v>
      </c>
      <c r="C7" s="59" t="s">
        <v>3</v>
      </c>
      <c r="D7" s="60" t="s">
        <v>860</v>
      </c>
      <c r="E7" s="60" t="s">
        <v>372</v>
      </c>
      <c r="F7" s="129" t="s">
        <v>374</v>
      </c>
    </row>
    <row r="8" spans="1:31" ht="12.75" customHeight="1" thickBot="1" x14ac:dyDescent="0.25">
      <c r="A8" s="54"/>
      <c r="B8" s="323" t="s">
        <v>13</v>
      </c>
      <c r="C8" s="323"/>
      <c r="D8" s="65">
        <f>SUM(D41,D65,D88,D155,D223,D278,D335,D371)</f>
        <v>210576</v>
      </c>
      <c r="E8" s="58">
        <f t="shared" ref="E8" si="0">+D8/$F8</f>
        <v>5.0453220269459531E-2</v>
      </c>
      <c r="F8" s="51">
        <f>+CampusxDivxDept!D8</f>
        <v>4173688</v>
      </c>
    </row>
    <row r="9" spans="1:31" ht="12.75" customHeight="1" x14ac:dyDescent="0.2">
      <c r="A9" s="291" t="s">
        <v>218</v>
      </c>
      <c r="B9" s="278" t="s">
        <v>827</v>
      </c>
      <c r="C9" s="233" t="str">
        <f>+CampusxDivxDept!C9</f>
        <v>Walker, R. B.</v>
      </c>
      <c r="D9" s="172"/>
      <c r="E9" s="173"/>
      <c r="F9" s="172"/>
      <c r="G9" s="8"/>
      <c r="V9" s="8"/>
      <c r="W9" s="8"/>
      <c r="X9" s="8"/>
      <c r="Y9" s="8"/>
      <c r="Z9" s="8"/>
      <c r="AA9" s="8"/>
      <c r="AB9" s="8"/>
      <c r="AC9" s="8"/>
      <c r="AD9" s="8"/>
      <c r="AE9" s="8"/>
    </row>
    <row r="10" spans="1:31" ht="12.75" customHeight="1" x14ac:dyDescent="0.2">
      <c r="A10" s="289"/>
      <c r="B10" s="275"/>
      <c r="C10" s="234" t="str">
        <f>+CampusxDivxDept!C10</f>
        <v>Biology (BIOL)</v>
      </c>
      <c r="D10" s="174"/>
      <c r="E10" s="175" t="s">
        <v>857</v>
      </c>
      <c r="F10" s="176">
        <f>+CampusxDivxDept!D10</f>
        <v>0</v>
      </c>
      <c r="G10" s="8"/>
      <c r="V10" s="8"/>
      <c r="W10" s="8"/>
      <c r="X10" s="8"/>
      <c r="Y10" s="8"/>
      <c r="Z10" s="8"/>
      <c r="AA10" s="8"/>
      <c r="AB10" s="8"/>
      <c r="AC10" s="8"/>
      <c r="AD10" s="8"/>
      <c r="AE10" s="8"/>
    </row>
    <row r="11" spans="1:31" ht="12.75" customHeight="1" x14ac:dyDescent="0.2">
      <c r="A11" s="289"/>
      <c r="B11" s="279"/>
      <c r="C11" s="234" t="str">
        <f>+CampusxDivxDept!C11</f>
        <v>Developmental Mathematics (DEVM)</v>
      </c>
      <c r="D11" s="176"/>
      <c r="E11" s="175">
        <f t="shared" ref="E11:E65" si="1">+D11/$F11</f>
        <v>0</v>
      </c>
      <c r="F11" s="176">
        <f>+CampusxDivxDept!D11</f>
        <v>1584</v>
      </c>
      <c r="G11" s="8"/>
      <c r="V11" s="8"/>
      <c r="W11" s="8"/>
      <c r="X11" s="8"/>
      <c r="Y11" s="8"/>
      <c r="Z11" s="8"/>
      <c r="AA11" s="8"/>
      <c r="AB11" s="8"/>
      <c r="AC11" s="8"/>
      <c r="AD11" s="8"/>
      <c r="AE11" s="8"/>
    </row>
    <row r="12" spans="1:31" ht="12.75" customHeight="1" x14ac:dyDescent="0.2">
      <c r="A12" s="289"/>
      <c r="B12" s="279"/>
      <c r="C12" s="234" t="str">
        <f>+CampusxDivxDept!C12</f>
        <v>Economics (ECON)</v>
      </c>
      <c r="D12" s="176"/>
      <c r="E12" s="175">
        <f t="shared" si="1"/>
        <v>0</v>
      </c>
      <c r="F12" s="176">
        <f>+CampusxDivxDept!D12</f>
        <v>4560</v>
      </c>
      <c r="G12" s="8"/>
      <c r="V12" s="8"/>
      <c r="W12" s="8"/>
      <c r="X12" s="8"/>
      <c r="Y12" s="8"/>
      <c r="Z12" s="8"/>
      <c r="AA12" s="8"/>
      <c r="AB12" s="8"/>
      <c r="AC12" s="8"/>
      <c r="AD12" s="8"/>
      <c r="AE12" s="8"/>
    </row>
    <row r="13" spans="1:31" ht="12.75" customHeight="1" x14ac:dyDescent="0.2">
      <c r="A13" s="289"/>
      <c r="B13" s="279"/>
      <c r="C13" s="234" t="str">
        <f>+CampusxDivxDept!C13</f>
        <v>EDUC Learning Frameworks (EDLF)</v>
      </c>
      <c r="D13" s="176">
        <v>1488</v>
      </c>
      <c r="E13" s="175">
        <f t="shared" si="1"/>
        <v>0.37349397590361444</v>
      </c>
      <c r="F13" s="176">
        <f>+CampusxDivxDept!D13</f>
        <v>3984</v>
      </c>
      <c r="G13" s="8"/>
      <c r="V13" s="8"/>
      <c r="W13" s="8"/>
      <c r="X13" s="8"/>
      <c r="Y13" s="8"/>
      <c r="Z13" s="8"/>
      <c r="AA13" s="8"/>
      <c r="AB13" s="8"/>
      <c r="AC13" s="8"/>
      <c r="AD13" s="8"/>
      <c r="AE13" s="8"/>
    </row>
    <row r="14" spans="1:31" ht="12.75" customHeight="1" x14ac:dyDescent="0.2">
      <c r="A14" s="289"/>
      <c r="B14" s="279"/>
      <c r="C14" s="234" t="str">
        <f>+CampusxDivxDept!C14</f>
        <v>English (ENGL)</v>
      </c>
      <c r="D14" s="176"/>
      <c r="E14" s="175">
        <f t="shared" si="1"/>
        <v>0</v>
      </c>
      <c r="F14" s="176">
        <f>+CampusxDivxDept!D14</f>
        <v>26320</v>
      </c>
      <c r="G14" s="8"/>
      <c r="V14" s="8"/>
      <c r="W14" s="8"/>
      <c r="X14" s="8"/>
      <c r="Y14" s="8"/>
      <c r="Z14" s="8"/>
      <c r="AA14" s="8"/>
      <c r="AB14" s="8"/>
      <c r="AC14" s="8"/>
      <c r="AD14" s="8"/>
      <c r="AE14" s="8"/>
    </row>
    <row r="15" spans="1:31" ht="12.75" customHeight="1" x14ac:dyDescent="0.2">
      <c r="A15" s="289"/>
      <c r="B15" s="279"/>
      <c r="C15" s="234" t="str">
        <f>+CampusxDivxDept!C15</f>
        <v>Environmental Science (ENVR)</v>
      </c>
      <c r="D15" s="176"/>
      <c r="E15" s="175" t="s">
        <v>857</v>
      </c>
      <c r="F15" s="176">
        <f>+CampusxDivxDept!D15</f>
        <v>0</v>
      </c>
      <c r="G15" s="8"/>
      <c r="V15" s="8"/>
      <c r="W15" s="8"/>
      <c r="X15" s="8"/>
      <c r="Y15" s="8"/>
      <c r="Z15" s="8"/>
      <c r="AA15" s="8"/>
      <c r="AB15" s="8"/>
      <c r="AC15" s="8"/>
      <c r="AD15" s="8"/>
      <c r="AE15" s="8"/>
    </row>
    <row r="16" spans="1:31" ht="12.75" customHeight="1" x14ac:dyDescent="0.2">
      <c r="A16" s="289"/>
      <c r="B16" s="279"/>
      <c r="C16" s="234" t="str">
        <f>+CampusxDivxDept!C16</f>
        <v>History (HIST)</v>
      </c>
      <c r="D16" s="176"/>
      <c r="E16" s="175">
        <f t="shared" si="1"/>
        <v>0</v>
      </c>
      <c r="F16" s="176">
        <f>+CampusxDivxDept!D16</f>
        <v>11856</v>
      </c>
      <c r="G16" s="8"/>
      <c r="V16" s="8"/>
      <c r="W16" s="8"/>
      <c r="X16" s="8"/>
      <c r="Y16" s="8"/>
      <c r="Z16" s="8"/>
      <c r="AA16" s="8"/>
      <c r="AB16" s="8"/>
      <c r="AC16" s="8"/>
      <c r="AD16" s="8"/>
      <c r="AE16" s="8"/>
    </row>
    <row r="17" spans="1:31" ht="12.75" customHeight="1" x14ac:dyDescent="0.2">
      <c r="A17" s="289"/>
      <c r="B17" s="279"/>
      <c r="C17" s="234" t="str">
        <f>+CampusxDivxDept!C17</f>
        <v>Mathematics (MATH)</v>
      </c>
      <c r="D17" s="176"/>
      <c r="E17" s="175">
        <f t="shared" si="1"/>
        <v>0</v>
      </c>
      <c r="F17" s="176">
        <f>+CampusxDivxDept!D17</f>
        <v>16816</v>
      </c>
      <c r="G17" s="8"/>
      <c r="V17" s="8"/>
      <c r="W17" s="8"/>
      <c r="X17" s="8"/>
      <c r="Y17" s="8"/>
      <c r="Z17" s="8"/>
      <c r="AA17" s="8"/>
      <c r="AB17" s="8"/>
      <c r="AC17" s="8"/>
      <c r="AD17" s="8"/>
      <c r="AE17" s="8"/>
    </row>
    <row r="18" spans="1:31" ht="12.75" customHeight="1" x14ac:dyDescent="0.2">
      <c r="A18" s="289"/>
      <c r="B18" s="279"/>
      <c r="C18" s="234" t="str">
        <f>+CampusxDivxDept!C18</f>
        <v>Music (MUSI)</v>
      </c>
      <c r="D18" s="178"/>
      <c r="E18" s="175" t="s">
        <v>857</v>
      </c>
      <c r="F18" s="176">
        <f>+CampusxDivxDept!D18</f>
        <v>0</v>
      </c>
      <c r="G18" s="8"/>
      <c r="V18" s="8"/>
      <c r="W18" s="8"/>
      <c r="X18" s="8"/>
      <c r="Y18" s="8"/>
      <c r="Z18" s="8"/>
      <c r="AA18" s="8"/>
      <c r="AB18" s="8"/>
      <c r="AC18" s="8"/>
      <c r="AD18" s="8"/>
      <c r="AE18" s="8"/>
    </row>
    <row r="19" spans="1:31" ht="12.75" customHeight="1" x14ac:dyDescent="0.2">
      <c r="A19" s="289"/>
      <c r="B19" s="279"/>
      <c r="C19" s="234" t="str">
        <f>+CampusxDivxDept!C19</f>
        <v>Physics (PHYS)</v>
      </c>
      <c r="D19" s="178"/>
      <c r="E19" s="175">
        <f t="shared" si="1"/>
        <v>0</v>
      </c>
      <c r="F19" s="176">
        <f>+CampusxDivxDept!D19</f>
        <v>2400</v>
      </c>
      <c r="G19" s="8"/>
      <c r="V19" s="8"/>
      <c r="W19" s="8"/>
      <c r="X19" s="8"/>
      <c r="Y19" s="8"/>
      <c r="Z19" s="8"/>
      <c r="AA19" s="8"/>
      <c r="AB19" s="8"/>
      <c r="AC19" s="8"/>
      <c r="AD19" s="8"/>
      <c r="AE19" s="8"/>
    </row>
    <row r="20" spans="1:31" ht="12.75" customHeight="1" x14ac:dyDescent="0.2">
      <c r="A20" s="289"/>
      <c r="B20" s="279"/>
      <c r="C20" s="234" t="str">
        <f>+CampusxDivxDept!C20</f>
        <v>Political Science (POLS)</v>
      </c>
      <c r="D20" s="176"/>
      <c r="E20" s="175">
        <f t="shared" si="1"/>
        <v>0</v>
      </c>
      <c r="F20" s="176">
        <f>+CampusxDivxDept!D20</f>
        <v>6768</v>
      </c>
      <c r="G20" s="8"/>
      <c r="V20" s="8"/>
      <c r="W20" s="8"/>
      <c r="X20" s="8"/>
      <c r="Y20" s="8"/>
      <c r="Z20" s="8"/>
      <c r="AA20" s="8"/>
      <c r="AB20" s="8"/>
      <c r="AC20" s="8"/>
      <c r="AD20" s="8"/>
      <c r="AE20" s="8"/>
    </row>
    <row r="21" spans="1:31" ht="12.75" customHeight="1" x14ac:dyDescent="0.2">
      <c r="A21" s="289"/>
      <c r="B21" s="279"/>
      <c r="C21" s="234" t="str">
        <f>+CampusxDivxDept!C21</f>
        <v>Psychology (PSYC)</v>
      </c>
      <c r="D21" s="176"/>
      <c r="E21" s="175">
        <f t="shared" si="1"/>
        <v>0</v>
      </c>
      <c r="F21" s="176">
        <f>+CampusxDivxDept!D21</f>
        <v>2736</v>
      </c>
      <c r="G21" s="8"/>
      <c r="V21" s="8"/>
      <c r="W21" s="8"/>
      <c r="X21" s="8"/>
      <c r="Y21" s="8"/>
      <c r="Z21" s="8"/>
      <c r="AA21" s="8"/>
      <c r="AB21" s="8"/>
      <c r="AC21" s="8"/>
      <c r="AD21" s="8"/>
      <c r="AE21" s="8"/>
    </row>
    <row r="22" spans="1:31" ht="12.75" customHeight="1" x14ac:dyDescent="0.2">
      <c r="A22" s="289"/>
      <c r="B22" s="279"/>
      <c r="C22" s="234" t="str">
        <f>+CampusxDivxDept!C22</f>
        <v>Speech (SPCH)</v>
      </c>
      <c r="D22" s="176"/>
      <c r="E22" s="175" t="s">
        <v>857</v>
      </c>
      <c r="F22" s="176">
        <f>+CampusxDivxDept!D22</f>
        <v>0</v>
      </c>
      <c r="G22" s="8"/>
      <c r="V22" s="8"/>
      <c r="W22" s="8"/>
      <c r="X22" s="8"/>
      <c r="Y22" s="8"/>
      <c r="Z22" s="8"/>
      <c r="AA22" s="8"/>
      <c r="AB22" s="8"/>
      <c r="AC22" s="8"/>
      <c r="AD22" s="8"/>
      <c r="AE22" s="8"/>
    </row>
    <row r="23" spans="1:31" ht="12.75" customHeight="1" thickBot="1" x14ac:dyDescent="0.25">
      <c r="A23" s="289"/>
      <c r="B23" s="280"/>
      <c r="C23" s="170" t="s">
        <v>0</v>
      </c>
      <c r="D23" s="179">
        <f>SUM(D10:D22)</f>
        <v>1488</v>
      </c>
      <c r="E23" s="180">
        <f>+D23/$F23</f>
        <v>1.9318653926049024E-2</v>
      </c>
      <c r="F23" s="179">
        <f>+CampusxDivxDept!D23</f>
        <v>77024</v>
      </c>
      <c r="G23" s="8"/>
      <c r="V23" s="8"/>
      <c r="W23" s="8"/>
      <c r="X23" s="8"/>
      <c r="Y23" s="8"/>
      <c r="Z23" s="8"/>
      <c r="AA23" s="8"/>
      <c r="AB23" s="8"/>
      <c r="AC23" s="8"/>
      <c r="AD23" s="8"/>
      <c r="AE23" s="8"/>
    </row>
    <row r="24" spans="1:31" ht="12.75" customHeight="1" x14ac:dyDescent="0.2">
      <c r="A24" s="289"/>
      <c r="B24" s="275" t="s">
        <v>902</v>
      </c>
      <c r="C24" s="235" t="str">
        <f>+CampusxDivxDept!C24</f>
        <v>Automotive Tech. (Alba (DW) (AUMT)</v>
      </c>
      <c r="D24" s="174"/>
      <c r="E24" s="175">
        <f t="shared" si="1"/>
        <v>0</v>
      </c>
      <c r="F24" s="176">
        <f>+CampusxDivxDept!D24</f>
        <v>57264</v>
      </c>
      <c r="G24" s="8"/>
      <c r="V24" s="8"/>
      <c r="W24" s="8"/>
      <c r="X24" s="8"/>
      <c r="Y24" s="8"/>
      <c r="Z24" s="8"/>
      <c r="AA24" s="8"/>
      <c r="AB24" s="8"/>
      <c r="AC24" s="8"/>
      <c r="AD24" s="8"/>
      <c r="AE24" s="8"/>
    </row>
    <row r="25" spans="1:31" ht="12.75" customHeight="1" x14ac:dyDescent="0.2">
      <c r="A25" s="289"/>
      <c r="B25" s="275"/>
      <c r="C25" s="234" t="str">
        <f>+CampusxDivxDept!C25</f>
        <v>Biomedical Equip. Tech. (Baweja (DW) (BIOM)</v>
      </c>
      <c r="D25" s="176"/>
      <c r="E25" s="175">
        <f t="shared" si="1"/>
        <v>0</v>
      </c>
      <c r="F25" s="176">
        <f>+CampusxDivxDept!D25</f>
        <v>2944</v>
      </c>
      <c r="G25" s="8"/>
      <c r="V25" s="8"/>
      <c r="W25" s="8"/>
      <c r="X25" s="8"/>
      <c r="Y25" s="8"/>
      <c r="Z25" s="8"/>
      <c r="AA25" s="8"/>
      <c r="AB25" s="8"/>
      <c r="AC25" s="8"/>
      <c r="AD25" s="8"/>
      <c r="AE25" s="8"/>
    </row>
    <row r="26" spans="1:31" ht="12.75" customHeight="1" x14ac:dyDescent="0.2">
      <c r="A26" s="289"/>
      <c r="B26" s="275"/>
      <c r="C26" s="234" t="str">
        <f>+CampusxDivxDept!C26</f>
        <v>CADD (CJohnson (DW) (CADD)</v>
      </c>
      <c r="D26" s="177"/>
      <c r="E26" s="175">
        <f t="shared" si="1"/>
        <v>0</v>
      </c>
      <c r="F26" s="176">
        <f>+CampusxDivxDept!D26</f>
        <v>14720</v>
      </c>
      <c r="G26" s="8"/>
      <c r="V26" s="8"/>
      <c r="W26" s="8"/>
      <c r="X26" s="8"/>
      <c r="Y26" s="8"/>
      <c r="Z26" s="8"/>
      <c r="AA26" s="8"/>
      <c r="AB26" s="8"/>
      <c r="AC26" s="8"/>
      <c r="AD26" s="8"/>
      <c r="AE26" s="8"/>
    </row>
    <row r="27" spans="1:31" ht="12.75" customHeight="1" x14ac:dyDescent="0.2">
      <c r="A27" s="289"/>
      <c r="B27" s="275"/>
      <c r="C27" s="234" t="str">
        <f>+CampusxDivxDept!C27</f>
        <v>Collision Technology (Alba (DW) (COLT)</v>
      </c>
      <c r="D27" s="176"/>
      <c r="E27" s="175">
        <f t="shared" si="1"/>
        <v>0</v>
      </c>
      <c r="F27" s="176">
        <f>+CampusxDivxDept!D27</f>
        <v>18864</v>
      </c>
      <c r="G27" s="8"/>
      <c r="V27" s="8"/>
      <c r="W27" s="8"/>
      <c r="X27" s="8"/>
      <c r="Y27" s="8"/>
      <c r="Z27" s="8"/>
      <c r="AA27" s="8"/>
      <c r="AB27" s="8"/>
      <c r="AC27" s="8"/>
      <c r="AD27" s="8"/>
      <c r="AE27" s="8"/>
    </row>
    <row r="28" spans="1:31" ht="12.75" customHeight="1" x14ac:dyDescent="0.2">
      <c r="A28" s="289"/>
      <c r="B28" s="275"/>
      <c r="C28" s="234" t="str">
        <f>+CampusxDivxDept!C28</f>
        <v>Computer Science (Baweja (DW) (COSC)</v>
      </c>
      <c r="D28" s="176"/>
      <c r="E28" s="175">
        <f t="shared" si="1"/>
        <v>0</v>
      </c>
      <c r="F28" s="176">
        <f>+CampusxDivxDept!D28</f>
        <v>22080</v>
      </c>
      <c r="G28" s="8"/>
      <c r="V28" s="8"/>
      <c r="W28" s="8"/>
      <c r="X28" s="8"/>
      <c r="Y28" s="8"/>
      <c r="Z28" s="8"/>
      <c r="AA28" s="8"/>
      <c r="AB28" s="8"/>
      <c r="AC28" s="8"/>
      <c r="AD28" s="8"/>
      <c r="AE28" s="8"/>
    </row>
    <row r="29" spans="1:31" ht="12.75" customHeight="1" x14ac:dyDescent="0.2">
      <c r="A29" s="289"/>
      <c r="B29" s="275"/>
      <c r="C29" s="234" t="str">
        <f>+CampusxDivxDept!C29</f>
        <v>Construction Mgt. (CJohnson (DW) (CNSA)</v>
      </c>
      <c r="D29" s="176"/>
      <c r="E29" s="175">
        <f t="shared" si="1"/>
        <v>0</v>
      </c>
      <c r="F29" s="176">
        <f>+CampusxDivxDept!D29</f>
        <v>41792</v>
      </c>
      <c r="G29" s="8"/>
      <c r="V29" s="8"/>
      <c r="W29" s="8"/>
      <c r="X29" s="8"/>
      <c r="Y29" s="8"/>
      <c r="Z29" s="8"/>
      <c r="AA29" s="8"/>
      <c r="AB29" s="8"/>
      <c r="AC29" s="8"/>
      <c r="AD29" s="8"/>
      <c r="AE29" s="8"/>
    </row>
    <row r="30" spans="1:31" ht="12.75" customHeight="1" x14ac:dyDescent="0.2">
      <c r="A30" s="289"/>
      <c r="B30" s="275"/>
      <c r="C30" s="234" t="str">
        <f>+CampusxDivxDept!C30</f>
        <v>Construction Mgt. BAS (CJohnson (DW) (CNSB)</v>
      </c>
      <c r="D30" s="176"/>
      <c r="E30" s="175">
        <f t="shared" si="1"/>
        <v>0</v>
      </c>
      <c r="F30" s="176">
        <f>+CampusxDivxDept!D30</f>
        <v>14592</v>
      </c>
      <c r="G30" s="8"/>
      <c r="V30" s="8"/>
      <c r="W30" s="8"/>
      <c r="X30" s="8"/>
      <c r="Y30" s="8"/>
      <c r="Z30" s="8"/>
      <c r="AA30" s="8"/>
      <c r="AB30" s="8"/>
      <c r="AC30" s="8"/>
      <c r="AD30" s="8"/>
      <c r="AE30" s="8"/>
    </row>
    <row r="31" spans="1:31" ht="12.75" customHeight="1" x14ac:dyDescent="0.2">
      <c r="A31" s="289"/>
      <c r="B31" s="275"/>
      <c r="C31" s="234" t="str">
        <f>+CampusxDivxDept!C31</f>
        <v>Electrical Tech. (CJohnson (DW) (ELPT)</v>
      </c>
      <c r="D31" s="176"/>
      <c r="E31" s="175">
        <f t="shared" si="1"/>
        <v>0</v>
      </c>
      <c r="F31" s="176">
        <f>+CampusxDivxDept!D31</f>
        <v>6720</v>
      </c>
      <c r="G31" s="8"/>
      <c r="V31" s="8"/>
      <c r="W31" s="8"/>
      <c r="X31" s="8"/>
      <c r="Y31" s="8"/>
      <c r="Z31" s="8"/>
      <c r="AA31" s="8"/>
      <c r="AB31" s="8"/>
      <c r="AC31" s="8"/>
      <c r="AD31" s="8"/>
      <c r="AE31" s="8"/>
    </row>
    <row r="32" spans="1:31" ht="12.75" customHeight="1" x14ac:dyDescent="0.2">
      <c r="A32" s="289"/>
      <c r="B32" s="275"/>
      <c r="C32" s="234" t="str">
        <f>+CampusxDivxDept!C32</f>
        <v>Electronic Engineering Tech. (Baweja (DW) (ELRO)</v>
      </c>
      <c r="D32" s="176"/>
      <c r="E32" s="175">
        <f t="shared" si="1"/>
        <v>0</v>
      </c>
      <c r="F32" s="176">
        <f>+CampusxDivxDept!D32</f>
        <v>21792</v>
      </c>
      <c r="G32" s="8"/>
      <c r="V32" s="8"/>
      <c r="W32" s="8"/>
      <c r="X32" s="8"/>
      <c r="Y32" s="8"/>
      <c r="Z32" s="8"/>
      <c r="AA32" s="8"/>
      <c r="AB32" s="8"/>
      <c r="AC32" s="8"/>
      <c r="AD32" s="8"/>
      <c r="AE32" s="8"/>
    </row>
    <row r="33" spans="1:31" ht="12.75" customHeight="1" x14ac:dyDescent="0.2">
      <c r="A33" s="289"/>
      <c r="B33" s="275"/>
      <c r="C33" s="234" t="str">
        <f>+CampusxDivxDept!C33</f>
        <v>Engineering (Baweja (DW) (ENGR)</v>
      </c>
      <c r="D33" s="176"/>
      <c r="E33" s="175">
        <f t="shared" si="1"/>
        <v>0</v>
      </c>
      <c r="F33" s="176">
        <f>+CampusxDivxDept!D33</f>
        <v>5184</v>
      </c>
      <c r="G33" s="8"/>
      <c r="V33" s="8"/>
      <c r="W33" s="8"/>
      <c r="X33" s="8"/>
      <c r="Y33" s="8"/>
      <c r="Z33" s="8"/>
      <c r="AA33" s="8"/>
      <c r="AB33" s="8"/>
      <c r="AC33" s="8"/>
      <c r="AD33" s="8"/>
      <c r="AE33" s="8"/>
    </row>
    <row r="34" spans="1:31" ht="12.75" customHeight="1" x14ac:dyDescent="0.2">
      <c r="A34" s="289"/>
      <c r="B34" s="275"/>
      <c r="C34" s="234" t="str">
        <f>+CampusxDivxDept!C34</f>
        <v>HVAC (Sanders (DW) (HVAC)</v>
      </c>
      <c r="D34" s="184">
        <v>11616</v>
      </c>
      <c r="E34" s="175">
        <f t="shared" si="1"/>
        <v>0.35208535402521823</v>
      </c>
      <c r="F34" s="176">
        <f>+CampusxDivxDept!D34</f>
        <v>32992</v>
      </c>
      <c r="G34" s="8"/>
      <c r="V34" s="8"/>
      <c r="W34" s="8"/>
      <c r="X34" s="8"/>
      <c r="Y34" s="8"/>
      <c r="Z34" s="8"/>
      <c r="AA34" s="8"/>
      <c r="AB34" s="8"/>
      <c r="AC34" s="8"/>
      <c r="AD34" s="8"/>
      <c r="AE34" s="8"/>
    </row>
    <row r="35" spans="1:31" ht="12.75" customHeight="1" x14ac:dyDescent="0.2">
      <c r="A35" s="289"/>
      <c r="B35" s="275"/>
      <c r="C35" s="234" t="str">
        <f>+CampusxDivxDept!C35</f>
        <v>Interior Design (CJohnson (DW) (INDS)</v>
      </c>
      <c r="D35" s="176"/>
      <c r="E35" s="175">
        <f t="shared" si="1"/>
        <v>0</v>
      </c>
      <c r="F35" s="176">
        <f>+CampusxDivxDept!D35</f>
        <v>12672</v>
      </c>
      <c r="G35" s="8"/>
      <c r="V35" s="8"/>
      <c r="W35" s="8"/>
      <c r="X35" s="8"/>
      <c r="Y35" s="8"/>
      <c r="Z35" s="8"/>
      <c r="AA35" s="8"/>
      <c r="AB35" s="8"/>
      <c r="AC35" s="8"/>
      <c r="AD35" s="8"/>
      <c r="AE35" s="8"/>
    </row>
    <row r="36" spans="1:31" ht="12.75" customHeight="1" x14ac:dyDescent="0.2">
      <c r="A36" s="289"/>
      <c r="B36" s="275"/>
      <c r="C36" s="234" t="str">
        <f>+CampusxDivxDept!C36</f>
        <v>Plumbing (CJohnson (DW) (PFPB)</v>
      </c>
      <c r="D36" s="176"/>
      <c r="E36" s="175">
        <f t="shared" si="1"/>
        <v>0</v>
      </c>
      <c r="F36" s="176">
        <f>+CampusxDivxDept!D36</f>
        <v>4224</v>
      </c>
      <c r="G36" s="8"/>
      <c r="V36" s="8"/>
      <c r="W36" s="8"/>
      <c r="X36" s="8"/>
      <c r="Y36" s="8"/>
      <c r="Z36" s="8"/>
      <c r="AA36" s="8"/>
      <c r="AB36" s="8"/>
      <c r="AC36" s="8"/>
      <c r="AD36" s="8"/>
      <c r="AE36" s="8"/>
    </row>
    <row r="37" spans="1:31" ht="12.75" customHeight="1" x14ac:dyDescent="0.2">
      <c r="A37" s="289"/>
      <c r="B37" s="275"/>
      <c r="C37" s="234" t="str">
        <f>+CampusxDivxDept!C37</f>
        <v>Robotics &amp; Automation Tech. (Baweja (DW) (ROBA)</v>
      </c>
      <c r="D37" s="176"/>
      <c r="E37" s="175">
        <f t="shared" si="1"/>
        <v>0</v>
      </c>
      <c r="F37" s="176">
        <f>+CampusxDivxDept!D37</f>
        <v>1760</v>
      </c>
      <c r="G37" s="8"/>
      <c r="V37" s="8"/>
      <c r="W37" s="8"/>
      <c r="X37" s="8"/>
      <c r="Y37" s="8"/>
      <c r="Z37" s="8"/>
      <c r="AA37" s="8"/>
      <c r="AB37" s="8"/>
      <c r="AC37" s="8"/>
      <c r="AD37" s="8"/>
      <c r="AE37" s="8"/>
    </row>
    <row r="38" spans="1:31" ht="12.75" customHeight="1" x14ac:dyDescent="0.2">
      <c r="A38" s="289"/>
      <c r="B38" s="275"/>
      <c r="C38" s="234" t="str">
        <f>+CampusxDivxDept!C38</f>
        <v>Safety (CJohnson (DW) (SAFE)</v>
      </c>
      <c r="D38" s="176"/>
      <c r="E38" s="175">
        <f t="shared" si="1"/>
        <v>0</v>
      </c>
      <c r="F38" s="176">
        <f>+CampusxDivxDept!D38</f>
        <v>3328</v>
      </c>
      <c r="G38" s="8"/>
      <c r="V38" s="8"/>
      <c r="W38" s="8"/>
      <c r="X38" s="8"/>
      <c r="Y38" s="8"/>
      <c r="Z38" s="8"/>
      <c r="AA38" s="8"/>
      <c r="AB38" s="8"/>
      <c r="AC38" s="8"/>
      <c r="AD38" s="8"/>
      <c r="AE38" s="8"/>
    </row>
    <row r="39" spans="1:31" ht="12.75" customHeight="1" x14ac:dyDescent="0.2">
      <c r="A39" s="289"/>
      <c r="B39" s="275"/>
      <c r="C39" s="234" t="str">
        <f>+CampusxDivxDept!C39</f>
        <v>Welding (Sanders (DW) (WLDG)</v>
      </c>
      <c r="D39" s="178"/>
      <c r="E39" s="175">
        <f t="shared" si="1"/>
        <v>0</v>
      </c>
      <c r="F39" s="176">
        <f>+CampusxDivxDept!D39</f>
        <v>64192</v>
      </c>
      <c r="G39" s="8"/>
      <c r="V39" s="8"/>
      <c r="W39" s="8"/>
      <c r="X39" s="8"/>
      <c r="Y39" s="8"/>
      <c r="Z39" s="8"/>
      <c r="AA39" s="8"/>
      <c r="AB39" s="8"/>
      <c r="AC39" s="8"/>
      <c r="AD39" s="8"/>
      <c r="AE39" s="8"/>
    </row>
    <row r="40" spans="1:31" ht="12.75" customHeight="1" thickBot="1" x14ac:dyDescent="0.25">
      <c r="A40" s="289"/>
      <c r="B40" s="281"/>
      <c r="C40" s="170" t="s">
        <v>0</v>
      </c>
      <c r="D40" s="179">
        <f>SUM(D24:D39)</f>
        <v>11616</v>
      </c>
      <c r="E40" s="180">
        <f t="shared" si="1"/>
        <v>3.5728346456692914E-2</v>
      </c>
      <c r="F40" s="182">
        <f>+CampusxDivxDept!D40</f>
        <v>325120</v>
      </c>
      <c r="G40" s="8"/>
      <c r="V40" s="8"/>
      <c r="W40" s="8"/>
      <c r="X40" s="8"/>
      <c r="Y40" s="8"/>
      <c r="Z40" s="8"/>
      <c r="AA40" s="8"/>
      <c r="AB40" s="8"/>
      <c r="AC40" s="8"/>
      <c r="AD40" s="8"/>
      <c r="AE40" s="8"/>
    </row>
    <row r="41" spans="1:31" ht="12.75" customHeight="1" thickBot="1" x14ac:dyDescent="0.25">
      <c r="A41" s="292"/>
      <c r="B41" s="282" t="s">
        <v>159</v>
      </c>
      <c r="C41" s="285"/>
      <c r="D41" s="55">
        <f>SUM(D23,D40)</f>
        <v>13104</v>
      </c>
      <c r="E41" s="56">
        <f t="shared" si="1"/>
        <v>3.2585342563857721E-2</v>
      </c>
      <c r="F41" s="57">
        <f>+CampusxDivxDept!D41</f>
        <v>402144</v>
      </c>
      <c r="G41" s="8"/>
      <c r="V41" s="8"/>
      <c r="W41" s="8"/>
      <c r="X41" s="8"/>
      <c r="Y41" s="8"/>
      <c r="Z41" s="8"/>
      <c r="AA41" s="8"/>
      <c r="AB41" s="8"/>
      <c r="AC41" s="8"/>
      <c r="AD41" s="8"/>
      <c r="AE41" s="8"/>
    </row>
    <row r="42" spans="1:31" ht="12.75" customHeight="1" x14ac:dyDescent="0.2">
      <c r="A42" s="278" t="s">
        <v>699</v>
      </c>
      <c r="B42" s="278" t="s">
        <v>828</v>
      </c>
      <c r="C42" s="171" t="str">
        <f>+CampusxDivxDept!C42</f>
        <v>Reed</v>
      </c>
      <c r="D42" s="172"/>
      <c r="E42" s="173"/>
      <c r="F42" s="172"/>
      <c r="G42" s="8"/>
      <c r="V42" s="8"/>
      <c r="W42" s="8"/>
      <c r="X42" s="8"/>
      <c r="Y42" s="8"/>
      <c r="Z42" s="8"/>
      <c r="AA42" s="8"/>
      <c r="AB42" s="8"/>
      <c r="AC42" s="8"/>
      <c r="AD42" s="8"/>
      <c r="AE42" s="8"/>
    </row>
    <row r="43" spans="1:31" ht="12.75" customHeight="1" x14ac:dyDescent="0.2">
      <c r="A43" s="275"/>
      <c r="B43" s="275"/>
      <c r="C43" s="118" t="str">
        <f>+CampusxDivxDept!C43</f>
        <v>Accounting (ACCT)</v>
      </c>
      <c r="D43" s="178"/>
      <c r="E43" s="175" t="s">
        <v>857</v>
      </c>
      <c r="F43" s="176">
        <f>+CampusxDivxDept!D43</f>
        <v>0</v>
      </c>
      <c r="G43" s="8"/>
      <c r="V43" s="8"/>
      <c r="W43" s="8"/>
      <c r="X43" s="8"/>
      <c r="Y43" s="8"/>
      <c r="Z43" s="8"/>
      <c r="AA43" s="8"/>
      <c r="AB43" s="8"/>
      <c r="AC43" s="8"/>
      <c r="AD43" s="8"/>
      <c r="AE43" s="8"/>
    </row>
    <row r="44" spans="1:31" ht="12.75" customHeight="1" x14ac:dyDescent="0.2">
      <c r="A44" s="275"/>
      <c r="B44" s="275"/>
      <c r="C44" s="118" t="str">
        <f>+CampusxDivxDept!C44</f>
        <v>Anatomy &amp; Physiology (ANPH)</v>
      </c>
      <c r="D44" s="178"/>
      <c r="E44" s="175">
        <f t="shared" si="1"/>
        <v>0</v>
      </c>
      <c r="F44" s="176">
        <f>+CampusxDivxDept!D44</f>
        <v>7616</v>
      </c>
      <c r="G44" s="8"/>
      <c r="V44" s="8"/>
      <c r="W44" s="8"/>
      <c r="X44" s="8"/>
      <c r="Y44" s="8"/>
      <c r="Z44" s="8"/>
      <c r="AA44" s="8"/>
      <c r="AB44" s="8"/>
      <c r="AC44" s="8"/>
      <c r="AD44" s="8"/>
      <c r="AE44" s="8"/>
    </row>
    <row r="45" spans="1:31" ht="12.75" customHeight="1" x14ac:dyDescent="0.2">
      <c r="A45" s="275"/>
      <c r="B45" s="275"/>
      <c r="C45" s="118" t="str">
        <f>+CampusxDivxDept!C45</f>
        <v>Art (ARTS)</v>
      </c>
      <c r="D45" s="178">
        <v>3024</v>
      </c>
      <c r="E45" s="175">
        <f t="shared" si="1"/>
        <v>1</v>
      </c>
      <c r="F45" s="176">
        <f>+CampusxDivxDept!D45</f>
        <v>3024</v>
      </c>
      <c r="G45" s="8"/>
      <c r="V45" s="8"/>
      <c r="W45" s="8"/>
      <c r="X45" s="8"/>
      <c r="Y45" s="8"/>
      <c r="Z45" s="8"/>
      <c r="AA45" s="8"/>
      <c r="AB45" s="8"/>
      <c r="AC45" s="8"/>
      <c r="AD45" s="8"/>
      <c r="AE45" s="8"/>
    </row>
    <row r="46" spans="1:31" ht="12.75" customHeight="1" x14ac:dyDescent="0.2">
      <c r="A46" s="279"/>
      <c r="B46" s="279"/>
      <c r="C46" s="118" t="str">
        <f>+CampusxDivxDept!C46</f>
        <v>Biology (BIOL)</v>
      </c>
      <c r="D46" s="178"/>
      <c r="E46" s="175">
        <f t="shared" si="1"/>
        <v>0</v>
      </c>
      <c r="F46" s="176">
        <f>+CampusxDivxDept!D46</f>
        <v>2064</v>
      </c>
      <c r="G46" s="8"/>
      <c r="V46" s="8"/>
      <c r="W46" s="8"/>
      <c r="X46" s="8"/>
      <c r="Y46" s="8"/>
      <c r="Z46" s="8"/>
      <c r="AA46" s="8"/>
      <c r="AB46" s="8"/>
      <c r="AC46" s="8"/>
      <c r="AD46" s="8"/>
      <c r="AE46" s="8"/>
    </row>
    <row r="47" spans="1:31" ht="12.75" customHeight="1" x14ac:dyDescent="0.2">
      <c r="A47" s="279"/>
      <c r="B47" s="279"/>
      <c r="C47" s="118" t="str">
        <f>+CampusxDivxDept!C47</f>
        <v>Business (BUSI)</v>
      </c>
      <c r="D47" s="178"/>
      <c r="E47" s="175" t="s">
        <v>857</v>
      </c>
      <c r="F47" s="176">
        <f>+CampusxDivxDept!D47</f>
        <v>0</v>
      </c>
      <c r="G47" s="8"/>
      <c r="V47" s="8"/>
      <c r="W47" s="8"/>
      <c r="X47" s="8"/>
      <c r="Y47" s="8"/>
      <c r="Z47" s="8"/>
      <c r="AA47" s="8"/>
      <c r="AB47" s="8"/>
      <c r="AC47" s="8"/>
      <c r="AD47" s="8"/>
      <c r="AE47" s="8"/>
    </row>
    <row r="48" spans="1:31" ht="12.75" customHeight="1" x14ac:dyDescent="0.2">
      <c r="A48" s="279"/>
      <c r="B48" s="279"/>
      <c r="C48" s="167" t="str">
        <f>+CampusxDivxDept!C48</f>
        <v>Chemistry (CHEM)</v>
      </c>
      <c r="D48" s="178"/>
      <c r="E48" s="175" t="s">
        <v>857</v>
      </c>
      <c r="F48" s="176">
        <f>+CampusxDivxDept!D48</f>
        <v>0</v>
      </c>
      <c r="G48" s="8"/>
      <c r="V48" s="8"/>
      <c r="W48" s="8"/>
      <c r="X48" s="8"/>
      <c r="Y48" s="8"/>
      <c r="Z48" s="8"/>
      <c r="AA48" s="8"/>
      <c r="AB48" s="8"/>
      <c r="AC48" s="8"/>
      <c r="AD48" s="8"/>
      <c r="AE48" s="8"/>
    </row>
    <row r="49" spans="1:31" ht="12.75" customHeight="1" x14ac:dyDescent="0.2">
      <c r="A49" s="279"/>
      <c r="B49" s="279"/>
      <c r="C49" s="167" t="str">
        <f>+CampusxDivxDept!C49</f>
        <v>Developmental Mathematics (DEVM)</v>
      </c>
      <c r="D49" s="178"/>
      <c r="E49" s="175" t="s">
        <v>857</v>
      </c>
      <c r="F49" s="176">
        <f>+CampusxDivxDept!D49</f>
        <v>0</v>
      </c>
      <c r="G49" s="8"/>
      <c r="V49" s="8"/>
      <c r="W49" s="8"/>
      <c r="X49" s="8"/>
      <c r="Y49" s="8"/>
      <c r="Z49" s="8"/>
      <c r="AA49" s="8"/>
      <c r="AB49" s="8"/>
      <c r="AC49" s="8"/>
      <c r="AD49" s="8"/>
      <c r="AE49" s="8"/>
    </row>
    <row r="50" spans="1:31" ht="12.75" customHeight="1" x14ac:dyDescent="0.2">
      <c r="A50" s="279"/>
      <c r="B50" s="279"/>
      <c r="C50" s="167" t="str">
        <f>+CampusxDivxDept!C50</f>
        <v>Economics (ECON)</v>
      </c>
      <c r="D50" s="178"/>
      <c r="E50" s="175" t="s">
        <v>857</v>
      </c>
      <c r="F50" s="176">
        <f>+CampusxDivxDept!D50</f>
        <v>0</v>
      </c>
      <c r="G50" s="8"/>
      <c r="V50" s="8"/>
      <c r="W50" s="8"/>
      <c r="X50" s="8"/>
      <c r="Y50" s="8"/>
      <c r="Z50" s="8"/>
      <c r="AA50" s="8"/>
      <c r="AB50" s="8"/>
      <c r="AC50" s="8"/>
      <c r="AD50" s="8"/>
      <c r="AE50" s="8"/>
    </row>
    <row r="51" spans="1:31" ht="12.75" customHeight="1" x14ac:dyDescent="0.2">
      <c r="A51" s="279"/>
      <c r="B51" s="279"/>
      <c r="C51" s="167" t="str">
        <f>+CampusxDivxDept!C51</f>
        <v>EDUC Learning Frameworks (EDLF)</v>
      </c>
      <c r="D51" s="178"/>
      <c r="E51" s="175" t="s">
        <v>857</v>
      </c>
      <c r="F51" s="176">
        <f>+CampusxDivxDept!D51</f>
        <v>0</v>
      </c>
      <c r="G51" s="8"/>
      <c r="V51" s="8"/>
      <c r="W51" s="8"/>
      <c r="X51" s="8"/>
      <c r="Y51" s="8"/>
      <c r="Z51" s="8"/>
      <c r="AA51" s="8"/>
      <c r="AB51" s="8"/>
      <c r="AC51" s="8"/>
      <c r="AD51" s="8"/>
      <c r="AE51" s="8"/>
    </row>
    <row r="52" spans="1:31" ht="12.75" customHeight="1" x14ac:dyDescent="0.2">
      <c r="A52" s="279"/>
      <c r="B52" s="279"/>
      <c r="C52" s="167" t="str">
        <f>+CampusxDivxDept!C52</f>
        <v>English (ENGL)</v>
      </c>
      <c r="D52" s="178">
        <v>15968</v>
      </c>
      <c r="E52" s="175">
        <f t="shared" si="1"/>
        <v>0.49627051218299356</v>
      </c>
      <c r="F52" s="176">
        <f>+CampusxDivxDept!D52</f>
        <v>32176</v>
      </c>
      <c r="G52" s="8"/>
      <c r="V52" s="8"/>
      <c r="W52" s="8"/>
      <c r="X52" s="8"/>
      <c r="Y52" s="8"/>
      <c r="Z52" s="8"/>
      <c r="AA52" s="8"/>
      <c r="AB52" s="8"/>
      <c r="AC52" s="8"/>
      <c r="AD52" s="8"/>
      <c r="AE52" s="8"/>
    </row>
    <row r="53" spans="1:31" ht="12.75" customHeight="1" x14ac:dyDescent="0.2">
      <c r="A53" s="279"/>
      <c r="B53" s="279"/>
      <c r="C53" s="167" t="str">
        <f>+CampusxDivxDept!C53</f>
        <v>Geology (GEOL)</v>
      </c>
      <c r="D53" s="178"/>
      <c r="E53" s="175" t="s">
        <v>857</v>
      </c>
      <c r="F53" s="176">
        <f>+CampusxDivxDept!D53</f>
        <v>0</v>
      </c>
      <c r="G53" s="8"/>
      <c r="V53" s="8"/>
      <c r="W53" s="8"/>
      <c r="X53" s="8"/>
      <c r="Y53" s="8"/>
      <c r="Z53" s="8"/>
      <c r="AA53" s="8"/>
      <c r="AB53" s="8"/>
      <c r="AC53" s="8"/>
      <c r="AD53" s="8"/>
      <c r="AE53" s="8"/>
    </row>
    <row r="54" spans="1:31" ht="12.75" customHeight="1" x14ac:dyDescent="0.2">
      <c r="A54" s="279"/>
      <c r="B54" s="279"/>
      <c r="C54" s="167" t="str">
        <f>+CampusxDivxDept!C54</f>
        <v>History (HIST)</v>
      </c>
      <c r="D54" s="178"/>
      <c r="E54" s="175">
        <f t="shared" si="1"/>
        <v>0</v>
      </c>
      <c r="F54" s="176">
        <f>+CampusxDivxDept!D54</f>
        <v>5136</v>
      </c>
      <c r="G54" s="8"/>
      <c r="V54" s="8"/>
      <c r="W54" s="8"/>
      <c r="X54" s="8"/>
      <c r="Y54" s="8"/>
      <c r="Z54" s="8"/>
      <c r="AA54" s="8"/>
      <c r="AB54" s="8"/>
      <c r="AC54" s="8"/>
      <c r="AD54" s="8"/>
      <c r="AE54" s="8"/>
    </row>
    <row r="55" spans="1:31" ht="12.75" customHeight="1" x14ac:dyDescent="0.2">
      <c r="A55" s="279"/>
      <c r="B55" s="279"/>
      <c r="C55" s="167" t="str">
        <f>+CampusxDivxDept!C55</f>
        <v>Humanities (HUMA)</v>
      </c>
      <c r="D55" s="178"/>
      <c r="E55" s="175" t="s">
        <v>857</v>
      </c>
      <c r="F55" s="176">
        <f>+CampusxDivxDept!D55</f>
        <v>0</v>
      </c>
      <c r="G55" s="8"/>
      <c r="V55" s="8"/>
      <c r="W55" s="8"/>
      <c r="X55" s="8"/>
      <c r="Y55" s="8"/>
      <c r="Z55" s="8"/>
      <c r="AA55" s="8"/>
      <c r="AB55" s="8"/>
      <c r="AC55" s="8"/>
      <c r="AD55" s="8"/>
      <c r="AE55" s="8"/>
    </row>
    <row r="56" spans="1:31" ht="12.75" customHeight="1" x14ac:dyDescent="0.2">
      <c r="A56" s="279"/>
      <c r="B56" s="279"/>
      <c r="C56" s="167" t="str">
        <f>+CampusxDivxDept!C56</f>
        <v>Mathematics (MATH)</v>
      </c>
      <c r="D56" s="178"/>
      <c r="E56" s="175">
        <f t="shared" si="1"/>
        <v>0</v>
      </c>
      <c r="F56" s="176">
        <f>+CampusxDivxDept!D56</f>
        <v>12096</v>
      </c>
      <c r="G56" s="8"/>
      <c r="V56" s="8"/>
      <c r="W56" s="8"/>
      <c r="X56" s="8"/>
      <c r="Y56" s="8"/>
      <c r="Z56" s="8"/>
      <c r="AA56" s="8"/>
      <c r="AB56" s="8"/>
      <c r="AC56" s="8"/>
      <c r="AD56" s="8"/>
      <c r="AE56" s="8"/>
    </row>
    <row r="57" spans="1:31" ht="12.75" customHeight="1" x14ac:dyDescent="0.2">
      <c r="A57" s="279"/>
      <c r="B57" s="279"/>
      <c r="C57" s="167" t="str">
        <f>+CampusxDivxDept!C57</f>
        <v>Music (MUSI)</v>
      </c>
      <c r="D57" s="178"/>
      <c r="E57" s="175" t="s">
        <v>857</v>
      </c>
      <c r="F57" s="176">
        <f>+CampusxDivxDept!D57</f>
        <v>0</v>
      </c>
      <c r="G57" s="8"/>
      <c r="V57" s="8"/>
      <c r="W57" s="8"/>
      <c r="X57" s="8"/>
      <c r="Y57" s="8"/>
      <c r="Z57" s="8"/>
      <c r="AA57" s="8"/>
      <c r="AB57" s="8"/>
      <c r="AC57" s="8"/>
      <c r="AD57" s="8"/>
      <c r="AE57" s="8"/>
    </row>
    <row r="58" spans="1:31" ht="12.75" customHeight="1" x14ac:dyDescent="0.2">
      <c r="A58" s="279"/>
      <c r="B58" s="279"/>
      <c r="C58" s="167" t="str">
        <f>+CampusxDivxDept!C58</f>
        <v>Philosophy (PHIL)</v>
      </c>
      <c r="D58" s="178"/>
      <c r="E58" s="175" t="s">
        <v>857</v>
      </c>
      <c r="F58" s="176">
        <f>+CampusxDivxDept!D58</f>
        <v>0</v>
      </c>
      <c r="G58" s="8"/>
      <c r="V58" s="8"/>
      <c r="W58" s="8"/>
      <c r="X58" s="8"/>
      <c r="Y58" s="8"/>
      <c r="Z58" s="8"/>
      <c r="AA58" s="8"/>
      <c r="AB58" s="8"/>
      <c r="AC58" s="8"/>
      <c r="AD58" s="8"/>
      <c r="AE58" s="8"/>
    </row>
    <row r="59" spans="1:31" ht="12.75" customHeight="1" x14ac:dyDescent="0.2">
      <c r="A59" s="279"/>
      <c r="B59" s="279"/>
      <c r="C59" s="167" t="str">
        <f>+CampusxDivxDept!C59</f>
        <v>Political Science (POLS)</v>
      </c>
      <c r="D59" s="178">
        <v>8544</v>
      </c>
      <c r="E59" s="175">
        <f t="shared" si="1"/>
        <v>0.41882352941176471</v>
      </c>
      <c r="F59" s="176">
        <f>+CampusxDivxDept!D59</f>
        <v>20400</v>
      </c>
      <c r="G59" s="8"/>
      <c r="V59" s="8"/>
      <c r="W59" s="8"/>
      <c r="X59" s="8"/>
      <c r="Y59" s="8"/>
      <c r="Z59" s="8"/>
      <c r="AA59" s="8"/>
      <c r="AB59" s="8"/>
      <c r="AC59" s="8"/>
      <c r="AD59" s="8"/>
      <c r="AE59" s="8"/>
    </row>
    <row r="60" spans="1:31" ht="12.75" customHeight="1" x14ac:dyDescent="0.2">
      <c r="A60" s="279"/>
      <c r="B60" s="279"/>
      <c r="C60" s="167" t="str">
        <f>+CampusxDivxDept!C60</f>
        <v>Psychology (PSYC)</v>
      </c>
      <c r="D60" s="178"/>
      <c r="E60" s="175" t="s">
        <v>857</v>
      </c>
      <c r="F60" s="176">
        <f>+CampusxDivxDept!D60</f>
        <v>0</v>
      </c>
      <c r="G60" s="8"/>
      <c r="V60" s="8"/>
      <c r="W60" s="8"/>
      <c r="X60" s="8"/>
      <c r="Y60" s="8"/>
      <c r="Z60" s="8"/>
      <c r="AA60" s="8"/>
      <c r="AB60" s="8"/>
      <c r="AC60" s="8"/>
      <c r="AD60" s="8"/>
      <c r="AE60" s="8"/>
    </row>
    <row r="61" spans="1:31" ht="12.75" customHeight="1" x14ac:dyDescent="0.2">
      <c r="A61" s="279"/>
      <c r="B61" s="279"/>
      <c r="C61" s="167" t="str">
        <f>+CampusxDivxDept!C61</f>
        <v>Reading &amp; Writing (RDWR)</v>
      </c>
      <c r="D61" s="178">
        <v>4416</v>
      </c>
      <c r="E61" s="175">
        <f t="shared" si="1"/>
        <v>1</v>
      </c>
      <c r="F61" s="176">
        <f>+CampusxDivxDept!D61</f>
        <v>4416</v>
      </c>
      <c r="G61" s="8"/>
      <c r="V61" s="8"/>
      <c r="W61" s="8"/>
      <c r="X61" s="8"/>
      <c r="Y61" s="8"/>
      <c r="Z61" s="8"/>
      <c r="AA61" s="8"/>
      <c r="AB61" s="8"/>
      <c r="AC61" s="8"/>
      <c r="AD61" s="8"/>
      <c r="AE61" s="8"/>
    </row>
    <row r="62" spans="1:31" ht="12.75" customHeight="1" x14ac:dyDescent="0.2">
      <c r="A62" s="279"/>
      <c r="B62" s="279"/>
      <c r="C62" s="167" t="str">
        <f>+CampusxDivxDept!C62</f>
        <v>Sociology (SOCI)</v>
      </c>
      <c r="D62" s="178"/>
      <c r="E62" s="175" t="s">
        <v>857</v>
      </c>
      <c r="F62" s="176">
        <f>+CampusxDivxDept!D62</f>
        <v>0</v>
      </c>
      <c r="G62" s="8"/>
      <c r="V62" s="8"/>
      <c r="W62" s="8"/>
      <c r="X62" s="8"/>
      <c r="Y62" s="8"/>
      <c r="Z62" s="8"/>
      <c r="AA62" s="8"/>
      <c r="AB62" s="8"/>
      <c r="AC62" s="8"/>
      <c r="AD62" s="8"/>
      <c r="AE62" s="8"/>
    </row>
    <row r="63" spans="1:31" ht="12.75" customHeight="1" x14ac:dyDescent="0.2">
      <c r="A63" s="279"/>
      <c r="B63" s="279"/>
      <c r="C63" s="167" t="str">
        <f>+CampusxDivxDept!C63</f>
        <v>Speech (SPCH)</v>
      </c>
      <c r="D63" s="178"/>
      <c r="E63" s="175">
        <f t="shared" si="1"/>
        <v>0</v>
      </c>
      <c r="F63" s="176">
        <f>+CampusxDivxDept!D63</f>
        <v>432</v>
      </c>
      <c r="G63" s="8"/>
      <c r="V63" s="8"/>
      <c r="W63" s="8"/>
      <c r="X63" s="8"/>
      <c r="Y63" s="8"/>
      <c r="Z63" s="8"/>
      <c r="AA63" s="8"/>
      <c r="AB63" s="8"/>
      <c r="AC63" s="8"/>
      <c r="AD63" s="8"/>
      <c r="AE63" s="8"/>
    </row>
    <row r="64" spans="1:31" ht="12.75" customHeight="1" thickBot="1" x14ac:dyDescent="0.25">
      <c r="A64" s="279"/>
      <c r="B64" s="280"/>
      <c r="C64" s="170" t="s">
        <v>0</v>
      </c>
      <c r="D64" s="179">
        <f>SUM(D43:D63)</f>
        <v>31952</v>
      </c>
      <c r="E64" s="180">
        <f t="shared" si="1"/>
        <v>0.36575091575091573</v>
      </c>
      <c r="F64" s="182">
        <f>+CampusxDivxDept!D64</f>
        <v>87360</v>
      </c>
      <c r="G64" s="8"/>
      <c r="V64" s="8"/>
      <c r="W64" s="8"/>
      <c r="X64" s="8"/>
      <c r="Y64" s="8"/>
      <c r="Z64" s="8"/>
      <c r="AA64" s="8"/>
      <c r="AB64" s="8"/>
      <c r="AC64" s="8"/>
      <c r="AD64" s="8"/>
      <c r="AE64" s="8"/>
    </row>
    <row r="65" spans="1:31" ht="12.75" customHeight="1" thickBot="1" x14ac:dyDescent="0.25">
      <c r="A65" s="280"/>
      <c r="B65" s="282" t="s">
        <v>175</v>
      </c>
      <c r="C65" s="285"/>
      <c r="D65" s="55">
        <f>+D64</f>
        <v>31952</v>
      </c>
      <c r="E65" s="56">
        <f t="shared" si="1"/>
        <v>0.36575091575091573</v>
      </c>
      <c r="F65" s="57">
        <f>+CampusxDivxDept!D65</f>
        <v>87360</v>
      </c>
      <c r="G65" s="8"/>
      <c r="V65" s="8"/>
      <c r="W65" s="8"/>
      <c r="X65" s="8"/>
      <c r="Y65" s="8"/>
      <c r="Z65" s="8"/>
      <c r="AA65" s="8"/>
      <c r="AB65" s="8"/>
      <c r="AC65" s="8"/>
      <c r="AD65" s="8"/>
      <c r="AE65" s="8"/>
    </row>
    <row r="66" spans="1:31" ht="12.75" customHeight="1" x14ac:dyDescent="0.2">
      <c r="A66" s="278" t="s">
        <v>217</v>
      </c>
      <c r="B66" s="278" t="s">
        <v>203</v>
      </c>
      <c r="C66" s="236" t="str">
        <f>+CampusxDivxDept!C66</f>
        <v>Bellue</v>
      </c>
      <c r="D66" s="172"/>
      <c r="E66" s="173"/>
      <c r="F66" s="172"/>
      <c r="G66" s="8"/>
      <c r="V66" s="8"/>
      <c r="W66" s="8"/>
      <c r="X66" s="8"/>
      <c r="Y66" s="8"/>
      <c r="Z66" s="8"/>
      <c r="AA66" s="8"/>
      <c r="AB66" s="8"/>
      <c r="AC66" s="8"/>
      <c r="AD66" s="8"/>
      <c r="AE66" s="8"/>
    </row>
    <row r="67" spans="1:31" ht="12.75" customHeight="1" x14ac:dyDescent="0.2">
      <c r="A67" s="275"/>
      <c r="B67" s="275"/>
      <c r="C67" s="167" t="str">
        <f>+CampusxDivxDept!C67</f>
        <v>Anatomy &amp; Physiology (ANPH)</v>
      </c>
      <c r="D67" s="178"/>
      <c r="E67" s="175">
        <f t="shared" ref="E67:E84" si="2">+D67/$F67</f>
        <v>0</v>
      </c>
      <c r="F67" s="176">
        <f>+CampusxDivxDept!D67</f>
        <v>4480</v>
      </c>
      <c r="G67" s="8"/>
      <c r="V67" s="8"/>
      <c r="W67" s="8"/>
      <c r="X67" s="8"/>
      <c r="Y67" s="8"/>
      <c r="Z67" s="8"/>
      <c r="AA67" s="8"/>
      <c r="AB67" s="8"/>
      <c r="AC67" s="8"/>
      <c r="AD67" s="8"/>
      <c r="AE67" s="8"/>
    </row>
    <row r="68" spans="1:31" ht="12.75" customHeight="1" x14ac:dyDescent="0.2">
      <c r="A68" s="275"/>
      <c r="B68" s="275"/>
      <c r="C68" s="167" t="str">
        <f>+CampusxDivxDept!C68</f>
        <v>Art (ARTS)</v>
      </c>
      <c r="D68" s="178"/>
      <c r="E68" s="175" t="s">
        <v>857</v>
      </c>
      <c r="F68" s="176">
        <f>+CampusxDivxDept!D68</f>
        <v>0</v>
      </c>
      <c r="G68" s="8"/>
      <c r="V68" s="8"/>
      <c r="W68" s="8"/>
      <c r="X68" s="8"/>
      <c r="Y68" s="8"/>
      <c r="Z68" s="8"/>
      <c r="AA68" s="8"/>
      <c r="AB68" s="8"/>
      <c r="AC68" s="8"/>
      <c r="AD68" s="8"/>
      <c r="AE68" s="8"/>
    </row>
    <row r="69" spans="1:31" ht="12.75" customHeight="1" x14ac:dyDescent="0.2">
      <c r="A69" s="275"/>
      <c r="B69" s="275"/>
      <c r="C69" s="167" t="str">
        <f>+CampusxDivxDept!C69</f>
        <v>Biology (BIOL)</v>
      </c>
      <c r="D69" s="178"/>
      <c r="E69" s="175">
        <f t="shared" si="2"/>
        <v>0</v>
      </c>
      <c r="F69" s="176">
        <f>+CampusxDivxDept!D69</f>
        <v>816</v>
      </c>
      <c r="G69" s="8"/>
      <c r="V69" s="8"/>
      <c r="W69" s="8"/>
      <c r="X69" s="8"/>
      <c r="Y69" s="8"/>
      <c r="Z69" s="8"/>
      <c r="AA69" s="8"/>
      <c r="AB69" s="8"/>
      <c r="AC69" s="8"/>
      <c r="AD69" s="8"/>
      <c r="AE69" s="8"/>
    </row>
    <row r="70" spans="1:31" ht="12.75" customHeight="1" x14ac:dyDescent="0.2">
      <c r="A70" s="275"/>
      <c r="B70" s="279"/>
      <c r="C70" s="167" t="str">
        <f>+CampusxDivxDept!C70</f>
        <v>Business (BUSI)</v>
      </c>
      <c r="D70" s="178"/>
      <c r="E70" s="175">
        <f t="shared" si="2"/>
        <v>0</v>
      </c>
      <c r="F70" s="176">
        <f>+CampusxDivxDept!D70</f>
        <v>3312</v>
      </c>
      <c r="G70" s="8"/>
      <c r="V70" s="8"/>
      <c r="W70" s="8"/>
      <c r="X70" s="8"/>
      <c r="Y70" s="8"/>
      <c r="Z70" s="8"/>
      <c r="AA70" s="8"/>
      <c r="AB70" s="8"/>
      <c r="AC70" s="8"/>
      <c r="AD70" s="8"/>
      <c r="AE70" s="8"/>
    </row>
    <row r="71" spans="1:31" ht="12.75" customHeight="1" x14ac:dyDescent="0.2">
      <c r="A71" s="275"/>
      <c r="B71" s="279"/>
      <c r="C71" s="167" t="str">
        <f>+CampusxDivxDept!C71</f>
        <v>Developmental Mathematics (DEVM)</v>
      </c>
      <c r="D71" s="178"/>
      <c r="E71" s="175" t="s">
        <v>857</v>
      </c>
      <c r="F71" s="176">
        <f>+CampusxDivxDept!D71</f>
        <v>0</v>
      </c>
      <c r="G71" s="8"/>
      <c r="V71" s="8"/>
      <c r="W71" s="8"/>
      <c r="X71" s="8"/>
      <c r="Y71" s="8"/>
      <c r="Z71" s="8"/>
      <c r="AA71" s="8"/>
      <c r="AB71" s="8"/>
      <c r="AC71" s="8"/>
      <c r="AD71" s="8"/>
      <c r="AE71" s="8"/>
    </row>
    <row r="72" spans="1:31" ht="12.75" customHeight="1" x14ac:dyDescent="0.2">
      <c r="A72" s="275"/>
      <c r="B72" s="279"/>
      <c r="C72" s="167" t="str">
        <f>+CampusxDivxDept!C72</f>
        <v>Economics (ECON)</v>
      </c>
      <c r="D72" s="178"/>
      <c r="E72" s="175" t="s">
        <v>857</v>
      </c>
      <c r="F72" s="176">
        <f>+CampusxDivxDept!D72</f>
        <v>0</v>
      </c>
      <c r="G72" s="8"/>
      <c r="V72" s="8"/>
      <c r="W72" s="8"/>
      <c r="X72" s="8"/>
      <c r="Y72" s="8"/>
      <c r="Z72" s="8"/>
      <c r="AA72" s="8"/>
      <c r="AB72" s="8"/>
      <c r="AC72" s="8"/>
      <c r="AD72" s="8"/>
      <c r="AE72" s="8"/>
    </row>
    <row r="73" spans="1:31" ht="12.75" customHeight="1" x14ac:dyDescent="0.2">
      <c r="A73" s="275"/>
      <c r="B73" s="279"/>
      <c r="C73" s="167" t="str">
        <f>+CampusxDivxDept!C73</f>
        <v>EDUC Learning Frameworks (EDLF)</v>
      </c>
      <c r="D73" s="178"/>
      <c r="E73" s="175">
        <f t="shared" si="2"/>
        <v>0</v>
      </c>
      <c r="F73" s="176">
        <f>+CampusxDivxDept!D73</f>
        <v>480</v>
      </c>
      <c r="G73" s="8"/>
      <c r="V73" s="8"/>
      <c r="W73" s="8"/>
      <c r="X73" s="8"/>
      <c r="Y73" s="8"/>
      <c r="Z73" s="8"/>
      <c r="AA73" s="8"/>
      <c r="AB73" s="8"/>
      <c r="AC73" s="8"/>
      <c r="AD73" s="8"/>
      <c r="AE73" s="8"/>
    </row>
    <row r="74" spans="1:31" ht="12.75" customHeight="1" x14ac:dyDescent="0.2">
      <c r="A74" s="275"/>
      <c r="B74" s="279"/>
      <c r="C74" s="167" t="str">
        <f>+CampusxDivxDept!C74</f>
        <v>English (ENGL)</v>
      </c>
      <c r="D74" s="178"/>
      <c r="E74" s="175">
        <f t="shared" si="2"/>
        <v>0</v>
      </c>
      <c r="F74" s="176">
        <f>+CampusxDivxDept!D74</f>
        <v>7680</v>
      </c>
      <c r="G74" s="8"/>
      <c r="V74" s="8"/>
      <c r="W74" s="8"/>
      <c r="X74" s="8"/>
      <c r="Y74" s="8"/>
      <c r="Z74" s="8"/>
      <c r="AA74" s="8"/>
      <c r="AB74" s="8"/>
      <c r="AC74" s="8"/>
      <c r="AD74" s="8"/>
      <c r="AE74" s="8"/>
    </row>
    <row r="75" spans="1:31" ht="12.75" customHeight="1" x14ac:dyDescent="0.2">
      <c r="A75" s="275"/>
      <c r="B75" s="279"/>
      <c r="C75" s="167" t="str">
        <f>+CampusxDivxDept!C75</f>
        <v>Environmental Science (ENVR)</v>
      </c>
      <c r="D75" s="178"/>
      <c r="E75" s="175" t="s">
        <v>857</v>
      </c>
      <c r="F75" s="176">
        <f>+CampusxDivxDept!D75</f>
        <v>0</v>
      </c>
      <c r="G75" s="8"/>
      <c r="V75" s="8"/>
      <c r="W75" s="8"/>
      <c r="X75" s="8"/>
      <c r="Y75" s="8"/>
      <c r="Z75" s="8"/>
      <c r="AA75" s="8"/>
      <c r="AB75" s="8"/>
      <c r="AC75" s="8"/>
      <c r="AD75" s="8"/>
      <c r="AE75" s="8"/>
    </row>
    <row r="76" spans="1:31" ht="12.75" customHeight="1" x14ac:dyDescent="0.2">
      <c r="A76" s="275"/>
      <c r="B76" s="279"/>
      <c r="C76" s="167" t="str">
        <f>+CampusxDivxDept!C76</f>
        <v>History (HIST)</v>
      </c>
      <c r="D76" s="178"/>
      <c r="E76" s="175">
        <f t="shared" si="2"/>
        <v>0</v>
      </c>
      <c r="F76" s="176">
        <f>+CampusxDivxDept!D76</f>
        <v>5520</v>
      </c>
      <c r="G76" s="8"/>
      <c r="V76" s="8"/>
      <c r="W76" s="8"/>
      <c r="X76" s="8"/>
      <c r="Y76" s="8"/>
      <c r="Z76" s="8"/>
      <c r="AA76" s="8"/>
      <c r="AB76" s="8"/>
      <c r="AC76" s="8"/>
      <c r="AD76" s="8"/>
      <c r="AE76" s="8"/>
    </row>
    <row r="77" spans="1:31" ht="12.75" customHeight="1" x14ac:dyDescent="0.2">
      <c r="A77" s="275"/>
      <c r="B77" s="279"/>
      <c r="C77" s="167" t="str">
        <f>+CampusxDivxDept!C77</f>
        <v>Humanities (HUMA)</v>
      </c>
      <c r="D77" s="178"/>
      <c r="E77" s="175" t="s">
        <v>857</v>
      </c>
      <c r="F77" s="176">
        <f>+CampusxDivxDept!D77</f>
        <v>0</v>
      </c>
      <c r="G77" s="8"/>
      <c r="V77" s="8"/>
      <c r="W77" s="8"/>
      <c r="X77" s="8"/>
      <c r="Y77" s="8"/>
      <c r="Z77" s="8"/>
      <c r="AA77" s="8"/>
      <c r="AB77" s="8"/>
      <c r="AC77" s="8"/>
      <c r="AD77" s="8"/>
      <c r="AE77" s="8"/>
    </row>
    <row r="78" spans="1:31" ht="12.75" customHeight="1" x14ac:dyDescent="0.2">
      <c r="A78" s="275"/>
      <c r="B78" s="279"/>
      <c r="C78" s="167" t="str">
        <f>+CampusxDivxDept!C78</f>
        <v>Mathematics (MATH)</v>
      </c>
      <c r="D78" s="178"/>
      <c r="E78" s="175">
        <f t="shared" si="2"/>
        <v>0</v>
      </c>
      <c r="F78" s="176">
        <f>+CampusxDivxDept!D78</f>
        <v>8192</v>
      </c>
      <c r="G78" s="8"/>
      <c r="V78" s="8"/>
      <c r="W78" s="8"/>
      <c r="X78" s="8"/>
      <c r="Y78" s="8"/>
      <c r="Z78" s="8"/>
      <c r="AA78" s="8"/>
      <c r="AB78" s="8"/>
      <c r="AC78" s="8"/>
      <c r="AD78" s="8"/>
      <c r="AE78" s="8"/>
    </row>
    <row r="79" spans="1:31" ht="12.75" customHeight="1" x14ac:dyDescent="0.2">
      <c r="A79" s="275"/>
      <c r="B79" s="279"/>
      <c r="C79" s="167" t="str">
        <f>+CampusxDivxDept!C79</f>
        <v>Music (MUSI)</v>
      </c>
      <c r="D79" s="178"/>
      <c r="E79" s="175" t="s">
        <v>857</v>
      </c>
      <c r="F79" s="176">
        <f>+CampusxDivxDept!D79</f>
        <v>0</v>
      </c>
      <c r="G79" s="8"/>
      <c r="V79" s="8"/>
      <c r="W79" s="8"/>
      <c r="X79" s="8"/>
      <c r="Y79" s="8"/>
      <c r="Z79" s="8"/>
      <c r="AA79" s="8"/>
      <c r="AB79" s="8"/>
      <c r="AC79" s="8"/>
      <c r="AD79" s="8"/>
      <c r="AE79" s="8"/>
    </row>
    <row r="80" spans="1:31" ht="12.75" customHeight="1" x14ac:dyDescent="0.2">
      <c r="A80" s="275"/>
      <c r="B80" s="279"/>
      <c r="C80" s="167" t="str">
        <f>+CampusxDivxDept!C80</f>
        <v>Political Science (POLS)</v>
      </c>
      <c r="D80" s="178"/>
      <c r="E80" s="175">
        <f t="shared" si="2"/>
        <v>0</v>
      </c>
      <c r="F80" s="176">
        <f>+CampusxDivxDept!D80</f>
        <v>2592</v>
      </c>
      <c r="G80" s="8"/>
      <c r="V80" s="8"/>
      <c r="W80" s="8"/>
      <c r="X80" s="8"/>
      <c r="Y80" s="8"/>
      <c r="Z80" s="8"/>
      <c r="AA80" s="8"/>
      <c r="AB80" s="8"/>
      <c r="AC80" s="8"/>
      <c r="AD80" s="8"/>
      <c r="AE80" s="8"/>
    </row>
    <row r="81" spans="1:31" ht="12.75" customHeight="1" x14ac:dyDescent="0.2">
      <c r="A81" s="275"/>
      <c r="B81" s="279"/>
      <c r="C81" s="167" t="str">
        <f>+CampusxDivxDept!C81</f>
        <v>Psychology (PSYC)</v>
      </c>
      <c r="D81" s="178"/>
      <c r="E81" s="175" t="s">
        <v>857</v>
      </c>
      <c r="F81" s="176">
        <f>+CampusxDivxDept!D81</f>
        <v>0</v>
      </c>
      <c r="G81" s="8"/>
      <c r="V81" s="8"/>
      <c r="W81" s="8"/>
      <c r="X81" s="8"/>
      <c r="Y81" s="8"/>
      <c r="Z81" s="8"/>
      <c r="AA81" s="8"/>
      <c r="AB81" s="8"/>
      <c r="AC81" s="8"/>
      <c r="AD81" s="8"/>
      <c r="AE81" s="8"/>
    </row>
    <row r="82" spans="1:31" ht="12.75" customHeight="1" x14ac:dyDescent="0.2">
      <c r="A82" s="275"/>
      <c r="B82" s="279"/>
      <c r="C82" s="167" t="str">
        <f>+CampusxDivxDept!C82</f>
        <v>Reading &amp; Writing (RDWR)</v>
      </c>
      <c r="D82" s="178"/>
      <c r="E82" s="175" t="s">
        <v>857</v>
      </c>
      <c r="F82" s="176">
        <f>+CampusxDivxDept!D82</f>
        <v>0</v>
      </c>
      <c r="G82" s="8"/>
      <c r="V82" s="8"/>
      <c r="W82" s="8"/>
      <c r="X82" s="8"/>
      <c r="Y82" s="8"/>
      <c r="Z82" s="8"/>
      <c r="AA82" s="8"/>
      <c r="AB82" s="8"/>
      <c r="AC82" s="8"/>
      <c r="AD82" s="8"/>
      <c r="AE82" s="8"/>
    </row>
    <row r="83" spans="1:31" ht="12.75" customHeight="1" x14ac:dyDescent="0.2">
      <c r="A83" s="275"/>
      <c r="B83" s="279"/>
      <c r="C83" s="167" t="str">
        <f>+CampusxDivxDept!C83</f>
        <v>Speech (SPCH)</v>
      </c>
      <c r="D83" s="178"/>
      <c r="E83" s="175" t="s">
        <v>857</v>
      </c>
      <c r="F83" s="176">
        <f>+CampusxDivxDept!D83</f>
        <v>0</v>
      </c>
      <c r="G83" s="8"/>
      <c r="V83" s="8"/>
      <c r="W83" s="8"/>
      <c r="X83" s="8"/>
      <c r="Y83" s="8"/>
      <c r="Z83" s="8"/>
      <c r="AA83" s="8"/>
      <c r="AB83" s="8"/>
      <c r="AC83" s="8"/>
      <c r="AD83" s="8"/>
      <c r="AE83" s="8"/>
    </row>
    <row r="84" spans="1:31" ht="12.75" customHeight="1" thickBot="1" x14ac:dyDescent="0.25">
      <c r="A84" s="275"/>
      <c r="B84" s="279"/>
      <c r="C84" s="189" t="s">
        <v>43</v>
      </c>
      <c r="D84" s="179">
        <f>SUM(D67:D83)</f>
        <v>0</v>
      </c>
      <c r="E84" s="180">
        <f t="shared" si="2"/>
        <v>0</v>
      </c>
      <c r="F84" s="182">
        <f>+CampusxDivxDept!D84</f>
        <v>33072</v>
      </c>
      <c r="G84" s="8"/>
      <c r="V84" s="8"/>
      <c r="W84" s="8"/>
      <c r="X84" s="8"/>
      <c r="Y84" s="8"/>
      <c r="Z84" s="8"/>
      <c r="AA84" s="8"/>
      <c r="AB84" s="8"/>
      <c r="AC84" s="8"/>
      <c r="AD84" s="8"/>
      <c r="AE84" s="8"/>
    </row>
    <row r="85" spans="1:31" ht="12.75" customHeight="1" x14ac:dyDescent="0.2">
      <c r="A85" s="275"/>
      <c r="B85" s="279"/>
      <c r="C85" s="41" t="s">
        <v>700</v>
      </c>
      <c r="D85" s="246"/>
      <c r="E85" s="161"/>
      <c r="F85" s="161"/>
      <c r="G85" s="8"/>
      <c r="V85" s="8"/>
      <c r="W85" s="8"/>
      <c r="X85" s="8"/>
      <c r="Y85" s="8"/>
      <c r="Z85" s="8"/>
      <c r="AA85" s="8"/>
      <c r="AB85" s="8"/>
      <c r="AC85" s="8"/>
      <c r="AD85" s="8"/>
      <c r="AE85" s="8"/>
    </row>
    <row r="86" spans="1:31" ht="12.75" customHeight="1" x14ac:dyDescent="0.2">
      <c r="A86" s="275"/>
      <c r="B86" s="279"/>
      <c r="C86" s="40" t="str">
        <f>+CampusxDivxDept!C86</f>
        <v>Agriculture (Thornton (DW) (AGRI)</v>
      </c>
      <c r="D86" s="40"/>
      <c r="E86" s="2">
        <f t="shared" ref="E86:E88" si="3">+D86/$F86</f>
        <v>0</v>
      </c>
      <c r="F86" s="2">
        <f>+CampusxDivxDept!D86</f>
        <v>5232</v>
      </c>
      <c r="G86" s="8"/>
      <c r="V86" s="8"/>
      <c r="W86" s="8"/>
      <c r="X86" s="8"/>
      <c r="Y86" s="8"/>
      <c r="Z86" s="8"/>
      <c r="AA86" s="8"/>
      <c r="AB86" s="8"/>
      <c r="AC86" s="8"/>
      <c r="AD86" s="8"/>
      <c r="AE86" s="8"/>
    </row>
    <row r="87" spans="1:31" ht="12.75" customHeight="1" thickBot="1" x14ac:dyDescent="0.25">
      <c r="A87" s="275"/>
      <c r="B87" s="280"/>
      <c r="C87" s="159" t="s">
        <v>43</v>
      </c>
      <c r="D87" s="160">
        <f>+D86</f>
        <v>0</v>
      </c>
      <c r="E87" s="46">
        <f t="shared" si="3"/>
        <v>0</v>
      </c>
      <c r="F87" s="47">
        <f>+CampusxDivxDept!D87</f>
        <v>5232</v>
      </c>
      <c r="G87" s="8"/>
      <c r="V87" s="8"/>
      <c r="W87" s="8"/>
      <c r="X87" s="8"/>
      <c r="Y87" s="8"/>
      <c r="Z87" s="8"/>
      <c r="AA87" s="8"/>
      <c r="AB87" s="8"/>
      <c r="AC87" s="8"/>
      <c r="AD87" s="8"/>
      <c r="AE87" s="8"/>
    </row>
    <row r="88" spans="1:31" ht="12.75" customHeight="1" thickBot="1" x14ac:dyDescent="0.25">
      <c r="A88" s="281"/>
      <c r="B88" s="282" t="s">
        <v>176</v>
      </c>
      <c r="C88" s="285"/>
      <c r="D88" s="55">
        <f>SUM(D84,D87)</f>
        <v>0</v>
      </c>
      <c r="E88" s="56">
        <f t="shared" si="3"/>
        <v>0</v>
      </c>
      <c r="F88" s="57">
        <f>+CampusxDivxDept!D88</f>
        <v>38304</v>
      </c>
      <c r="G88" s="8"/>
      <c r="V88" s="8"/>
      <c r="W88" s="8"/>
      <c r="X88" s="8"/>
      <c r="Y88" s="8"/>
      <c r="Z88" s="8"/>
      <c r="AA88" s="8"/>
      <c r="AB88" s="8"/>
      <c r="AC88" s="8"/>
      <c r="AD88" s="8"/>
      <c r="AE88" s="8"/>
    </row>
    <row r="89" spans="1:31" ht="12.75" customHeight="1" x14ac:dyDescent="0.2">
      <c r="A89" s="288" t="s">
        <v>459</v>
      </c>
      <c r="B89" s="288" t="s">
        <v>829</v>
      </c>
      <c r="C89" s="171" t="str">
        <f>+CampusxDivxDept!C89</f>
        <v>Martin, M. R.</v>
      </c>
      <c r="D89" s="172"/>
      <c r="E89" s="173"/>
      <c r="F89" s="172"/>
      <c r="G89" s="8"/>
      <c r="V89" s="8"/>
      <c r="W89" s="8"/>
      <c r="X89" s="8"/>
      <c r="Y89" s="8"/>
      <c r="Z89" s="8"/>
      <c r="AA89" s="8"/>
      <c r="AB89" s="8"/>
      <c r="AC89" s="8"/>
      <c r="AD89" s="8"/>
      <c r="AE89" s="8"/>
    </row>
    <row r="90" spans="1:31" ht="12.75" customHeight="1" x14ac:dyDescent="0.2">
      <c r="A90" s="305"/>
      <c r="B90" s="305"/>
      <c r="C90" s="118" t="str">
        <f>+CampusxDivxDept!C90</f>
        <v>Anthropology (ANTH)</v>
      </c>
      <c r="D90" s="176"/>
      <c r="E90" s="175" t="s">
        <v>857</v>
      </c>
      <c r="F90" s="176">
        <f>+CampusxDivxDept!D90</f>
        <v>0</v>
      </c>
      <c r="G90" s="8"/>
      <c r="V90" s="8"/>
      <c r="W90" s="8"/>
      <c r="X90" s="8"/>
      <c r="Y90" s="8"/>
      <c r="Z90" s="8"/>
      <c r="AA90" s="8"/>
      <c r="AB90" s="8"/>
      <c r="AC90" s="8"/>
      <c r="AD90" s="8"/>
      <c r="AE90" s="8"/>
    </row>
    <row r="91" spans="1:31" ht="12.75" customHeight="1" x14ac:dyDescent="0.2">
      <c r="A91" s="305"/>
      <c r="B91" s="305"/>
      <c r="C91" s="118" t="str">
        <f>+CampusxDivxDept!C91</f>
        <v>Criminal Justice (DW) (CRIJ)</v>
      </c>
      <c r="D91" s="176"/>
      <c r="E91" s="175">
        <f t="shared" ref="E91:E101" si="4">+D91/$F91</f>
        <v>0</v>
      </c>
      <c r="F91" s="176">
        <f>+CampusxDivxDept!D91</f>
        <v>10320</v>
      </c>
      <c r="G91" s="8"/>
      <c r="V91" s="8"/>
      <c r="W91" s="8"/>
      <c r="X91" s="8"/>
      <c r="Y91" s="8"/>
      <c r="Z91" s="8"/>
      <c r="AA91" s="8"/>
      <c r="AB91" s="8"/>
      <c r="AC91" s="8"/>
      <c r="AD91" s="8"/>
      <c r="AE91" s="8"/>
    </row>
    <row r="92" spans="1:31" ht="12.75" customHeight="1" x14ac:dyDescent="0.2">
      <c r="A92" s="305"/>
      <c r="B92" s="305"/>
      <c r="C92" s="118" t="str">
        <f>+CampusxDivxDept!C92</f>
        <v>EDUC Learning Frameworks (EDLF)</v>
      </c>
      <c r="D92" s="176"/>
      <c r="E92" s="175">
        <f t="shared" si="4"/>
        <v>0</v>
      </c>
      <c r="F92" s="176">
        <f>+CampusxDivxDept!D92</f>
        <v>9168</v>
      </c>
      <c r="G92" s="8"/>
      <c r="V92" s="8"/>
      <c r="W92" s="8"/>
      <c r="X92" s="8"/>
      <c r="Y92" s="8"/>
      <c r="Z92" s="8"/>
      <c r="AA92" s="8"/>
      <c r="AB92" s="8"/>
      <c r="AC92" s="8"/>
      <c r="AD92" s="8"/>
      <c r="AE92" s="8"/>
    </row>
    <row r="93" spans="1:31" ht="12.75" customHeight="1" x14ac:dyDescent="0.2">
      <c r="A93" s="305"/>
      <c r="B93" s="305"/>
      <c r="C93" s="118" t="str">
        <f>+CampusxDivxDept!C93</f>
        <v>Education (EDUC)</v>
      </c>
      <c r="D93" s="176"/>
      <c r="E93" s="175">
        <f t="shared" si="4"/>
        <v>0</v>
      </c>
      <c r="F93" s="176">
        <f>+CampusxDivxDept!D93</f>
        <v>2176</v>
      </c>
      <c r="G93" s="8"/>
      <c r="V93" s="8"/>
      <c r="W93" s="8"/>
      <c r="X93" s="8"/>
      <c r="Y93" s="8"/>
      <c r="Z93" s="8"/>
      <c r="AA93" s="8"/>
      <c r="AB93" s="8"/>
      <c r="AC93" s="8"/>
      <c r="AD93" s="8"/>
      <c r="AE93" s="8"/>
    </row>
    <row r="94" spans="1:31" ht="12.75" customHeight="1" x14ac:dyDescent="0.2">
      <c r="A94" s="305"/>
      <c r="B94" s="305"/>
      <c r="C94" s="118" t="str">
        <f>+CampusxDivxDept!C94</f>
        <v>History (HIST)</v>
      </c>
      <c r="D94" s="176"/>
      <c r="E94" s="175">
        <f t="shared" si="4"/>
        <v>0</v>
      </c>
      <c r="F94" s="176">
        <f>+CampusxDivxDept!D94</f>
        <v>66384</v>
      </c>
      <c r="G94" s="8"/>
      <c r="V94" s="8"/>
      <c r="W94" s="8"/>
      <c r="X94" s="8"/>
      <c r="Y94" s="8"/>
      <c r="Z94" s="8"/>
      <c r="AA94" s="8"/>
      <c r="AB94" s="8"/>
      <c r="AC94" s="8"/>
      <c r="AD94" s="8"/>
      <c r="AE94" s="8"/>
    </row>
    <row r="95" spans="1:31" ht="12.75" customHeight="1" x14ac:dyDescent="0.2">
      <c r="A95" s="305"/>
      <c r="B95" s="305"/>
      <c r="C95" s="118" t="str">
        <f>+CampusxDivxDept!C95</f>
        <v>Legal Assistant (DW) (LGLA)</v>
      </c>
      <c r="D95" s="176"/>
      <c r="E95" s="175">
        <f t="shared" si="4"/>
        <v>0</v>
      </c>
      <c r="F95" s="176">
        <f>+CampusxDivxDept!D95</f>
        <v>16848</v>
      </c>
      <c r="G95" s="8"/>
      <c r="V95" s="8"/>
      <c r="W95" s="8"/>
      <c r="X95" s="8"/>
      <c r="Y95" s="8"/>
      <c r="Z95" s="8"/>
      <c r="AA95" s="8"/>
      <c r="AB95" s="8"/>
      <c r="AC95" s="8"/>
      <c r="AD95" s="8"/>
      <c r="AE95" s="8"/>
    </row>
    <row r="96" spans="1:31" ht="12.75" customHeight="1" x14ac:dyDescent="0.2">
      <c r="A96" s="305"/>
      <c r="B96" s="305"/>
      <c r="C96" s="118" t="str">
        <f>+CampusxDivxDept!C96</f>
        <v>Political Science (POLS)</v>
      </c>
      <c r="D96" s="176"/>
      <c r="E96" s="175">
        <f t="shared" si="4"/>
        <v>0</v>
      </c>
      <c r="F96" s="176">
        <f>+CampusxDivxDept!D96</f>
        <v>36528</v>
      </c>
      <c r="G96" s="8"/>
      <c r="V96" s="8"/>
      <c r="W96" s="8"/>
      <c r="X96" s="8"/>
      <c r="Y96" s="8"/>
      <c r="Z96" s="8"/>
      <c r="AA96" s="8"/>
      <c r="AB96" s="8"/>
      <c r="AC96" s="8"/>
      <c r="AD96" s="8"/>
      <c r="AE96" s="8"/>
    </row>
    <row r="97" spans="1:31" ht="12.75" customHeight="1" x14ac:dyDescent="0.2">
      <c r="A97" s="305"/>
      <c r="B97" s="305"/>
      <c r="C97" s="118" t="str">
        <f>+CampusxDivxDept!C97</f>
        <v>Psychology (PSYC)</v>
      </c>
      <c r="D97" s="178"/>
      <c r="E97" s="175">
        <f t="shared" si="4"/>
        <v>0</v>
      </c>
      <c r="F97" s="176">
        <f>+CampusxDivxDept!D97</f>
        <v>17136</v>
      </c>
      <c r="G97" s="8"/>
      <c r="V97" s="8"/>
      <c r="W97" s="8"/>
      <c r="X97" s="8"/>
      <c r="Y97" s="8"/>
      <c r="Z97" s="8"/>
      <c r="AA97" s="8"/>
      <c r="AB97" s="8"/>
      <c r="AC97" s="8"/>
      <c r="AD97" s="8"/>
      <c r="AE97" s="8"/>
    </row>
    <row r="98" spans="1:31" ht="12.75" customHeight="1" x14ac:dyDescent="0.2">
      <c r="A98" s="305"/>
      <c r="B98" s="305"/>
      <c r="C98" s="118" t="str">
        <f>+CampusxDivxDept!C98</f>
        <v>Sociology (SOCI)</v>
      </c>
      <c r="D98" s="178"/>
      <c r="E98" s="175">
        <f t="shared" si="4"/>
        <v>0</v>
      </c>
      <c r="F98" s="176">
        <f>+CampusxDivxDept!D98</f>
        <v>6288</v>
      </c>
      <c r="G98" s="8"/>
      <c r="V98" s="8"/>
      <c r="W98" s="8"/>
      <c r="X98" s="8"/>
      <c r="Y98" s="8"/>
      <c r="Z98" s="8"/>
      <c r="AA98" s="8"/>
      <c r="AB98" s="8"/>
      <c r="AC98" s="8"/>
      <c r="AD98" s="8"/>
      <c r="AE98" s="8"/>
    </row>
    <row r="99" spans="1:31" ht="12.75" customHeight="1" x14ac:dyDescent="0.2">
      <c r="A99" s="305"/>
      <c r="B99" s="305"/>
      <c r="C99" s="118" t="str">
        <f>+CampusxDivxDept!C99</f>
        <v>Social Work (SOCW)</v>
      </c>
      <c r="D99" s="178"/>
      <c r="E99" s="175" t="s">
        <v>857</v>
      </c>
      <c r="F99" s="176">
        <f>+CampusxDivxDept!D99</f>
        <v>0</v>
      </c>
      <c r="G99" s="8"/>
      <c r="V99" s="8"/>
      <c r="W99" s="8"/>
      <c r="X99" s="8"/>
      <c r="Y99" s="8"/>
      <c r="Z99" s="8"/>
      <c r="AA99" s="8"/>
      <c r="AB99" s="8"/>
      <c r="AC99" s="8"/>
      <c r="AD99" s="8"/>
      <c r="AE99" s="8"/>
    </row>
    <row r="100" spans="1:31" ht="12.75" customHeight="1" x14ac:dyDescent="0.2">
      <c r="A100" s="305"/>
      <c r="B100" s="305"/>
      <c r="C100" s="118" t="str">
        <f>+CampusxDivxDept!C100</f>
        <v>Speech (SPCH)</v>
      </c>
      <c r="D100" s="178"/>
      <c r="E100" s="175">
        <f t="shared" si="4"/>
        <v>0</v>
      </c>
      <c r="F100" s="176">
        <f>+CampusxDivxDept!D100</f>
        <v>16032</v>
      </c>
      <c r="G100" s="8"/>
      <c r="V100" s="8"/>
      <c r="W100" s="8"/>
      <c r="X100" s="8"/>
      <c r="Y100" s="8"/>
      <c r="Z100" s="8"/>
      <c r="AA100" s="8"/>
      <c r="AB100" s="8"/>
      <c r="AC100" s="8"/>
      <c r="AD100" s="8"/>
      <c r="AE100" s="8"/>
    </row>
    <row r="101" spans="1:31" ht="12.75" customHeight="1" x14ac:dyDescent="0.2">
      <c r="A101" s="305"/>
      <c r="B101" s="305"/>
      <c r="C101" s="196" t="s">
        <v>43</v>
      </c>
      <c r="D101" s="197">
        <f>SUM(D90:D100)</f>
        <v>0</v>
      </c>
      <c r="E101" s="198">
        <f t="shared" si="4"/>
        <v>0</v>
      </c>
      <c r="F101" s="197">
        <f>+CampusxDivxDept!D101</f>
        <v>180880</v>
      </c>
      <c r="G101" s="8"/>
      <c r="V101" s="8"/>
      <c r="W101" s="8"/>
      <c r="X101" s="8"/>
      <c r="Y101" s="8"/>
      <c r="Z101" s="8"/>
      <c r="AA101" s="8"/>
      <c r="AB101" s="8"/>
      <c r="AC101" s="8"/>
      <c r="AD101" s="8"/>
      <c r="AE101" s="8"/>
    </row>
    <row r="102" spans="1:31" ht="12.75" customHeight="1" x14ac:dyDescent="0.2">
      <c r="A102" s="305"/>
      <c r="B102" s="305"/>
      <c r="C102" s="193" t="str">
        <f>+CampusxDivxDept!C102</f>
        <v>Henton</v>
      </c>
      <c r="D102" s="194"/>
      <c r="E102" s="195"/>
      <c r="F102" s="194"/>
      <c r="G102" s="8"/>
      <c r="V102" s="8"/>
      <c r="W102" s="8"/>
      <c r="X102" s="8"/>
      <c r="Y102" s="8"/>
      <c r="Z102" s="8"/>
      <c r="AA102" s="8"/>
      <c r="AB102" s="8"/>
      <c r="AC102" s="8"/>
      <c r="AD102" s="8"/>
      <c r="AE102" s="8"/>
    </row>
    <row r="103" spans="1:31" ht="12.75" customHeight="1" x14ac:dyDescent="0.2">
      <c r="A103" s="305"/>
      <c r="B103" s="305"/>
      <c r="C103" s="118" t="str">
        <f>+CampusxDivxDept!C103</f>
        <v>Art (ARTS)</v>
      </c>
      <c r="D103" s="174">
        <v>4752</v>
      </c>
      <c r="E103" s="175">
        <f t="shared" ref="E103:E111" si="5">+D103/$F103</f>
        <v>0.2462686567164179</v>
      </c>
      <c r="F103" s="176">
        <f>+CampusxDivxDept!D103</f>
        <v>19296</v>
      </c>
      <c r="G103" s="8"/>
      <c r="V103" s="8"/>
      <c r="W103" s="8"/>
      <c r="X103" s="8"/>
      <c r="Y103" s="8"/>
      <c r="Z103" s="8"/>
      <c r="AA103" s="8"/>
      <c r="AB103" s="8"/>
      <c r="AC103" s="8"/>
      <c r="AD103" s="8"/>
      <c r="AE103" s="8"/>
    </row>
    <row r="104" spans="1:31" ht="12.75" customHeight="1" x14ac:dyDescent="0.2">
      <c r="A104" s="305"/>
      <c r="B104" s="305"/>
      <c r="C104" s="118" t="str">
        <f>+CampusxDivxDept!C104</f>
        <v>English (ENGL)</v>
      </c>
      <c r="D104" s="174">
        <v>29888</v>
      </c>
      <c r="E104" s="175">
        <f t="shared" si="5"/>
        <v>0.20196778030057302</v>
      </c>
      <c r="F104" s="176">
        <f>+CampusxDivxDept!D104</f>
        <v>147984</v>
      </c>
      <c r="G104" s="8"/>
      <c r="V104" s="8"/>
      <c r="W104" s="8"/>
      <c r="X104" s="8"/>
      <c r="Y104" s="8"/>
      <c r="Z104" s="8"/>
      <c r="AA104" s="8"/>
      <c r="AB104" s="8"/>
      <c r="AC104" s="8"/>
      <c r="AD104" s="8"/>
      <c r="AE104" s="8"/>
    </row>
    <row r="105" spans="1:31" ht="12.75" customHeight="1" x14ac:dyDescent="0.2">
      <c r="A105" s="305"/>
      <c r="B105" s="305"/>
      <c r="C105" s="118" t="str">
        <f>+CampusxDivxDept!C105</f>
        <v>Foreign Languages (FRNL)</v>
      </c>
      <c r="D105" s="176"/>
      <c r="E105" s="175" t="s">
        <v>857</v>
      </c>
      <c r="F105" s="176">
        <f>+CampusxDivxDept!D105</f>
        <v>0</v>
      </c>
      <c r="G105" s="8"/>
      <c r="V105" s="8"/>
      <c r="W105" s="8"/>
      <c r="X105" s="8"/>
      <c r="Y105" s="8"/>
      <c r="Z105" s="8"/>
      <c r="AA105" s="8"/>
      <c r="AB105" s="8"/>
      <c r="AC105" s="8"/>
      <c r="AD105" s="8"/>
      <c r="AE105" s="8"/>
    </row>
    <row r="106" spans="1:31" ht="12.75" customHeight="1" x14ac:dyDescent="0.2">
      <c r="A106" s="305"/>
      <c r="B106" s="305"/>
      <c r="C106" s="118" t="str">
        <f>+CampusxDivxDept!C106</f>
        <v>Humanities (HUMA)</v>
      </c>
      <c r="D106" s="176"/>
      <c r="E106" s="175">
        <f t="shared" si="5"/>
        <v>0</v>
      </c>
      <c r="F106" s="176">
        <f>+CampusxDivxDept!D106</f>
        <v>6432</v>
      </c>
      <c r="G106" s="8"/>
      <c r="V106" s="8"/>
      <c r="W106" s="8"/>
      <c r="X106" s="8"/>
      <c r="Y106" s="8"/>
      <c r="Z106" s="8"/>
      <c r="AA106" s="8"/>
      <c r="AB106" s="8"/>
      <c r="AC106" s="8"/>
      <c r="AD106" s="8"/>
      <c r="AE106" s="8"/>
    </row>
    <row r="107" spans="1:31" ht="12.75" customHeight="1" x14ac:dyDescent="0.2">
      <c r="A107" s="305"/>
      <c r="B107" s="305"/>
      <c r="C107" s="169" t="str">
        <f>+CampusxDivxDept!C107</f>
        <v>Music (MUSI)</v>
      </c>
      <c r="D107" s="199"/>
      <c r="E107" s="175">
        <f t="shared" si="5"/>
        <v>0</v>
      </c>
      <c r="F107" s="176">
        <f>+CampusxDivxDept!D107</f>
        <v>8160</v>
      </c>
      <c r="G107" s="8"/>
      <c r="V107" s="8"/>
      <c r="W107" s="8"/>
      <c r="X107" s="8"/>
      <c r="Y107" s="8"/>
      <c r="Z107" s="8"/>
      <c r="AA107" s="8"/>
      <c r="AB107" s="8"/>
      <c r="AC107" s="8"/>
      <c r="AD107" s="8"/>
      <c r="AE107" s="8"/>
    </row>
    <row r="108" spans="1:31" ht="12.75" customHeight="1" x14ac:dyDescent="0.2">
      <c r="A108" s="305"/>
      <c r="B108" s="305"/>
      <c r="C108" s="118" t="str">
        <f>+CampusxDivxDept!C108</f>
        <v>Philosophy (PHIL)</v>
      </c>
      <c r="D108" s="176"/>
      <c r="E108" s="175">
        <f t="shared" si="5"/>
        <v>0</v>
      </c>
      <c r="F108" s="176">
        <f>+CampusxDivxDept!D108</f>
        <v>9696</v>
      </c>
      <c r="G108" s="8"/>
      <c r="V108" s="8"/>
      <c r="W108" s="8"/>
      <c r="X108" s="8"/>
      <c r="Y108" s="8"/>
      <c r="Z108" s="8"/>
      <c r="AA108" s="8"/>
      <c r="AB108" s="8"/>
      <c r="AC108" s="8"/>
      <c r="AD108" s="8"/>
      <c r="AE108" s="8"/>
    </row>
    <row r="109" spans="1:31" ht="12.75" customHeight="1" x14ac:dyDescent="0.2">
      <c r="A109" s="305"/>
      <c r="B109" s="305"/>
      <c r="C109" s="200" t="str">
        <f>+CampusxDivxDept!C109</f>
        <v>Reading &amp; Writing (RDWR)</v>
      </c>
      <c r="D109" s="176"/>
      <c r="E109" s="175">
        <f t="shared" si="5"/>
        <v>0</v>
      </c>
      <c r="F109" s="176">
        <f>+CampusxDivxDept!D109</f>
        <v>35424</v>
      </c>
      <c r="G109" s="8"/>
      <c r="V109" s="8"/>
      <c r="W109" s="8"/>
      <c r="X109" s="8"/>
      <c r="Y109" s="8"/>
      <c r="Z109" s="8"/>
      <c r="AA109" s="8"/>
      <c r="AB109" s="8"/>
      <c r="AC109" s="8"/>
      <c r="AD109" s="8"/>
      <c r="AE109" s="8"/>
    </row>
    <row r="110" spans="1:31" ht="12.75" customHeight="1" x14ac:dyDescent="0.2">
      <c r="A110" s="305"/>
      <c r="B110" s="305"/>
      <c r="C110" s="200" t="str">
        <f>+CampusxDivxDept!C110</f>
        <v>Spanish (SPAN)</v>
      </c>
      <c r="D110" s="176"/>
      <c r="E110" s="175">
        <f t="shared" si="5"/>
        <v>0</v>
      </c>
      <c r="F110" s="176">
        <f>+CampusxDivxDept!D110</f>
        <v>1360</v>
      </c>
      <c r="G110" s="8"/>
      <c r="V110" s="8"/>
      <c r="W110" s="8"/>
      <c r="X110" s="8"/>
      <c r="Y110" s="8"/>
      <c r="Z110" s="8"/>
      <c r="AA110" s="8"/>
      <c r="AB110" s="8"/>
      <c r="AC110" s="8"/>
      <c r="AD110" s="8"/>
      <c r="AE110" s="8"/>
    </row>
    <row r="111" spans="1:31" ht="12.75" customHeight="1" x14ac:dyDescent="0.2">
      <c r="A111" s="305"/>
      <c r="B111" s="305"/>
      <c r="C111" s="196" t="s">
        <v>43</v>
      </c>
      <c r="D111" s="197">
        <f>SUM(D103:D110)</f>
        <v>34640</v>
      </c>
      <c r="E111" s="198">
        <f t="shared" si="5"/>
        <v>0.15169562780269058</v>
      </c>
      <c r="F111" s="197">
        <f>+CampusxDivxDept!D111</f>
        <v>228352</v>
      </c>
      <c r="G111" s="8"/>
      <c r="V111" s="8"/>
      <c r="W111" s="8"/>
      <c r="X111" s="8"/>
      <c r="Y111" s="8"/>
      <c r="Z111" s="8"/>
      <c r="AA111" s="8"/>
      <c r="AB111" s="8"/>
      <c r="AC111" s="8"/>
      <c r="AD111" s="8"/>
      <c r="AE111" s="8"/>
    </row>
    <row r="112" spans="1:31" ht="12.75" customHeight="1" x14ac:dyDescent="0.2">
      <c r="A112" s="305"/>
      <c r="B112" s="305"/>
      <c r="C112" s="193" t="str">
        <f>+CampusxDivxDept!C112</f>
        <v>Yates</v>
      </c>
      <c r="D112" s="197"/>
      <c r="E112" s="198"/>
      <c r="F112" s="197"/>
      <c r="G112" s="8"/>
      <c r="V112" s="8"/>
      <c r="W112" s="8"/>
      <c r="X112" s="8"/>
      <c r="Y112" s="8"/>
      <c r="Z112" s="8"/>
      <c r="AA112" s="8"/>
      <c r="AB112" s="8"/>
      <c r="AC112" s="8"/>
      <c r="AD112" s="8"/>
      <c r="AE112" s="8"/>
    </row>
    <row r="113" spans="1:31" ht="12.75" customHeight="1" x14ac:dyDescent="0.2">
      <c r="A113" s="305"/>
      <c r="B113" s="305"/>
      <c r="C113" s="118" t="str">
        <f>+CampusxDivxDept!C113</f>
        <v>Anatomy &amp; Physiology (ANPH)</v>
      </c>
      <c r="D113" s="176"/>
      <c r="E113" s="175">
        <f t="shared" ref="E113:E123" si="6">+D113/$F113</f>
        <v>0</v>
      </c>
      <c r="F113" s="176">
        <f>+CampusxDivxDept!D113</f>
        <v>24848</v>
      </c>
      <c r="G113" s="8"/>
      <c r="V113" s="8"/>
      <c r="W113" s="8"/>
      <c r="X113" s="8"/>
      <c r="Y113" s="8"/>
      <c r="Z113" s="8"/>
      <c r="AA113" s="8"/>
      <c r="AB113" s="8"/>
      <c r="AC113" s="8"/>
      <c r="AD113" s="8"/>
      <c r="AE113" s="8"/>
    </row>
    <row r="114" spans="1:31" ht="12.75" customHeight="1" x14ac:dyDescent="0.2">
      <c r="A114" s="305"/>
      <c r="B114" s="305"/>
      <c r="C114" s="118" t="str">
        <f>+CampusxDivxDept!C114</f>
        <v>Biology (BIOL)</v>
      </c>
      <c r="D114" s="176"/>
      <c r="E114" s="175">
        <f t="shared" si="6"/>
        <v>0</v>
      </c>
      <c r="F114" s="176">
        <f>+CampusxDivxDept!D114</f>
        <v>33808</v>
      </c>
      <c r="G114" s="8"/>
      <c r="V114" s="8"/>
      <c r="W114" s="8"/>
      <c r="X114" s="8"/>
      <c r="Y114" s="8"/>
      <c r="Z114" s="8"/>
      <c r="AA114" s="8"/>
      <c r="AB114" s="8"/>
      <c r="AC114" s="8"/>
      <c r="AD114" s="8"/>
      <c r="AE114" s="8"/>
    </row>
    <row r="115" spans="1:31" ht="12.75" customHeight="1" x14ac:dyDescent="0.2">
      <c r="A115" s="305"/>
      <c r="B115" s="305"/>
      <c r="C115" s="118" t="str">
        <f>+CampusxDivxDept!C115</f>
        <v>Chemistry (CHEM)</v>
      </c>
      <c r="D115" s="178"/>
      <c r="E115" s="175">
        <f t="shared" si="6"/>
        <v>0</v>
      </c>
      <c r="F115" s="176">
        <f>+CampusxDivxDept!D115</f>
        <v>27280</v>
      </c>
      <c r="G115" s="8"/>
      <c r="V115" s="8"/>
      <c r="W115" s="8"/>
      <c r="X115" s="8"/>
      <c r="Y115" s="8"/>
      <c r="Z115" s="8"/>
      <c r="AA115" s="8"/>
      <c r="AB115" s="8"/>
      <c r="AC115" s="8"/>
      <c r="AD115" s="8"/>
      <c r="AE115" s="8"/>
    </row>
    <row r="116" spans="1:31" ht="12.75" customHeight="1" x14ac:dyDescent="0.2">
      <c r="A116" s="305"/>
      <c r="B116" s="305"/>
      <c r="C116" s="118" t="str">
        <f>+CampusxDivxDept!C116</f>
        <v>Environmental Science (ENVR)</v>
      </c>
      <c r="D116" s="178"/>
      <c r="E116" s="175">
        <f t="shared" si="6"/>
        <v>0</v>
      </c>
      <c r="F116" s="176">
        <f>+CampusxDivxDept!D116</f>
        <v>7968</v>
      </c>
      <c r="G116" s="8"/>
      <c r="V116" s="8"/>
      <c r="W116" s="8"/>
      <c r="X116" s="8"/>
      <c r="Y116" s="8"/>
      <c r="Z116" s="8"/>
      <c r="AA116" s="8"/>
      <c r="AB116" s="8"/>
      <c r="AC116" s="8"/>
      <c r="AD116" s="8"/>
      <c r="AE116" s="8"/>
    </row>
    <row r="117" spans="1:31" ht="12.75" customHeight="1" x14ac:dyDescent="0.2">
      <c r="A117" s="305"/>
      <c r="B117" s="305"/>
      <c r="C117" s="118" t="str">
        <f>+CampusxDivxDept!C117</f>
        <v>Geology (GEOL)</v>
      </c>
      <c r="D117" s="176"/>
      <c r="E117" s="175">
        <f t="shared" si="6"/>
        <v>0</v>
      </c>
      <c r="F117" s="176">
        <f>+CampusxDivxDept!D117</f>
        <v>1680</v>
      </c>
      <c r="G117" s="8"/>
      <c r="V117" s="8"/>
      <c r="W117" s="8"/>
      <c r="X117" s="8"/>
      <c r="Y117" s="8"/>
      <c r="Z117" s="8"/>
      <c r="AA117" s="8"/>
      <c r="AB117" s="8"/>
      <c r="AC117" s="8"/>
      <c r="AD117" s="8"/>
      <c r="AE117" s="8"/>
    </row>
    <row r="118" spans="1:31" ht="12.75" customHeight="1" x14ac:dyDescent="0.2">
      <c r="A118" s="305"/>
      <c r="B118" s="305"/>
      <c r="C118" s="118" t="str">
        <f>+CampusxDivxDept!C118</f>
        <v>Kinesiology (KINE)</v>
      </c>
      <c r="D118" s="176"/>
      <c r="E118" s="175">
        <f t="shared" si="6"/>
        <v>0</v>
      </c>
      <c r="F118" s="176">
        <f>+CampusxDivxDept!D118</f>
        <v>3120</v>
      </c>
      <c r="G118" s="8"/>
      <c r="V118" s="8"/>
      <c r="W118" s="8"/>
      <c r="X118" s="8"/>
      <c r="Y118" s="8"/>
      <c r="Z118" s="8"/>
      <c r="AA118" s="8"/>
      <c r="AB118" s="8"/>
      <c r="AC118" s="8"/>
      <c r="AD118" s="8"/>
      <c r="AE118" s="8"/>
    </row>
    <row r="119" spans="1:31" ht="12.75" customHeight="1" x14ac:dyDescent="0.2">
      <c r="A119" s="305"/>
      <c r="B119" s="305"/>
      <c r="C119" s="118" t="str">
        <f>+CampusxDivxDept!C119</f>
        <v>Nutrition (NUTR)</v>
      </c>
      <c r="D119" s="176"/>
      <c r="E119" s="175">
        <f t="shared" si="6"/>
        <v>0</v>
      </c>
      <c r="F119" s="176">
        <f>+CampusxDivxDept!D119</f>
        <v>3264</v>
      </c>
      <c r="G119" s="8"/>
      <c r="V119" s="8"/>
      <c r="W119" s="8"/>
      <c r="X119" s="8"/>
      <c r="Y119" s="8"/>
      <c r="Z119" s="8"/>
      <c r="AA119" s="8"/>
      <c r="AB119" s="8"/>
      <c r="AC119" s="8"/>
      <c r="AD119" s="8"/>
      <c r="AE119" s="8"/>
    </row>
    <row r="120" spans="1:31" ht="12.75" customHeight="1" x14ac:dyDescent="0.2">
      <c r="A120" s="305"/>
      <c r="B120" s="305"/>
      <c r="C120" s="118" t="str">
        <f>+CampusxDivxDept!C120</f>
        <v>Physics (PHYS)</v>
      </c>
      <c r="D120" s="176"/>
      <c r="E120" s="175">
        <f t="shared" si="6"/>
        <v>0</v>
      </c>
      <c r="F120" s="176">
        <f>+CampusxDivxDept!D120</f>
        <v>12528</v>
      </c>
      <c r="G120" s="8"/>
      <c r="V120" s="8"/>
      <c r="W120" s="8"/>
      <c r="X120" s="8"/>
      <c r="Y120" s="8"/>
      <c r="Z120" s="8"/>
      <c r="AA120" s="8"/>
      <c r="AB120" s="8"/>
      <c r="AC120" s="8"/>
      <c r="AD120" s="8"/>
      <c r="AE120" s="8"/>
    </row>
    <row r="121" spans="1:31" ht="12.75" customHeight="1" x14ac:dyDescent="0.2">
      <c r="A121" s="305"/>
      <c r="B121" s="305"/>
      <c r="C121" s="118" t="str">
        <f>+CampusxDivxDept!C121</f>
        <v>Sports &amp; Recreation Mgt. (DW) (SPMG)</v>
      </c>
      <c r="D121" s="176"/>
      <c r="E121" s="175">
        <f t="shared" si="6"/>
        <v>0</v>
      </c>
      <c r="F121" s="176">
        <f>+CampusxDivxDept!D121</f>
        <v>1968</v>
      </c>
      <c r="G121" s="8"/>
      <c r="V121" s="8"/>
      <c r="W121" s="8"/>
      <c r="X121" s="8"/>
      <c r="Y121" s="8"/>
      <c r="Z121" s="8"/>
      <c r="AA121" s="8"/>
      <c r="AB121" s="8"/>
      <c r="AC121" s="8"/>
      <c r="AD121" s="8"/>
      <c r="AE121" s="8"/>
    </row>
    <row r="122" spans="1:31" ht="12.75" customHeight="1" x14ac:dyDescent="0.2">
      <c r="A122" s="305"/>
      <c r="B122" s="305"/>
      <c r="C122" s="196" t="s">
        <v>43</v>
      </c>
      <c r="D122" s="197">
        <f>SUM(D113:D121)</f>
        <v>0</v>
      </c>
      <c r="E122" s="198">
        <f t="shared" si="6"/>
        <v>0</v>
      </c>
      <c r="F122" s="197">
        <f>+CampusxDivxDept!D122</f>
        <v>116464</v>
      </c>
      <c r="G122" s="8"/>
      <c r="V122" s="8"/>
      <c r="W122" s="8"/>
      <c r="X122" s="8"/>
      <c r="Y122" s="8"/>
      <c r="Z122" s="8"/>
      <c r="AA122" s="8"/>
      <c r="AB122" s="8"/>
      <c r="AC122" s="8"/>
      <c r="AD122" s="8"/>
      <c r="AE122" s="8"/>
    </row>
    <row r="123" spans="1:31" ht="12.75" customHeight="1" thickBot="1" x14ac:dyDescent="0.25">
      <c r="A123" s="305"/>
      <c r="B123" s="306"/>
      <c r="C123" s="256" t="s">
        <v>0</v>
      </c>
      <c r="D123" s="191">
        <f>SUM(D101,D111,D122)</f>
        <v>34640</v>
      </c>
      <c r="E123" s="227">
        <f t="shared" si="6"/>
        <v>6.5893596299001711E-2</v>
      </c>
      <c r="F123" s="192">
        <f>+CampusxDivxDept!D123</f>
        <v>525696</v>
      </c>
      <c r="G123" s="8"/>
      <c r="V123" s="8"/>
      <c r="W123" s="8"/>
      <c r="X123" s="8"/>
      <c r="Y123" s="8"/>
      <c r="Z123" s="8"/>
      <c r="AA123" s="8"/>
      <c r="AB123" s="8"/>
      <c r="AC123" s="8"/>
      <c r="AD123" s="8"/>
      <c r="AE123" s="8"/>
    </row>
    <row r="124" spans="1:31" ht="12.75" customHeight="1" x14ac:dyDescent="0.2">
      <c r="A124" s="289" t="s">
        <v>459</v>
      </c>
      <c r="B124" s="275" t="s">
        <v>826</v>
      </c>
      <c r="C124" s="193" t="str">
        <f>+CampusxDivxDept!C124</f>
        <v>Lipe</v>
      </c>
      <c r="D124" s="194"/>
      <c r="E124" s="195"/>
      <c r="F124" s="194"/>
      <c r="G124" s="8"/>
      <c r="V124" s="8"/>
      <c r="W124" s="8"/>
      <c r="X124" s="8"/>
      <c r="Y124" s="8"/>
      <c r="Z124" s="8"/>
      <c r="AA124" s="8"/>
      <c r="AB124" s="8"/>
      <c r="AC124" s="8"/>
      <c r="AD124" s="8"/>
      <c r="AE124" s="8"/>
    </row>
    <row r="125" spans="1:31" ht="12.75" customHeight="1" x14ac:dyDescent="0.2">
      <c r="A125" s="293"/>
      <c r="B125" s="275"/>
      <c r="C125" s="167" t="str">
        <f>+CampusxDivxDept!C125</f>
        <v>Business Office Support Systems (DW) (BOSS)</v>
      </c>
      <c r="D125" s="174"/>
      <c r="E125" s="175">
        <f t="shared" ref="E125:E131" si="7">+D125/$F125</f>
        <v>0</v>
      </c>
      <c r="F125" s="176">
        <f>+CampusxDivxDept!D125</f>
        <v>4544</v>
      </c>
      <c r="G125" s="8"/>
      <c r="V125" s="8"/>
      <c r="W125" s="8"/>
      <c r="X125" s="8"/>
      <c r="Y125" s="8"/>
      <c r="Z125" s="8"/>
      <c r="AA125" s="8"/>
      <c r="AB125" s="8"/>
      <c r="AC125" s="8"/>
      <c r="AD125" s="8"/>
      <c r="AE125" s="8"/>
    </row>
    <row r="126" spans="1:31" ht="12.75" customHeight="1" x14ac:dyDescent="0.2">
      <c r="A126" s="293"/>
      <c r="B126" s="275"/>
      <c r="C126" s="167" t="str">
        <f>+CampusxDivxDept!C126</f>
        <v>Cloud Computing (DW) (CLCO)</v>
      </c>
      <c r="D126" s="174"/>
      <c r="E126" s="175">
        <f t="shared" si="7"/>
        <v>0</v>
      </c>
      <c r="F126" s="176">
        <f>+CampusxDivxDept!D126</f>
        <v>11600</v>
      </c>
      <c r="G126" s="8"/>
      <c r="V126" s="8"/>
      <c r="W126" s="8"/>
      <c r="X126" s="8"/>
      <c r="Y126" s="8"/>
      <c r="Z126" s="8"/>
      <c r="AA126" s="8"/>
      <c r="AB126" s="8"/>
      <c r="AC126" s="8"/>
      <c r="AD126" s="8"/>
      <c r="AE126" s="8"/>
    </row>
    <row r="127" spans="1:31" ht="12.75" customHeight="1" x14ac:dyDescent="0.2">
      <c r="A127" s="293"/>
      <c r="B127" s="275"/>
      <c r="C127" s="167" t="str">
        <f>+CampusxDivxDept!C127</f>
        <v>Computer Networking (DW) (CONW)</v>
      </c>
      <c r="D127" s="174"/>
      <c r="E127" s="175">
        <f t="shared" si="7"/>
        <v>0</v>
      </c>
      <c r="F127" s="176">
        <f>+CampusxDivxDept!D127</f>
        <v>71376</v>
      </c>
      <c r="G127" s="8"/>
      <c r="V127" s="8"/>
      <c r="W127" s="8"/>
      <c r="X127" s="8"/>
      <c r="Y127" s="8"/>
      <c r="Z127" s="8"/>
      <c r="AA127" s="8"/>
      <c r="AB127" s="8"/>
      <c r="AC127" s="8"/>
      <c r="AD127" s="8"/>
      <c r="AE127" s="8"/>
    </row>
    <row r="128" spans="1:31" ht="12.75" customHeight="1" x14ac:dyDescent="0.2">
      <c r="A128" s="293"/>
      <c r="B128" s="275"/>
      <c r="C128" s="167" t="str">
        <f>+CampusxDivxDept!C128</f>
        <v>Computer Systems (DW) (COSY)</v>
      </c>
      <c r="D128" s="174"/>
      <c r="E128" s="175">
        <f t="shared" si="7"/>
        <v>0</v>
      </c>
      <c r="F128" s="176">
        <f>+CampusxDivxDept!D128</f>
        <v>11776</v>
      </c>
      <c r="G128" s="8"/>
      <c r="V128" s="8"/>
      <c r="W128" s="8"/>
      <c r="X128" s="8"/>
      <c r="Y128" s="8"/>
      <c r="Z128" s="8"/>
      <c r="AA128" s="8"/>
      <c r="AB128" s="8"/>
      <c r="AC128" s="8"/>
      <c r="AD128" s="8"/>
      <c r="AE128" s="8"/>
    </row>
    <row r="129" spans="1:31" ht="12.75" customHeight="1" x14ac:dyDescent="0.2">
      <c r="A129" s="293"/>
      <c r="B129" s="275"/>
      <c r="C129" s="118" t="str">
        <f>+CampusxDivxDept!C129</f>
        <v>Database Development (DW) (DBDE)</v>
      </c>
      <c r="D129" s="174"/>
      <c r="E129" s="175">
        <f t="shared" si="7"/>
        <v>0</v>
      </c>
      <c r="F129" s="176">
        <f>+CampusxDivxDept!D130</f>
        <v>8880</v>
      </c>
      <c r="G129" s="8"/>
      <c r="V129" s="8"/>
      <c r="W129" s="8"/>
      <c r="X129" s="8"/>
      <c r="Y129" s="8"/>
      <c r="Z129" s="8"/>
      <c r="AA129" s="8"/>
      <c r="AB129" s="8"/>
      <c r="AC129" s="8"/>
      <c r="AD129" s="8"/>
      <c r="AE129" s="8"/>
    </row>
    <row r="130" spans="1:31" ht="12.75" customHeight="1" x14ac:dyDescent="0.2">
      <c r="A130" s="293"/>
      <c r="B130" s="275"/>
      <c r="C130" s="167" t="str">
        <f>+CampusxDivxDept!C130</f>
        <v>Economics (ECON)</v>
      </c>
      <c r="D130" s="174"/>
      <c r="E130" s="175">
        <f t="shared" si="7"/>
        <v>0</v>
      </c>
      <c r="F130" s="176">
        <f>+CampusxDivxDept!D130</f>
        <v>8880</v>
      </c>
      <c r="G130" s="8"/>
      <c r="V130" s="8"/>
      <c r="W130" s="8"/>
      <c r="X130" s="8"/>
      <c r="Y130" s="8"/>
      <c r="Z130" s="8"/>
      <c r="AA130" s="8"/>
      <c r="AB130" s="8"/>
      <c r="AC130" s="8"/>
      <c r="AD130" s="8"/>
      <c r="AE130" s="8"/>
    </row>
    <row r="131" spans="1:31" ht="12.75" customHeight="1" x14ac:dyDescent="0.2">
      <c r="A131" s="293"/>
      <c r="B131" s="275"/>
      <c r="C131" s="196" t="s">
        <v>43</v>
      </c>
      <c r="D131" s="194">
        <f>SUM(D125:D130)</f>
        <v>0</v>
      </c>
      <c r="E131" s="198">
        <f t="shared" si="7"/>
        <v>0</v>
      </c>
      <c r="F131" s="197">
        <f>+CampusxDivxDept!D131</f>
        <v>120272</v>
      </c>
      <c r="G131" s="8"/>
      <c r="V131" s="8"/>
      <c r="W131" s="8"/>
      <c r="X131" s="8"/>
      <c r="Y131" s="8"/>
      <c r="Z131" s="8"/>
      <c r="AA131" s="8"/>
      <c r="AB131" s="8"/>
      <c r="AC131" s="8"/>
      <c r="AD131" s="8"/>
      <c r="AE131" s="8"/>
    </row>
    <row r="132" spans="1:31" ht="12.75" customHeight="1" x14ac:dyDescent="0.2">
      <c r="A132" s="293"/>
      <c r="B132" s="275"/>
      <c r="C132" s="193" t="str">
        <f>+CampusxDivxDept!C132</f>
        <v>Thurman</v>
      </c>
      <c r="D132" s="194"/>
      <c r="E132" s="198"/>
      <c r="F132" s="197"/>
      <c r="G132" s="8"/>
      <c r="V132" s="8"/>
      <c r="W132" s="8"/>
      <c r="X132" s="8"/>
      <c r="Y132" s="8"/>
      <c r="Z132" s="8"/>
      <c r="AA132" s="8"/>
      <c r="AB132" s="8"/>
      <c r="AC132" s="8"/>
      <c r="AD132" s="8"/>
      <c r="AE132" s="8"/>
    </row>
    <row r="133" spans="1:31" ht="12.75" customHeight="1" x14ac:dyDescent="0.2">
      <c r="A133" s="293"/>
      <c r="B133" s="275"/>
      <c r="C133" s="118" t="str">
        <f>+CampusxDivxDept!C133</f>
        <v>Accounting (ACCT)</v>
      </c>
      <c r="D133" s="174"/>
      <c r="E133" s="175">
        <f t="shared" ref="E133:E136" si="8">+D133/$F133</f>
        <v>0</v>
      </c>
      <c r="F133" s="176">
        <f>+CampusxDivxDept!D133</f>
        <v>5888</v>
      </c>
      <c r="G133" s="8"/>
      <c r="V133" s="8"/>
      <c r="W133" s="8"/>
      <c r="X133" s="8"/>
      <c r="Y133" s="8"/>
      <c r="Z133" s="8"/>
      <c r="AA133" s="8"/>
      <c r="AB133" s="8"/>
      <c r="AC133" s="8"/>
      <c r="AD133" s="8"/>
      <c r="AE133" s="8"/>
    </row>
    <row r="134" spans="1:31" ht="12.75" customHeight="1" x14ac:dyDescent="0.2">
      <c r="A134" s="293"/>
      <c r="B134" s="275"/>
      <c r="C134" s="118" t="str">
        <f>+CampusxDivxDept!C134</f>
        <v>Developmental Mathematics (DEVM)</v>
      </c>
      <c r="D134" s="174"/>
      <c r="E134" s="175">
        <f t="shared" si="8"/>
        <v>0</v>
      </c>
      <c r="F134" s="176">
        <f>+CampusxDivxDept!D134</f>
        <v>30816</v>
      </c>
      <c r="G134" s="8"/>
      <c r="V134" s="8"/>
      <c r="W134" s="8"/>
      <c r="X134" s="8"/>
      <c r="Y134" s="8"/>
      <c r="Z134" s="8"/>
      <c r="AA134" s="8"/>
      <c r="AB134" s="8"/>
      <c r="AC134" s="8"/>
      <c r="AD134" s="8"/>
      <c r="AE134" s="8"/>
    </row>
    <row r="135" spans="1:31" ht="12.75" customHeight="1" x14ac:dyDescent="0.2">
      <c r="A135" s="293"/>
      <c r="B135" s="275"/>
      <c r="C135" s="169" t="str">
        <f>+CampusxDivxDept!C135</f>
        <v>Mathematics (MATH)</v>
      </c>
      <c r="D135" s="174"/>
      <c r="E135" s="175">
        <f t="shared" si="8"/>
        <v>0</v>
      </c>
      <c r="F135" s="176">
        <f>+CampusxDivxDept!D135</f>
        <v>83888</v>
      </c>
      <c r="G135" s="8"/>
      <c r="V135" s="8"/>
      <c r="W135" s="8"/>
      <c r="X135" s="8"/>
      <c r="Y135" s="8"/>
      <c r="Z135" s="8"/>
      <c r="AA135" s="8"/>
      <c r="AB135" s="8"/>
      <c r="AC135" s="8"/>
      <c r="AD135" s="8"/>
      <c r="AE135" s="8"/>
    </row>
    <row r="136" spans="1:31" ht="12.75" customHeight="1" x14ac:dyDescent="0.2">
      <c r="A136" s="293"/>
      <c r="B136" s="275"/>
      <c r="C136" s="118" t="str">
        <f>+CampusxDivxDept!C136</f>
        <v>Software Development (DW) (SFTD)</v>
      </c>
      <c r="D136" s="174"/>
      <c r="E136" s="175">
        <f t="shared" si="8"/>
        <v>0</v>
      </c>
      <c r="F136" s="176">
        <f>+CampusxDivxDept!D134</f>
        <v>30816</v>
      </c>
      <c r="G136" s="8"/>
      <c r="V136" s="8"/>
      <c r="W136" s="8"/>
      <c r="X136" s="8"/>
      <c r="Y136" s="8"/>
      <c r="Z136" s="8"/>
      <c r="AA136" s="8"/>
      <c r="AB136" s="8"/>
      <c r="AC136" s="8"/>
      <c r="AD136" s="8"/>
      <c r="AE136" s="8"/>
    </row>
    <row r="137" spans="1:31" ht="12.75" customHeight="1" x14ac:dyDescent="0.2">
      <c r="A137" s="293"/>
      <c r="B137" s="275"/>
      <c r="C137" s="196" t="s">
        <v>43</v>
      </c>
      <c r="D137" s="220">
        <f>SUM(D133:D136)</f>
        <v>0</v>
      </c>
      <c r="E137" s="198">
        <f>+D137/$F137</f>
        <v>0</v>
      </c>
      <c r="F137" s="197">
        <f>+CampusxDivxDept!D137</f>
        <v>135440</v>
      </c>
      <c r="G137" s="8"/>
      <c r="V137" s="8"/>
      <c r="W137" s="8"/>
      <c r="X137" s="8"/>
      <c r="Y137" s="8"/>
      <c r="Z137" s="8"/>
      <c r="AA137" s="8"/>
      <c r="AB137" s="8"/>
      <c r="AC137" s="8"/>
      <c r="AD137" s="8"/>
      <c r="AE137" s="8"/>
    </row>
    <row r="138" spans="1:31" ht="12.75" customHeight="1" x14ac:dyDescent="0.2">
      <c r="A138" s="293"/>
      <c r="B138" s="275"/>
      <c r="C138" s="205" t="str">
        <f>+CampusxDivxDept!C138</f>
        <v>Cooper</v>
      </c>
      <c r="D138" s="197"/>
      <c r="E138" s="198"/>
      <c r="F138" s="197"/>
      <c r="G138" s="8"/>
      <c r="V138" s="8"/>
      <c r="W138" s="8"/>
      <c r="X138" s="8"/>
      <c r="Y138" s="8"/>
      <c r="Z138" s="8"/>
      <c r="AA138" s="8"/>
      <c r="AB138" s="8"/>
      <c r="AC138" s="8"/>
      <c r="AD138" s="8"/>
      <c r="AE138" s="8"/>
    </row>
    <row r="139" spans="1:31" ht="12.75" customHeight="1" x14ac:dyDescent="0.2">
      <c r="A139" s="293"/>
      <c r="B139" s="275"/>
      <c r="C139" s="118" t="str">
        <f>+CampusxDivxDept!C139</f>
        <v>Animation &amp; Game Art (DW) (ANGA)</v>
      </c>
      <c r="D139" s="176"/>
      <c r="E139" s="175">
        <f t="shared" ref="E139" si="9">+D139/$F139</f>
        <v>0</v>
      </c>
      <c r="F139" s="176">
        <f>+CampusxDivxDept!D139</f>
        <v>23712</v>
      </c>
      <c r="G139" s="8"/>
      <c r="V139" s="8"/>
      <c r="W139" s="8"/>
      <c r="X139" s="8"/>
      <c r="Y139" s="8"/>
      <c r="Z139" s="8"/>
      <c r="AA139" s="8"/>
      <c r="AB139" s="8"/>
      <c r="AC139" s="8"/>
      <c r="AD139" s="8"/>
      <c r="AE139" s="8"/>
    </row>
    <row r="140" spans="1:31" ht="12.75" customHeight="1" x14ac:dyDescent="0.2">
      <c r="A140" s="293"/>
      <c r="B140" s="275"/>
      <c r="C140" s="118" t="str">
        <f>+CampusxDivxDept!C140</f>
        <v>Business (BUSI)</v>
      </c>
      <c r="D140" s="176"/>
      <c r="E140" s="175" t="s">
        <v>857</v>
      </c>
      <c r="F140" s="176">
        <f>+CampusxDivxDept!D140</f>
        <v>0</v>
      </c>
      <c r="G140" s="8"/>
      <c r="V140" s="8"/>
      <c r="W140" s="8"/>
      <c r="X140" s="8"/>
      <c r="Y140" s="8"/>
      <c r="Z140" s="8"/>
      <c r="AA140" s="8"/>
      <c r="AB140" s="8"/>
      <c r="AC140" s="8"/>
      <c r="AD140" s="8"/>
      <c r="AE140" s="8"/>
    </row>
    <row r="141" spans="1:31" ht="12.75" customHeight="1" x14ac:dyDescent="0.2">
      <c r="A141" s="293"/>
      <c r="B141" s="275"/>
      <c r="C141" s="167" t="str">
        <f>+CampusxDivxDept!C141</f>
        <v>Culinary Arts (DW) (CULA)</v>
      </c>
      <c r="D141" s="176"/>
      <c r="E141" s="175">
        <f t="shared" ref="E141:E149" si="10">+D141/$F141</f>
        <v>0</v>
      </c>
      <c r="F141" s="176">
        <f>+CampusxDivxDept!D141</f>
        <v>12048</v>
      </c>
      <c r="G141" s="8"/>
      <c r="V141" s="8"/>
      <c r="W141" s="8"/>
      <c r="X141" s="8"/>
      <c r="Y141" s="8"/>
      <c r="Z141" s="8"/>
      <c r="AA141" s="8"/>
      <c r="AB141" s="8"/>
      <c r="AC141" s="8"/>
      <c r="AD141" s="8"/>
      <c r="AE141" s="8"/>
    </row>
    <row r="142" spans="1:31" ht="12.75" customHeight="1" x14ac:dyDescent="0.2">
      <c r="A142" s="293"/>
      <c r="B142" s="275"/>
      <c r="C142" s="118" t="str">
        <f>+CampusxDivxDept!C142</f>
        <v>Geographic Information Systems (DW) (GISC)</v>
      </c>
      <c r="D142" s="176"/>
      <c r="E142" s="175">
        <f t="shared" si="10"/>
        <v>0</v>
      </c>
      <c r="F142" s="176">
        <f>+CampusxDivxDept!D142</f>
        <v>4528</v>
      </c>
      <c r="G142" s="8"/>
      <c r="V142" s="8"/>
      <c r="W142" s="8"/>
      <c r="X142" s="8"/>
      <c r="Y142" s="8"/>
      <c r="Z142" s="8"/>
      <c r="AA142" s="8"/>
      <c r="AB142" s="8"/>
      <c r="AC142" s="8"/>
      <c r="AD142" s="8"/>
      <c r="AE142" s="8"/>
    </row>
    <row r="143" spans="1:31" ht="12.75" customHeight="1" x14ac:dyDescent="0.2">
      <c r="A143" s="293"/>
      <c r="B143" s="275"/>
      <c r="C143" s="118" t="str">
        <f>+CampusxDivxDept!C143</f>
        <v>Hospitality Management (DW) (HSPM)</v>
      </c>
      <c r="D143" s="176"/>
      <c r="E143" s="175">
        <f t="shared" si="10"/>
        <v>0</v>
      </c>
      <c r="F143" s="176">
        <f>+CampusxDivxDept!D143</f>
        <v>6816</v>
      </c>
      <c r="G143" s="8"/>
      <c r="V143" s="8"/>
      <c r="W143" s="8"/>
      <c r="X143" s="8"/>
      <c r="Y143" s="8"/>
      <c r="Z143" s="8"/>
      <c r="AA143" s="8"/>
      <c r="AB143" s="8"/>
      <c r="AC143" s="8"/>
      <c r="AD143" s="8"/>
      <c r="AE143" s="8"/>
    </row>
    <row r="144" spans="1:31" ht="12.75" customHeight="1" x14ac:dyDescent="0.2">
      <c r="A144" s="293"/>
      <c r="B144" s="275"/>
      <c r="C144" s="167" t="str">
        <f>+CampusxDivxDept!C144</f>
        <v>Management (MGMT)</v>
      </c>
      <c r="D144" s="176"/>
      <c r="E144" s="175">
        <f t="shared" si="10"/>
        <v>0</v>
      </c>
      <c r="F144" s="176">
        <f>+CampusxDivxDept!D144</f>
        <v>11712</v>
      </c>
      <c r="G144" s="8"/>
      <c r="V144" s="8"/>
      <c r="W144" s="8"/>
      <c r="X144" s="8"/>
      <c r="Y144" s="8"/>
      <c r="Z144" s="8"/>
      <c r="AA144" s="8"/>
      <c r="AB144" s="8"/>
      <c r="AC144" s="8"/>
      <c r="AD144" s="8"/>
      <c r="AE144" s="8"/>
    </row>
    <row r="145" spans="1:31" ht="12.75" customHeight="1" x14ac:dyDescent="0.2">
      <c r="A145" s="293"/>
      <c r="B145" s="275"/>
      <c r="C145" s="167" t="str">
        <f>+CampusxDivxDept!C145</f>
        <v>Pastry (DW) (PSTR)</v>
      </c>
      <c r="D145" s="176"/>
      <c r="E145" s="175">
        <f t="shared" si="10"/>
        <v>0</v>
      </c>
      <c r="F145" s="176">
        <f>+CampusxDivxDept!D145</f>
        <v>5616</v>
      </c>
      <c r="G145" s="8"/>
      <c r="V145" s="8"/>
      <c r="W145" s="8"/>
      <c r="X145" s="8"/>
      <c r="Y145" s="8"/>
      <c r="Z145" s="8"/>
      <c r="AA145" s="8"/>
      <c r="AB145" s="8"/>
      <c r="AC145" s="8"/>
      <c r="AD145" s="8"/>
      <c r="AE145" s="8"/>
    </row>
    <row r="146" spans="1:31" ht="12.75" customHeight="1" x14ac:dyDescent="0.2">
      <c r="A146" s="293"/>
      <c r="B146" s="275"/>
      <c r="C146" s="167" t="str">
        <f>+CampusxDivxDept!C146</f>
        <v>Real Estate (DW) (RELE)</v>
      </c>
      <c r="D146" s="176"/>
      <c r="E146" s="175">
        <f t="shared" si="10"/>
        <v>0</v>
      </c>
      <c r="F146" s="176">
        <f>+CampusxDivxDept!D146</f>
        <v>9888</v>
      </c>
      <c r="G146" s="8"/>
      <c r="V146" s="8"/>
      <c r="W146" s="8"/>
      <c r="X146" s="8"/>
      <c r="Y146" s="8"/>
      <c r="Z146" s="8"/>
      <c r="AA146" s="8"/>
      <c r="AB146" s="8"/>
      <c r="AC146" s="8"/>
      <c r="AD146" s="8"/>
      <c r="AE146" s="8"/>
    </row>
    <row r="147" spans="1:31" ht="12.75" customHeight="1" x14ac:dyDescent="0.2">
      <c r="A147" s="293"/>
      <c r="B147" s="275"/>
      <c r="C147" s="167" t="str">
        <f>+CampusxDivxDept!C147</f>
        <v>Supply Chain Management (DW) (SCMT)</v>
      </c>
      <c r="D147" s="176"/>
      <c r="E147" s="175">
        <f t="shared" si="10"/>
        <v>0</v>
      </c>
      <c r="F147" s="176">
        <f>+CampusxDivxDept!D147</f>
        <v>480</v>
      </c>
      <c r="G147" s="8"/>
      <c r="V147" s="8"/>
      <c r="W147" s="8"/>
      <c r="X147" s="8"/>
      <c r="Y147" s="8"/>
      <c r="Z147" s="8"/>
      <c r="AA147" s="8"/>
      <c r="AB147" s="8"/>
      <c r="AC147" s="8"/>
      <c r="AD147" s="8"/>
      <c r="AE147" s="8"/>
    </row>
    <row r="148" spans="1:31" ht="12.75" customHeight="1" x14ac:dyDescent="0.2">
      <c r="A148" s="293"/>
      <c r="B148" s="275"/>
      <c r="C148" s="167" t="str">
        <f>+CampusxDivxDept!C148</f>
        <v>Video Production (DW) (VIDP)</v>
      </c>
      <c r="D148" s="176"/>
      <c r="E148" s="175">
        <f t="shared" si="10"/>
        <v>0</v>
      </c>
      <c r="F148" s="176">
        <f>+CampusxDivxDept!D148</f>
        <v>13056</v>
      </c>
      <c r="G148" s="8"/>
      <c r="V148" s="8"/>
      <c r="W148" s="8"/>
      <c r="X148" s="8"/>
      <c r="Y148" s="8"/>
      <c r="Z148" s="8"/>
      <c r="AA148" s="8"/>
      <c r="AB148" s="8"/>
      <c r="AC148" s="8"/>
      <c r="AD148" s="8"/>
      <c r="AE148" s="8"/>
    </row>
    <row r="149" spans="1:31" ht="12.75" customHeight="1" x14ac:dyDescent="0.2">
      <c r="A149" s="293"/>
      <c r="B149" s="275"/>
      <c r="C149" s="196" t="s">
        <v>43</v>
      </c>
      <c r="D149" s="194">
        <f>SUM(D139:D148)</f>
        <v>0</v>
      </c>
      <c r="E149" s="195">
        <f t="shared" si="10"/>
        <v>0</v>
      </c>
      <c r="F149" s="194">
        <f>+CampusxDivxDept!D149</f>
        <v>87856</v>
      </c>
      <c r="G149" s="8"/>
      <c r="V149" s="8"/>
      <c r="W149" s="8"/>
      <c r="X149" s="8"/>
      <c r="Y149" s="8"/>
      <c r="Z149" s="8"/>
      <c r="AA149" s="8"/>
      <c r="AB149" s="8"/>
      <c r="AC149" s="8"/>
      <c r="AD149" s="8"/>
      <c r="AE149" s="8"/>
    </row>
    <row r="150" spans="1:31" ht="12.75" customHeight="1" x14ac:dyDescent="0.2">
      <c r="A150" s="293"/>
      <c r="B150" s="279"/>
      <c r="C150" s="205" t="str">
        <f>+CampusxDivxDept!C150</f>
        <v>Smith, Damien</v>
      </c>
      <c r="D150" s="197"/>
      <c r="E150" s="198"/>
      <c r="F150" s="197"/>
      <c r="G150" s="8"/>
      <c r="V150" s="8"/>
      <c r="W150" s="8"/>
      <c r="X150" s="8"/>
      <c r="Y150" s="8"/>
      <c r="Z150" s="8"/>
      <c r="AA150" s="8"/>
      <c r="AB150" s="8"/>
      <c r="AC150" s="8"/>
      <c r="AD150" s="8"/>
      <c r="AE150" s="8"/>
    </row>
    <row r="151" spans="1:31" ht="12.75" customHeight="1" x14ac:dyDescent="0.2">
      <c r="A151" s="293"/>
      <c r="B151" s="279"/>
      <c r="C151" s="207" t="str">
        <f>+CampusxDivxDept!C151</f>
        <v>Cybersecurity (DW) (CYBA)</v>
      </c>
      <c r="D151" s="176">
        <v>3136</v>
      </c>
      <c r="E151" s="175">
        <f t="shared" ref="E151:E155" si="11">+D151/$F151</f>
        <v>0.19196865817825662</v>
      </c>
      <c r="F151" s="176">
        <f>+CampusxDivxDept!D151</f>
        <v>16336</v>
      </c>
      <c r="G151" s="8"/>
      <c r="V151" s="8"/>
      <c r="W151" s="8"/>
      <c r="X151" s="8"/>
      <c r="Y151" s="8"/>
      <c r="Z151" s="8"/>
      <c r="AA151" s="8"/>
      <c r="AB151" s="8"/>
      <c r="AC151" s="8"/>
      <c r="AD151" s="8"/>
      <c r="AE151" s="8"/>
    </row>
    <row r="152" spans="1:31" ht="12.75" customHeight="1" x14ac:dyDescent="0.2">
      <c r="A152" s="293"/>
      <c r="B152" s="279"/>
      <c r="C152" s="167" t="str">
        <f>+CampusxDivxDept!C152</f>
        <v>Cybersecurity BAT (DW) (CYBB)</v>
      </c>
      <c r="D152" s="176">
        <v>1920</v>
      </c>
      <c r="E152" s="175">
        <f t="shared" si="11"/>
        <v>2.891566265060241E-2</v>
      </c>
      <c r="F152" s="176">
        <f>+CampusxDivxDept!D152</f>
        <v>66400</v>
      </c>
      <c r="G152" s="8"/>
      <c r="V152" s="8"/>
      <c r="W152" s="8"/>
      <c r="X152" s="8"/>
      <c r="Y152" s="8"/>
      <c r="Z152" s="8"/>
      <c r="AA152" s="8"/>
      <c r="AB152" s="8"/>
      <c r="AC152" s="8"/>
      <c r="AD152" s="8"/>
      <c r="AE152" s="8"/>
    </row>
    <row r="153" spans="1:31" ht="12.75" customHeight="1" x14ac:dyDescent="0.2">
      <c r="A153" s="293"/>
      <c r="B153" s="279"/>
      <c r="C153" s="196" t="s">
        <v>43</v>
      </c>
      <c r="D153" s="197">
        <f>SUM(D151:D152)</f>
        <v>5056</v>
      </c>
      <c r="E153" s="198">
        <f t="shared" si="11"/>
        <v>6.111003674337652E-2</v>
      </c>
      <c r="F153" s="197">
        <f>+CampusxDivxDept!D153</f>
        <v>82736</v>
      </c>
      <c r="G153" s="8"/>
      <c r="V153" s="8"/>
      <c r="W153" s="8"/>
      <c r="X153" s="8"/>
      <c r="Y153" s="8"/>
      <c r="Z153" s="8"/>
      <c r="AA153" s="8"/>
      <c r="AB153" s="8"/>
      <c r="AC153" s="8"/>
      <c r="AD153" s="8"/>
      <c r="AE153" s="8"/>
    </row>
    <row r="154" spans="1:31" ht="12.75" customHeight="1" thickBot="1" x14ac:dyDescent="0.25">
      <c r="A154" s="293"/>
      <c r="B154" s="280"/>
      <c r="C154" s="170" t="s">
        <v>0</v>
      </c>
      <c r="D154" s="182">
        <f>SUM(D131,D137,D149,D153)</f>
        <v>5056</v>
      </c>
      <c r="E154" s="180">
        <f t="shared" si="11"/>
        <v>1.1860081068908573E-2</v>
      </c>
      <c r="F154" s="182">
        <f>+CampusxDivxDept!D154</f>
        <v>426304</v>
      </c>
      <c r="G154" s="8"/>
      <c r="V154" s="8"/>
      <c r="W154" s="8"/>
      <c r="X154" s="8"/>
      <c r="Y154" s="8"/>
      <c r="Z154" s="8"/>
      <c r="AA154" s="8"/>
      <c r="AB154" s="8"/>
      <c r="AC154" s="8"/>
      <c r="AD154" s="8"/>
      <c r="AE154" s="8"/>
    </row>
    <row r="155" spans="1:31" ht="12.75" customHeight="1" thickBot="1" x14ac:dyDescent="0.25">
      <c r="A155" s="294"/>
      <c r="B155" s="282" t="s">
        <v>153</v>
      </c>
      <c r="C155" s="285"/>
      <c r="D155" s="55">
        <f>SUM(D123,D154)</f>
        <v>39696</v>
      </c>
      <c r="E155" s="56">
        <f t="shared" si="11"/>
        <v>4.1697478991596641E-2</v>
      </c>
      <c r="F155" s="57">
        <f>+CampusxDivxDept!D155</f>
        <v>952000</v>
      </c>
      <c r="G155" s="8"/>
      <c r="V155" s="8"/>
      <c r="W155" s="8"/>
      <c r="X155" s="8"/>
      <c r="Y155" s="8"/>
      <c r="Z155" s="8"/>
      <c r="AA155" s="8"/>
      <c r="AB155" s="8"/>
      <c r="AC155" s="8"/>
      <c r="AD155" s="8"/>
      <c r="AE155" s="8"/>
    </row>
    <row r="156" spans="1:31" ht="12.75" customHeight="1" x14ac:dyDescent="0.2">
      <c r="A156" s="278" t="s">
        <v>231</v>
      </c>
      <c r="B156" s="278" t="s">
        <v>830</v>
      </c>
      <c r="C156" s="208" t="str">
        <f>+CampusxDivxDept!C156</f>
        <v>Nugent</v>
      </c>
      <c r="D156" s="237"/>
      <c r="E156" s="195"/>
      <c r="F156" s="194"/>
      <c r="G156" s="8"/>
      <c r="V156" s="8"/>
      <c r="W156" s="8"/>
      <c r="X156" s="8"/>
      <c r="Y156" s="8"/>
      <c r="Z156" s="8"/>
      <c r="AA156" s="8"/>
      <c r="AB156" s="8"/>
      <c r="AC156" s="8"/>
      <c r="AD156" s="8"/>
      <c r="AE156" s="8"/>
    </row>
    <row r="157" spans="1:31" ht="12.75" customHeight="1" x14ac:dyDescent="0.2">
      <c r="A157" s="279"/>
      <c r="B157" s="279"/>
      <c r="C157" s="167" t="str">
        <f>+CampusxDivxDept!C157</f>
        <v>Accounting (ACCT)</v>
      </c>
      <c r="D157" s="199"/>
      <c r="E157" s="175">
        <f t="shared" ref="E157:E178" si="12">+D157/$F157</f>
        <v>0</v>
      </c>
      <c r="F157" s="176">
        <f>+CampusxDivxDept!D157</f>
        <v>14336</v>
      </c>
      <c r="G157" s="8"/>
      <c r="V157" s="8"/>
      <c r="W157" s="8"/>
      <c r="X157" s="8"/>
      <c r="Y157" s="8"/>
      <c r="Z157" s="8"/>
      <c r="AA157" s="8"/>
      <c r="AB157" s="8"/>
      <c r="AC157" s="8"/>
      <c r="AD157" s="8"/>
      <c r="AE157" s="8"/>
    </row>
    <row r="158" spans="1:31" ht="12.75" customHeight="1" x14ac:dyDescent="0.2">
      <c r="A158" s="279"/>
      <c r="B158" s="279"/>
      <c r="C158" s="167" t="str">
        <f>+CampusxDivxDept!C158</f>
        <v>Anatomy &amp; Physiology (ANPH)</v>
      </c>
      <c r="D158" s="176"/>
      <c r="E158" s="175">
        <f t="shared" si="12"/>
        <v>0</v>
      </c>
      <c r="F158" s="176">
        <f>+CampusxDivxDept!D158</f>
        <v>18816</v>
      </c>
      <c r="G158" s="8"/>
      <c r="V158" s="8"/>
      <c r="W158" s="8"/>
      <c r="X158" s="8"/>
      <c r="Y158" s="8"/>
      <c r="Z158" s="8"/>
      <c r="AA158" s="8"/>
      <c r="AB158" s="8"/>
      <c r="AC158" s="8"/>
      <c r="AD158" s="8"/>
      <c r="AE158" s="8"/>
    </row>
    <row r="159" spans="1:31" ht="12.75" customHeight="1" x14ac:dyDescent="0.2">
      <c r="A159" s="279"/>
      <c r="B159" s="279"/>
      <c r="C159" s="167" t="str">
        <f>+CampusxDivxDept!C159</f>
        <v>Biology (BIOL)</v>
      </c>
      <c r="D159" s="176"/>
      <c r="E159" s="175">
        <f t="shared" si="12"/>
        <v>0</v>
      </c>
      <c r="F159" s="176">
        <f>+CampusxDivxDept!D159</f>
        <v>48096</v>
      </c>
      <c r="G159" s="8"/>
      <c r="V159" s="8"/>
      <c r="W159" s="8"/>
      <c r="X159" s="8"/>
      <c r="Y159" s="8"/>
      <c r="Z159" s="8"/>
      <c r="AA159" s="8"/>
      <c r="AB159" s="8"/>
      <c r="AC159" s="8"/>
      <c r="AD159" s="8"/>
      <c r="AE159" s="8"/>
    </row>
    <row r="160" spans="1:31" ht="12.75" customHeight="1" x14ac:dyDescent="0.2">
      <c r="A160" s="279"/>
      <c r="B160" s="279"/>
      <c r="C160" s="167" t="str">
        <f>+CampusxDivxDept!C160</f>
        <v>Business (BUSI)</v>
      </c>
      <c r="D160" s="176"/>
      <c r="E160" s="175">
        <f t="shared" si="12"/>
        <v>0</v>
      </c>
      <c r="F160" s="176">
        <f>+CampusxDivxDept!D160</f>
        <v>17328</v>
      </c>
      <c r="G160" s="8"/>
      <c r="V160" s="8"/>
      <c r="W160" s="8"/>
      <c r="X160" s="8"/>
      <c r="Y160" s="8"/>
      <c r="Z160" s="8"/>
      <c r="AA160" s="8"/>
      <c r="AB160" s="8"/>
      <c r="AC160" s="8"/>
      <c r="AD160" s="8"/>
      <c r="AE160" s="8"/>
    </row>
    <row r="161" spans="1:31" ht="12.75" customHeight="1" x14ac:dyDescent="0.2">
      <c r="A161" s="279"/>
      <c r="B161" s="279"/>
      <c r="C161" s="167" t="str">
        <f>+CampusxDivxDept!C161</f>
        <v>Chemistry (CHEM)</v>
      </c>
      <c r="D161" s="176"/>
      <c r="E161" s="175">
        <f t="shared" si="12"/>
        <v>0</v>
      </c>
      <c r="F161" s="176">
        <f>+CampusxDivxDept!D161</f>
        <v>8032</v>
      </c>
      <c r="G161" s="8"/>
      <c r="V161" s="8"/>
      <c r="W161" s="8"/>
      <c r="X161" s="8"/>
      <c r="Y161" s="8"/>
      <c r="Z161" s="8"/>
      <c r="AA161" s="8"/>
      <c r="AB161" s="8"/>
      <c r="AC161" s="8"/>
      <c r="AD161" s="8"/>
      <c r="AE161" s="8"/>
    </row>
    <row r="162" spans="1:31" ht="12.75" customHeight="1" x14ac:dyDescent="0.2">
      <c r="A162" s="279"/>
      <c r="B162" s="279"/>
      <c r="C162" s="167" t="str">
        <f>+CampusxDivxDept!C162</f>
        <v>Computer Science (COSC)</v>
      </c>
      <c r="D162" s="176"/>
      <c r="E162" s="175">
        <f t="shared" si="12"/>
        <v>0</v>
      </c>
      <c r="F162" s="176">
        <f>+CampusxDivxDept!D162</f>
        <v>16432</v>
      </c>
      <c r="G162" s="8"/>
      <c r="V162" s="8"/>
      <c r="W162" s="8"/>
      <c r="X162" s="8"/>
      <c r="Y162" s="8"/>
      <c r="Z162" s="8"/>
      <c r="AA162" s="8"/>
      <c r="AB162" s="8"/>
      <c r="AC162" s="8"/>
      <c r="AD162" s="8"/>
      <c r="AE162" s="8"/>
    </row>
    <row r="163" spans="1:31" ht="12.75" customHeight="1" x14ac:dyDescent="0.2">
      <c r="A163" s="279"/>
      <c r="B163" s="279"/>
      <c r="C163" s="167" t="str">
        <f>+CampusxDivxDept!C163</f>
        <v>Computer Systems (COSY)</v>
      </c>
      <c r="D163" s="176"/>
      <c r="E163" s="175">
        <f t="shared" si="12"/>
        <v>0</v>
      </c>
      <c r="F163" s="176">
        <f>+CampusxDivxDept!D163</f>
        <v>9616</v>
      </c>
      <c r="G163" s="8"/>
      <c r="V163" s="8"/>
      <c r="W163" s="8"/>
      <c r="X163" s="8"/>
      <c r="Y163" s="8"/>
      <c r="Z163" s="8"/>
      <c r="AA163" s="8"/>
      <c r="AB163" s="8"/>
      <c r="AC163" s="8"/>
      <c r="AD163" s="8"/>
      <c r="AE163" s="8"/>
    </row>
    <row r="164" spans="1:31" ht="12.75" customHeight="1" x14ac:dyDescent="0.2">
      <c r="A164" s="279"/>
      <c r="B164" s="279"/>
      <c r="C164" s="167" t="str">
        <f>+CampusxDivxDept!C164</f>
        <v>Economics (ECON)</v>
      </c>
      <c r="D164" s="176"/>
      <c r="E164" s="175">
        <f t="shared" si="12"/>
        <v>0</v>
      </c>
      <c r="F164" s="176">
        <f>+CampusxDivxDept!D164</f>
        <v>30528</v>
      </c>
      <c r="G164" s="8"/>
      <c r="V164" s="8"/>
      <c r="W164" s="8"/>
      <c r="X164" s="8"/>
      <c r="Y164" s="8"/>
      <c r="Z164" s="8"/>
      <c r="AA164" s="8"/>
      <c r="AB164" s="8"/>
      <c r="AC164" s="8"/>
      <c r="AD164" s="8"/>
      <c r="AE164" s="8"/>
    </row>
    <row r="165" spans="1:31" ht="12.75" customHeight="1" x14ac:dyDescent="0.2">
      <c r="A165" s="279"/>
      <c r="B165" s="279"/>
      <c r="C165" s="167" t="str">
        <f>+CampusxDivxDept!C165</f>
        <v>Engineering (ENGR)</v>
      </c>
      <c r="D165" s="176"/>
      <c r="E165" s="175">
        <f t="shared" si="12"/>
        <v>0</v>
      </c>
      <c r="F165" s="176">
        <f>+CampusxDivxDept!D165</f>
        <v>1472</v>
      </c>
      <c r="G165" s="8"/>
      <c r="V165" s="8"/>
      <c r="W165" s="8"/>
      <c r="X165" s="8"/>
      <c r="Y165" s="8"/>
      <c r="Z165" s="8"/>
      <c r="AA165" s="8"/>
      <c r="AB165" s="8"/>
      <c r="AC165" s="8"/>
      <c r="AD165" s="8"/>
      <c r="AE165" s="8"/>
    </row>
    <row r="166" spans="1:31" ht="12.75" customHeight="1" x14ac:dyDescent="0.2">
      <c r="A166" s="279"/>
      <c r="B166" s="279"/>
      <c r="C166" s="167" t="str">
        <f>+CampusxDivxDept!C166</f>
        <v>Environmental Science (ENVR)</v>
      </c>
      <c r="D166" s="176"/>
      <c r="E166" s="175">
        <f t="shared" si="12"/>
        <v>0</v>
      </c>
      <c r="F166" s="176">
        <f>+CampusxDivxDept!D166</f>
        <v>19392</v>
      </c>
      <c r="G166" s="8"/>
      <c r="V166" s="8"/>
      <c r="W166" s="8"/>
      <c r="X166" s="8"/>
      <c r="Y166" s="8"/>
      <c r="Z166" s="8"/>
      <c r="AA166" s="8"/>
      <c r="AB166" s="8"/>
      <c r="AC166" s="8"/>
      <c r="AD166" s="8"/>
      <c r="AE166" s="8"/>
    </row>
    <row r="167" spans="1:31" ht="12.75" customHeight="1" x14ac:dyDescent="0.2">
      <c r="A167" s="279"/>
      <c r="B167" s="279"/>
      <c r="C167" s="167" t="str">
        <f>+CampusxDivxDept!C167</f>
        <v>Geography (GEOG)</v>
      </c>
      <c r="D167" s="176"/>
      <c r="E167" s="175" t="s">
        <v>857</v>
      </c>
      <c r="F167" s="176">
        <f>+CampusxDivxDept!D167</f>
        <v>0</v>
      </c>
      <c r="G167" s="8"/>
      <c r="V167" s="8"/>
      <c r="W167" s="8"/>
      <c r="X167" s="8"/>
      <c r="Y167" s="8"/>
      <c r="Z167" s="8"/>
      <c r="AA167" s="8"/>
      <c r="AB167" s="8"/>
      <c r="AC167" s="8"/>
      <c r="AD167" s="8"/>
      <c r="AE167" s="8"/>
    </row>
    <row r="168" spans="1:31" ht="12.75" customHeight="1" x14ac:dyDescent="0.2">
      <c r="A168" s="279"/>
      <c r="B168" s="279"/>
      <c r="C168" s="167" t="str">
        <f>+CampusxDivxDept!C168</f>
        <v>Geology (GEOL)</v>
      </c>
      <c r="D168" s="176"/>
      <c r="E168" s="175">
        <f t="shared" si="12"/>
        <v>0</v>
      </c>
      <c r="F168" s="176">
        <f>+CampusxDivxDept!D168</f>
        <v>13872</v>
      </c>
      <c r="G168" s="8"/>
      <c r="V168" s="8"/>
      <c r="W168" s="8"/>
      <c r="X168" s="8"/>
      <c r="Y168" s="8"/>
      <c r="Z168" s="8"/>
      <c r="AA168" s="8"/>
      <c r="AB168" s="8"/>
      <c r="AC168" s="8"/>
      <c r="AD168" s="8"/>
      <c r="AE168" s="8"/>
    </row>
    <row r="169" spans="1:31" ht="12.75" customHeight="1" x14ac:dyDescent="0.2">
      <c r="A169" s="279"/>
      <c r="B169" s="279"/>
      <c r="C169" s="167" t="str">
        <f>+CampusxDivxDept!C169</f>
        <v>Kinesiology (KINE)</v>
      </c>
      <c r="D169" s="176"/>
      <c r="E169" s="175">
        <f t="shared" si="12"/>
        <v>0</v>
      </c>
      <c r="F169" s="176">
        <f>+CampusxDivxDept!D169</f>
        <v>20672</v>
      </c>
      <c r="G169" s="8"/>
      <c r="V169" s="8"/>
      <c r="W169" s="8"/>
      <c r="X169" s="8"/>
      <c r="Y169" s="8"/>
      <c r="Z169" s="8"/>
      <c r="AA169" s="8"/>
      <c r="AB169" s="8"/>
      <c r="AC169" s="8"/>
      <c r="AD169" s="8"/>
      <c r="AE169" s="8"/>
    </row>
    <row r="170" spans="1:31" ht="12.75" customHeight="1" x14ac:dyDescent="0.2">
      <c r="A170" s="279"/>
      <c r="B170" s="279"/>
      <c r="C170" s="167" t="str">
        <f>+CampusxDivxDept!C170</f>
        <v>Management (MGMT)</v>
      </c>
      <c r="D170" s="178"/>
      <c r="E170" s="175">
        <f t="shared" si="12"/>
        <v>0</v>
      </c>
      <c r="F170" s="176">
        <f>+CampusxDivxDept!D170</f>
        <v>19536</v>
      </c>
      <c r="G170" s="8"/>
      <c r="V170" s="8"/>
      <c r="W170" s="8"/>
      <c r="X170" s="8"/>
      <c r="Y170" s="8"/>
      <c r="Z170" s="8"/>
      <c r="AA170" s="8"/>
      <c r="AB170" s="8"/>
      <c r="AC170" s="8"/>
      <c r="AD170" s="8"/>
      <c r="AE170" s="8"/>
    </row>
    <row r="171" spans="1:31" ht="12.75" customHeight="1" x14ac:dyDescent="0.2">
      <c r="A171" s="279"/>
      <c r="B171" s="279"/>
      <c r="C171" s="167" t="str">
        <f>+CampusxDivxDept!C171</f>
        <v>Mathematics (MATH)</v>
      </c>
      <c r="D171" s="176"/>
      <c r="E171" s="175">
        <f t="shared" si="12"/>
        <v>0</v>
      </c>
      <c r="F171" s="176">
        <f>+CampusxDivxDept!D171</f>
        <v>105968</v>
      </c>
      <c r="G171" s="8"/>
      <c r="V171" s="8"/>
      <c r="W171" s="8"/>
      <c r="X171" s="8"/>
      <c r="Y171" s="8"/>
      <c r="Z171" s="8"/>
      <c r="AA171" s="8"/>
      <c r="AB171" s="8"/>
      <c r="AC171" s="8"/>
      <c r="AD171" s="8"/>
      <c r="AE171" s="8"/>
    </row>
    <row r="172" spans="1:31" ht="12.75" customHeight="1" x14ac:dyDescent="0.2">
      <c r="A172" s="279"/>
      <c r="B172" s="279"/>
      <c r="C172" s="167" t="str">
        <f>+CampusxDivxDept!C172</f>
        <v>Nutrition (NUTR)</v>
      </c>
      <c r="D172" s="176"/>
      <c r="E172" s="175">
        <f t="shared" si="12"/>
        <v>0</v>
      </c>
      <c r="F172" s="176">
        <f>+CampusxDivxDept!D172</f>
        <v>10368</v>
      </c>
      <c r="G172" s="8"/>
      <c r="V172" s="8"/>
      <c r="W172" s="8"/>
      <c r="X172" s="8"/>
      <c r="Y172" s="8"/>
      <c r="Z172" s="8"/>
      <c r="AA172" s="8"/>
      <c r="AB172" s="8"/>
      <c r="AC172" s="8"/>
      <c r="AD172" s="8"/>
      <c r="AE172" s="8"/>
    </row>
    <row r="173" spans="1:31" ht="12.75" customHeight="1" x14ac:dyDescent="0.2">
      <c r="A173" s="279"/>
      <c r="B173" s="279"/>
      <c r="C173" s="209" t="str">
        <f>+CampusxDivxDept!C173</f>
        <v>Physics (PHYS)</v>
      </c>
      <c r="D173" s="176"/>
      <c r="E173" s="175">
        <f t="shared" si="12"/>
        <v>0</v>
      </c>
      <c r="F173" s="176">
        <f>+CampusxDivxDept!D173</f>
        <v>13824</v>
      </c>
      <c r="G173" s="8"/>
      <c r="V173" s="8"/>
      <c r="W173" s="8"/>
      <c r="X173" s="8"/>
      <c r="Y173" s="8"/>
      <c r="Z173" s="8"/>
      <c r="AA173" s="8"/>
      <c r="AB173" s="8"/>
      <c r="AC173" s="8"/>
      <c r="AD173" s="8"/>
      <c r="AE173" s="8"/>
    </row>
    <row r="174" spans="1:31" ht="12.75" customHeight="1" x14ac:dyDescent="0.2">
      <c r="A174" s="279"/>
      <c r="B174" s="279"/>
      <c r="C174" s="209" t="str">
        <f>+CampusxDivxDept!C174</f>
        <v>Psychology (PSYC)</v>
      </c>
      <c r="D174" s="176"/>
      <c r="E174" s="175">
        <f t="shared" si="12"/>
        <v>0</v>
      </c>
      <c r="F174" s="176">
        <f>+CampusxDivxDept!D174</f>
        <v>48672</v>
      </c>
      <c r="G174" s="8"/>
      <c r="V174" s="8"/>
      <c r="W174" s="8"/>
      <c r="X174" s="8"/>
      <c r="Y174" s="8"/>
      <c r="Z174" s="8"/>
      <c r="AA174" s="8"/>
      <c r="AB174" s="8"/>
      <c r="AC174" s="8"/>
      <c r="AD174" s="8"/>
      <c r="AE174" s="8"/>
    </row>
    <row r="175" spans="1:31" ht="12.75" customHeight="1" x14ac:dyDescent="0.2">
      <c r="A175" s="279"/>
      <c r="B175" s="279"/>
      <c r="C175" s="167" t="str">
        <f>+CampusxDivxDept!C175</f>
        <v>Sociology (SOCI)</v>
      </c>
      <c r="D175" s="176"/>
      <c r="E175" s="175">
        <f t="shared" si="12"/>
        <v>0</v>
      </c>
      <c r="F175" s="176">
        <f>+CampusxDivxDept!D175</f>
        <v>13344</v>
      </c>
      <c r="G175" s="8"/>
      <c r="V175" s="8"/>
      <c r="W175" s="8"/>
      <c r="X175" s="8"/>
      <c r="Y175" s="8"/>
      <c r="Z175" s="8"/>
      <c r="AA175" s="8"/>
      <c r="AB175" s="8"/>
      <c r="AC175" s="8"/>
      <c r="AD175" s="8"/>
      <c r="AE175" s="8"/>
    </row>
    <row r="176" spans="1:31" ht="12.75" customHeight="1" x14ac:dyDescent="0.2">
      <c r="A176" s="279"/>
      <c r="B176" s="279"/>
      <c r="C176" s="167" t="str">
        <f>+CampusxDivxDept!C176</f>
        <v>Social Work (SOCW)</v>
      </c>
      <c r="D176" s="176"/>
      <c r="E176" s="175" t="s">
        <v>857</v>
      </c>
      <c r="F176" s="176">
        <f>+CampusxDivxDept!D176</f>
        <v>0</v>
      </c>
      <c r="G176" s="8"/>
      <c r="V176" s="8"/>
      <c r="W176" s="8"/>
      <c r="X176" s="8"/>
      <c r="Y176" s="8"/>
      <c r="Z176" s="8"/>
      <c r="AA176" s="8"/>
      <c r="AB176" s="8"/>
      <c r="AC176" s="8"/>
      <c r="AD176" s="8"/>
      <c r="AE176" s="8"/>
    </row>
    <row r="177" spans="1:31" ht="12.75" customHeight="1" x14ac:dyDescent="0.2">
      <c r="A177" s="279"/>
      <c r="B177" s="279"/>
      <c r="C177" s="167" t="str">
        <f>+CampusxDivxDept!C177</f>
        <v>Sports &amp; Recreation Mgt. (SPMG)</v>
      </c>
      <c r="D177" s="176"/>
      <c r="E177" s="175">
        <f t="shared" si="12"/>
        <v>0</v>
      </c>
      <c r="F177" s="176">
        <f>+CampusxDivxDept!D177</f>
        <v>2256</v>
      </c>
      <c r="G177" s="8"/>
      <c r="V177" s="8"/>
      <c r="W177" s="8"/>
      <c r="X177" s="8"/>
      <c r="Y177" s="8"/>
      <c r="Z177" s="8"/>
      <c r="AA177" s="8"/>
      <c r="AB177" s="8"/>
      <c r="AC177" s="8"/>
      <c r="AD177" s="8"/>
      <c r="AE177" s="8"/>
    </row>
    <row r="178" spans="1:31" ht="12.75" customHeight="1" x14ac:dyDescent="0.2">
      <c r="A178" s="279"/>
      <c r="B178" s="279"/>
      <c r="C178" s="196" t="s">
        <v>43</v>
      </c>
      <c r="D178" s="197">
        <f>SUM(D157:D177)</f>
        <v>0</v>
      </c>
      <c r="E178" s="198">
        <f t="shared" si="12"/>
        <v>0</v>
      </c>
      <c r="F178" s="197">
        <f>+CampusxDivxDept!D178</f>
        <v>432560</v>
      </c>
      <c r="G178" s="8"/>
      <c r="V178" s="8"/>
      <c r="W178" s="8"/>
      <c r="X178" s="8"/>
      <c r="Y178" s="8"/>
      <c r="Z178" s="8"/>
      <c r="AA178" s="8"/>
      <c r="AB178" s="8"/>
      <c r="AC178" s="8"/>
      <c r="AD178" s="8"/>
      <c r="AE178" s="8"/>
    </row>
    <row r="179" spans="1:31" ht="12.75" customHeight="1" x14ac:dyDescent="0.2">
      <c r="A179" s="279"/>
      <c r="B179" s="279"/>
      <c r="C179" s="210" t="str">
        <f>+CampusxDivxDept!C179</f>
        <v>Andrews</v>
      </c>
      <c r="D179" s="197"/>
      <c r="E179" s="198"/>
      <c r="F179" s="197"/>
      <c r="G179" s="8"/>
      <c r="V179" s="8"/>
      <c r="W179" s="8"/>
      <c r="X179" s="8"/>
      <c r="Y179" s="8"/>
      <c r="Z179" s="8"/>
      <c r="AA179" s="8"/>
      <c r="AB179" s="8"/>
      <c r="AC179" s="8"/>
      <c r="AD179" s="8"/>
      <c r="AE179" s="8"/>
    </row>
    <row r="180" spans="1:31" ht="12.75" customHeight="1" x14ac:dyDescent="0.2">
      <c r="A180" s="279"/>
      <c r="B180" s="279"/>
      <c r="C180" s="167" t="str">
        <f>+CampusxDivxDept!C180</f>
        <v>Anthropology (ANTH)</v>
      </c>
      <c r="D180" s="176"/>
      <c r="E180" s="175">
        <f t="shared" ref="E180:E199" si="13">+D180/$F180</f>
        <v>0</v>
      </c>
      <c r="F180" s="176">
        <f>+CampusxDivxDept!D180</f>
        <v>3360</v>
      </c>
      <c r="G180" s="8"/>
      <c r="V180" s="8"/>
      <c r="W180" s="8"/>
      <c r="X180" s="8"/>
      <c r="Y180" s="8"/>
      <c r="Z180" s="8"/>
      <c r="AA180" s="8"/>
      <c r="AB180" s="8"/>
      <c r="AC180" s="8"/>
      <c r="AD180" s="8"/>
      <c r="AE180" s="8"/>
    </row>
    <row r="181" spans="1:31" ht="12.75" customHeight="1" x14ac:dyDescent="0.2">
      <c r="A181" s="279"/>
      <c r="B181" s="279"/>
      <c r="C181" s="167" t="str">
        <f>+CampusxDivxDept!C181</f>
        <v>Art (ARTS)</v>
      </c>
      <c r="D181" s="176"/>
      <c r="E181" s="175">
        <f t="shared" si="13"/>
        <v>0</v>
      </c>
      <c r="F181" s="176">
        <f>+CampusxDivxDept!D181</f>
        <v>28032</v>
      </c>
      <c r="G181" s="8"/>
      <c r="V181" s="8"/>
      <c r="W181" s="8"/>
      <c r="X181" s="8"/>
      <c r="Y181" s="8"/>
      <c r="Z181" s="8"/>
      <c r="AA181" s="8"/>
      <c r="AB181" s="8"/>
      <c r="AC181" s="8"/>
      <c r="AD181" s="8"/>
      <c r="AE181" s="8"/>
    </row>
    <row r="182" spans="1:31" ht="12.75" customHeight="1" x14ac:dyDescent="0.2">
      <c r="A182" s="279"/>
      <c r="B182" s="279"/>
      <c r="C182" s="167" t="str">
        <f>+CampusxDivxDept!C182</f>
        <v>Communications (COMM)</v>
      </c>
      <c r="D182" s="176"/>
      <c r="E182" s="175">
        <f t="shared" si="13"/>
        <v>0</v>
      </c>
      <c r="F182" s="176">
        <f>+CampusxDivxDept!D182</f>
        <v>2208</v>
      </c>
      <c r="G182" s="8"/>
      <c r="V182" s="8"/>
      <c r="W182" s="8"/>
      <c r="X182" s="8"/>
      <c r="Y182" s="8"/>
      <c r="Z182" s="8"/>
      <c r="AA182" s="8"/>
      <c r="AB182" s="8"/>
      <c r="AC182" s="8"/>
      <c r="AD182" s="8"/>
      <c r="AE182" s="8"/>
    </row>
    <row r="183" spans="1:31" ht="12.75" customHeight="1" x14ac:dyDescent="0.2">
      <c r="A183" s="279"/>
      <c r="B183" s="279"/>
      <c r="C183" s="167" t="str">
        <f>+CampusxDivxDept!C183</f>
        <v>Criminal Justice (CRIJ)</v>
      </c>
      <c r="D183" s="176"/>
      <c r="E183" s="175">
        <f t="shared" si="13"/>
        <v>0</v>
      </c>
      <c r="F183" s="176">
        <f>+CampusxDivxDept!D183</f>
        <v>9312</v>
      </c>
      <c r="G183" s="8"/>
      <c r="V183" s="8"/>
      <c r="W183" s="8"/>
      <c r="X183" s="8"/>
      <c r="Y183" s="8"/>
      <c r="Z183" s="8"/>
      <c r="AA183" s="8"/>
      <c r="AB183" s="8"/>
      <c r="AC183" s="8"/>
      <c r="AD183" s="8"/>
      <c r="AE183" s="8"/>
    </row>
    <row r="184" spans="1:31" ht="12.75" customHeight="1" x14ac:dyDescent="0.2">
      <c r="A184" s="279"/>
      <c r="B184" s="279"/>
      <c r="C184" s="167" t="str">
        <f>+CampusxDivxDept!C184</f>
        <v>Dance (DANC)</v>
      </c>
      <c r="D184" s="176"/>
      <c r="E184" s="175">
        <f t="shared" si="13"/>
        <v>0</v>
      </c>
      <c r="F184" s="176">
        <f>+CampusxDivxDept!D184</f>
        <v>2304</v>
      </c>
      <c r="G184" s="8"/>
      <c r="V184" s="8"/>
      <c r="W184" s="8"/>
      <c r="X184" s="8"/>
      <c r="Y184" s="8"/>
      <c r="Z184" s="8"/>
      <c r="AA184" s="8"/>
      <c r="AB184" s="8"/>
      <c r="AC184" s="8"/>
      <c r="AD184" s="8"/>
      <c r="AE184" s="8"/>
    </row>
    <row r="185" spans="1:31" ht="12.75" customHeight="1" x14ac:dyDescent="0.2">
      <c r="A185" s="279"/>
      <c r="B185" s="279"/>
      <c r="C185" s="167" t="str">
        <f>+CampusxDivxDept!C185</f>
        <v>Early Childhood Educator (ECED)</v>
      </c>
      <c r="D185" s="176"/>
      <c r="E185" s="175" t="s">
        <v>857</v>
      </c>
      <c r="F185" s="176">
        <f>+CampusxDivxDept!D185</f>
        <v>0</v>
      </c>
      <c r="G185" s="8"/>
      <c r="V185" s="8"/>
      <c r="W185" s="8"/>
      <c r="X185" s="8"/>
      <c r="Y185" s="8"/>
      <c r="Z185" s="8"/>
      <c r="AA185" s="8"/>
      <c r="AB185" s="8"/>
      <c r="AC185" s="8"/>
      <c r="AD185" s="8"/>
      <c r="AE185" s="8"/>
    </row>
    <row r="186" spans="1:31" ht="12.75" customHeight="1" x14ac:dyDescent="0.2">
      <c r="A186" s="279"/>
      <c r="B186" s="279"/>
      <c r="C186" s="167" t="str">
        <f>+CampusxDivxDept!C186</f>
        <v>EDUC Learning Frameworks (EDLF)</v>
      </c>
      <c r="D186" s="176"/>
      <c r="E186" s="175">
        <f t="shared" si="13"/>
        <v>0</v>
      </c>
      <c r="F186" s="176">
        <f>+CampusxDivxDept!D186</f>
        <v>10608</v>
      </c>
      <c r="G186" s="8"/>
      <c r="V186" s="8"/>
      <c r="W186" s="8"/>
      <c r="X186" s="8"/>
      <c r="Y186" s="8"/>
      <c r="Z186" s="8"/>
      <c r="AA186" s="8"/>
      <c r="AB186" s="8"/>
      <c r="AC186" s="8"/>
      <c r="AD186" s="8"/>
      <c r="AE186" s="8"/>
    </row>
    <row r="187" spans="1:31" ht="12.75" customHeight="1" x14ac:dyDescent="0.2">
      <c r="A187" s="279"/>
      <c r="B187" s="279"/>
      <c r="C187" s="167" t="str">
        <f>+CampusxDivxDept!C187</f>
        <v>Education (EDUC)</v>
      </c>
      <c r="D187" s="176"/>
      <c r="E187" s="175">
        <f t="shared" si="13"/>
        <v>0</v>
      </c>
      <c r="F187" s="176">
        <f>+CampusxDivxDept!D187</f>
        <v>6720</v>
      </c>
      <c r="G187" s="8"/>
      <c r="V187" s="8"/>
      <c r="W187" s="8"/>
      <c r="X187" s="8"/>
      <c r="Y187" s="8"/>
      <c r="Z187" s="8"/>
      <c r="AA187" s="8"/>
      <c r="AB187" s="8"/>
      <c r="AC187" s="8"/>
      <c r="AD187" s="8"/>
      <c r="AE187" s="8"/>
    </row>
    <row r="188" spans="1:31" ht="12.75" customHeight="1" x14ac:dyDescent="0.2">
      <c r="A188" s="279"/>
      <c r="B188" s="279"/>
      <c r="C188" s="167" t="str">
        <f>+CampusxDivxDept!C188</f>
        <v>English (ENGL)</v>
      </c>
      <c r="D188" s="176"/>
      <c r="E188" s="175">
        <f t="shared" si="13"/>
        <v>0</v>
      </c>
      <c r="F188" s="176">
        <f>+CampusxDivxDept!D188</f>
        <v>99872</v>
      </c>
      <c r="G188" s="8"/>
      <c r="V188" s="8"/>
      <c r="W188" s="8"/>
      <c r="X188" s="8"/>
      <c r="Y188" s="8"/>
      <c r="Z188" s="8"/>
      <c r="AA188" s="8"/>
      <c r="AB188" s="8"/>
      <c r="AC188" s="8"/>
      <c r="AD188" s="8"/>
      <c r="AE188" s="8"/>
    </row>
    <row r="189" spans="1:31" ht="12.75" customHeight="1" x14ac:dyDescent="0.2">
      <c r="A189" s="279"/>
      <c r="B189" s="279"/>
      <c r="C189" s="167" t="str">
        <f>+CampusxDivxDept!C189</f>
        <v>Foreign Languages (FRNL)</v>
      </c>
      <c r="D189" s="176"/>
      <c r="E189" s="175">
        <f t="shared" si="13"/>
        <v>0</v>
      </c>
      <c r="F189" s="176">
        <f>+CampusxDivxDept!D189</f>
        <v>3600</v>
      </c>
      <c r="G189" s="8"/>
      <c r="V189" s="8"/>
      <c r="W189" s="8"/>
      <c r="X189" s="8"/>
      <c r="Y189" s="8"/>
      <c r="Z189" s="8"/>
      <c r="AA189" s="8"/>
      <c r="AB189" s="8"/>
      <c r="AC189" s="8"/>
      <c r="AD189" s="8"/>
      <c r="AE189" s="8"/>
    </row>
    <row r="190" spans="1:31" ht="12.75" customHeight="1" x14ac:dyDescent="0.2">
      <c r="A190" s="279"/>
      <c r="B190" s="279"/>
      <c r="C190" s="167" t="str">
        <f>+CampusxDivxDept!C190</f>
        <v>History (HIST)</v>
      </c>
      <c r="D190" s="176"/>
      <c r="E190" s="175">
        <f t="shared" si="13"/>
        <v>0</v>
      </c>
      <c r="F190" s="176">
        <f>+CampusxDivxDept!D190</f>
        <v>74640</v>
      </c>
      <c r="G190" s="8"/>
      <c r="V190" s="8"/>
      <c r="W190" s="8"/>
      <c r="X190" s="8"/>
      <c r="Y190" s="8"/>
      <c r="Z190" s="8"/>
      <c r="AA190" s="8"/>
      <c r="AB190" s="8"/>
      <c r="AC190" s="8"/>
      <c r="AD190" s="8"/>
      <c r="AE190" s="8"/>
    </row>
    <row r="191" spans="1:31" ht="12.75" customHeight="1" x14ac:dyDescent="0.2">
      <c r="A191" s="279"/>
      <c r="B191" s="279"/>
      <c r="C191" s="167" t="str">
        <f>+CampusxDivxDept!C191</f>
        <v>Humanities (HUMA)</v>
      </c>
      <c r="D191" s="176"/>
      <c r="E191" s="175">
        <f t="shared" si="13"/>
        <v>0</v>
      </c>
      <c r="F191" s="176">
        <f>+CampusxDivxDept!D191</f>
        <v>11472</v>
      </c>
      <c r="G191" s="8"/>
      <c r="V191" s="8"/>
      <c r="W191" s="8"/>
      <c r="X191" s="8"/>
      <c r="Y191" s="8"/>
      <c r="Z191" s="8"/>
      <c r="AA191" s="8"/>
      <c r="AB191" s="8"/>
      <c r="AC191" s="8"/>
      <c r="AD191" s="8"/>
      <c r="AE191" s="8"/>
    </row>
    <row r="192" spans="1:31" ht="12.75" customHeight="1" x14ac:dyDescent="0.2">
      <c r="A192" s="279"/>
      <c r="B192" s="279"/>
      <c r="C192" s="167" t="str">
        <f>+CampusxDivxDept!C192</f>
        <v>Insurance Management (DW) (INSR)</v>
      </c>
      <c r="D192" s="176"/>
      <c r="E192" s="175" t="s">
        <v>857</v>
      </c>
      <c r="F192" s="176">
        <f>+CampusxDivxDept!D192</f>
        <v>0</v>
      </c>
      <c r="G192" s="8"/>
      <c r="V192" s="8"/>
      <c r="W192" s="8"/>
      <c r="X192" s="8"/>
      <c r="Y192" s="8"/>
      <c r="Z192" s="8"/>
      <c r="AA192" s="8"/>
      <c r="AB192" s="8"/>
      <c r="AC192" s="8"/>
      <c r="AD192" s="8"/>
      <c r="AE192" s="8"/>
    </row>
    <row r="193" spans="1:31" ht="12.75" customHeight="1" x14ac:dyDescent="0.2">
      <c r="A193" s="279"/>
      <c r="B193" s="279"/>
      <c r="C193" s="167" t="str">
        <f>+CampusxDivxDept!C193</f>
        <v>Music (MUSI)</v>
      </c>
      <c r="D193" s="176"/>
      <c r="E193" s="175">
        <f t="shared" si="13"/>
        <v>0</v>
      </c>
      <c r="F193" s="176">
        <f>+CampusxDivxDept!D193</f>
        <v>11664</v>
      </c>
      <c r="G193" s="8"/>
      <c r="V193" s="8"/>
      <c r="W193" s="8"/>
      <c r="X193" s="8"/>
      <c r="Y193" s="8"/>
      <c r="Z193" s="8"/>
      <c r="AA193" s="8"/>
      <c r="AB193" s="8"/>
      <c r="AC193" s="8"/>
      <c r="AD193" s="8"/>
      <c r="AE193" s="8"/>
    </row>
    <row r="194" spans="1:31" ht="12.75" customHeight="1" x14ac:dyDescent="0.2">
      <c r="A194" s="279"/>
      <c r="B194" s="279"/>
      <c r="C194" s="167" t="str">
        <f>+CampusxDivxDept!C194</f>
        <v>Philosophy (PHIL)</v>
      </c>
      <c r="D194" s="176"/>
      <c r="E194" s="175">
        <f t="shared" si="13"/>
        <v>0</v>
      </c>
      <c r="F194" s="176">
        <f>+CampusxDivxDept!D194</f>
        <v>6912</v>
      </c>
      <c r="G194" s="8"/>
      <c r="V194" s="8"/>
      <c r="W194" s="8"/>
      <c r="X194" s="8"/>
      <c r="Y194" s="8"/>
      <c r="Z194" s="8"/>
      <c r="AA194" s="8"/>
      <c r="AB194" s="8"/>
      <c r="AC194" s="8"/>
      <c r="AD194" s="8"/>
      <c r="AE194" s="8"/>
    </row>
    <row r="195" spans="1:31" ht="12.75" customHeight="1" x14ac:dyDescent="0.2">
      <c r="A195" s="279"/>
      <c r="B195" s="279"/>
      <c r="C195" s="209" t="str">
        <f>+CampusxDivxDept!C195</f>
        <v>Political Science (POLS)</v>
      </c>
      <c r="D195" s="176"/>
      <c r="E195" s="175">
        <f t="shared" si="13"/>
        <v>0</v>
      </c>
      <c r="F195" s="176">
        <f>+CampusxDivxDept!D195</f>
        <v>79776</v>
      </c>
      <c r="G195" s="8"/>
      <c r="V195" s="8"/>
      <c r="W195" s="8"/>
      <c r="X195" s="8"/>
      <c r="Y195" s="8"/>
      <c r="Z195" s="8"/>
      <c r="AA195" s="8"/>
      <c r="AB195" s="8"/>
      <c r="AC195" s="8"/>
      <c r="AD195" s="8"/>
      <c r="AE195" s="8"/>
    </row>
    <row r="196" spans="1:31" ht="12.75" customHeight="1" x14ac:dyDescent="0.2">
      <c r="A196" s="279"/>
      <c r="B196" s="279"/>
      <c r="C196" s="167" t="str">
        <f>+CampusxDivxDept!C196</f>
        <v>Spanish (SPAN)</v>
      </c>
      <c r="D196" s="176"/>
      <c r="E196" s="175">
        <f t="shared" si="13"/>
        <v>0</v>
      </c>
      <c r="F196" s="176">
        <f>+CampusxDivxDept!D196</f>
        <v>10096</v>
      </c>
      <c r="G196" s="8"/>
      <c r="V196" s="8"/>
      <c r="W196" s="8"/>
      <c r="X196" s="8"/>
      <c r="Y196" s="8"/>
      <c r="Z196" s="8"/>
      <c r="AA196" s="8"/>
      <c r="AB196" s="8"/>
      <c r="AC196" s="8"/>
      <c r="AD196" s="8"/>
      <c r="AE196" s="8"/>
    </row>
    <row r="197" spans="1:31" ht="12.75" customHeight="1" x14ac:dyDescent="0.2">
      <c r="A197" s="279"/>
      <c r="B197" s="279"/>
      <c r="C197" s="209" t="str">
        <f>+CampusxDivxDept!C197</f>
        <v>Speech (SPCH)</v>
      </c>
      <c r="D197" s="176"/>
      <c r="E197" s="175">
        <f t="shared" si="13"/>
        <v>0</v>
      </c>
      <c r="F197" s="176">
        <f>+CampusxDivxDept!D197</f>
        <v>28032</v>
      </c>
      <c r="G197" s="8"/>
      <c r="V197" s="8"/>
      <c r="W197" s="8"/>
      <c r="X197" s="8"/>
      <c r="Y197" s="8"/>
      <c r="Z197" s="8"/>
      <c r="AA197" s="8"/>
      <c r="AB197" s="8"/>
      <c r="AC197" s="8"/>
      <c r="AD197" s="8"/>
      <c r="AE197" s="8"/>
    </row>
    <row r="198" spans="1:31" ht="12.75" customHeight="1" x14ac:dyDescent="0.2">
      <c r="A198" s="279"/>
      <c r="B198" s="279"/>
      <c r="C198" s="167" t="str">
        <f>+CampusxDivxDept!C198</f>
        <v>Theater (THTR)</v>
      </c>
      <c r="D198" s="176"/>
      <c r="E198" s="175">
        <f t="shared" si="13"/>
        <v>0</v>
      </c>
      <c r="F198" s="176">
        <f>+CampusxDivxDept!D198</f>
        <v>15136</v>
      </c>
      <c r="G198" s="8"/>
      <c r="V198" s="8"/>
      <c r="W198" s="8"/>
      <c r="X198" s="8"/>
      <c r="Y198" s="8"/>
      <c r="Z198" s="8"/>
      <c r="AA198" s="8"/>
      <c r="AB198" s="8"/>
      <c r="AC198" s="8"/>
      <c r="AD198" s="8"/>
      <c r="AE198" s="8"/>
    </row>
    <row r="199" spans="1:31" ht="12.75" customHeight="1" thickBot="1" x14ac:dyDescent="0.25">
      <c r="A199" s="279"/>
      <c r="B199" s="279"/>
      <c r="C199" s="211" t="s">
        <v>43</v>
      </c>
      <c r="D199" s="202">
        <f>SUM(D180:D198)</f>
        <v>0</v>
      </c>
      <c r="E199" s="203">
        <f t="shared" si="13"/>
        <v>0</v>
      </c>
      <c r="F199" s="202">
        <f>+CampusxDivxDept!D199</f>
        <v>403744</v>
      </c>
      <c r="G199" s="8"/>
      <c r="V199" s="8"/>
      <c r="W199" s="8"/>
      <c r="X199" s="8"/>
      <c r="Y199" s="8"/>
      <c r="Z199" s="8"/>
      <c r="AA199" s="8"/>
      <c r="AB199" s="8"/>
      <c r="AC199" s="8"/>
      <c r="AD199" s="8"/>
      <c r="AE199" s="8"/>
    </row>
    <row r="200" spans="1:31" ht="12.75" customHeight="1" x14ac:dyDescent="0.2">
      <c r="A200" s="275" t="s">
        <v>231</v>
      </c>
      <c r="B200" s="275" t="s">
        <v>831</v>
      </c>
      <c r="C200" s="208" t="str">
        <f>+CampusxDivxDept!C200</f>
        <v>Lenhart</v>
      </c>
      <c r="D200" s="194"/>
      <c r="E200" s="195"/>
      <c r="F200" s="194"/>
      <c r="G200" s="8"/>
      <c r="V200" s="8"/>
      <c r="W200" s="8"/>
      <c r="X200" s="8"/>
      <c r="Y200" s="8"/>
      <c r="Z200" s="8"/>
      <c r="AA200" s="8"/>
      <c r="AB200" s="8"/>
      <c r="AC200" s="8"/>
      <c r="AD200" s="8"/>
      <c r="AE200" s="8"/>
    </row>
    <row r="201" spans="1:31" ht="12.75" customHeight="1" x14ac:dyDescent="0.2">
      <c r="A201" s="276"/>
      <c r="B201" s="279"/>
      <c r="C201" s="167" t="str">
        <f>+CampusxDivxDept!C201</f>
        <v>Accounting (ACCT)</v>
      </c>
      <c r="D201" s="176"/>
      <c r="E201" s="175" t="s">
        <v>857</v>
      </c>
      <c r="F201" s="176">
        <f>+CampusxDivxDept!D201</f>
        <v>0</v>
      </c>
      <c r="G201" s="8"/>
      <c r="V201" s="8"/>
      <c r="W201" s="8"/>
      <c r="X201" s="8"/>
      <c r="Y201" s="8"/>
      <c r="Z201" s="8"/>
      <c r="AA201" s="8"/>
      <c r="AB201" s="8"/>
      <c r="AC201" s="8"/>
      <c r="AD201" s="8"/>
      <c r="AE201" s="8"/>
    </row>
    <row r="202" spans="1:31" ht="12.75" customHeight="1" x14ac:dyDescent="0.2">
      <c r="A202" s="276"/>
      <c r="B202" s="279"/>
      <c r="C202" s="209" t="str">
        <f>+CampusxDivxDept!C202</f>
        <v>Anatomy &amp; Physiology (ANPH)</v>
      </c>
      <c r="D202" s="176"/>
      <c r="E202" s="175" t="s">
        <v>857</v>
      </c>
      <c r="F202" s="176">
        <f>+CampusxDivxDept!D202</f>
        <v>0</v>
      </c>
      <c r="G202" s="8"/>
      <c r="V202" s="8"/>
      <c r="W202" s="8"/>
      <c r="X202" s="8"/>
      <c r="Y202" s="8"/>
      <c r="Z202" s="8"/>
      <c r="AA202" s="8"/>
      <c r="AB202" s="8"/>
      <c r="AC202" s="8"/>
      <c r="AD202" s="8"/>
      <c r="AE202" s="8"/>
    </row>
    <row r="203" spans="1:31" ht="12.75" customHeight="1" x14ac:dyDescent="0.2">
      <c r="A203" s="276"/>
      <c r="B203" s="279"/>
      <c r="C203" s="209" t="str">
        <f>+CampusxDivxDept!C203</f>
        <v>Art (ARTS)</v>
      </c>
      <c r="D203" s="176">
        <v>1104</v>
      </c>
      <c r="E203" s="175">
        <f t="shared" ref="E203:E223" si="14">+D203/$F203</f>
        <v>1</v>
      </c>
      <c r="F203" s="176">
        <f>+CampusxDivxDept!D203</f>
        <v>1104</v>
      </c>
      <c r="G203" s="8"/>
      <c r="V203" s="8"/>
      <c r="W203" s="8"/>
      <c r="X203" s="8"/>
      <c r="Y203" s="8"/>
      <c r="Z203" s="8"/>
      <c r="AA203" s="8"/>
      <c r="AB203" s="8"/>
      <c r="AC203" s="8"/>
      <c r="AD203" s="8"/>
      <c r="AE203" s="8"/>
    </row>
    <row r="204" spans="1:31" ht="12.75" customHeight="1" x14ac:dyDescent="0.2">
      <c r="A204" s="276"/>
      <c r="B204" s="279"/>
      <c r="C204" s="209" t="str">
        <f>+CampusxDivxDept!C204</f>
        <v>Biology (BIOL)</v>
      </c>
      <c r="D204" s="176"/>
      <c r="E204" s="175">
        <f t="shared" si="14"/>
        <v>0</v>
      </c>
      <c r="F204" s="176">
        <f>+CampusxDivxDept!D204</f>
        <v>1152</v>
      </c>
      <c r="G204" s="8"/>
      <c r="V204" s="8"/>
      <c r="W204" s="8"/>
      <c r="X204" s="8"/>
      <c r="Y204" s="8"/>
      <c r="Z204" s="8"/>
      <c r="AA204" s="8"/>
      <c r="AB204" s="8"/>
      <c r="AC204" s="8"/>
      <c r="AD204" s="8"/>
      <c r="AE204" s="8"/>
    </row>
    <row r="205" spans="1:31" ht="12.75" customHeight="1" x14ac:dyDescent="0.2">
      <c r="A205" s="276"/>
      <c r="B205" s="279"/>
      <c r="C205" s="209" t="str">
        <f>+CampusxDivxDept!C205</f>
        <v>Chemistry (CHEM)</v>
      </c>
      <c r="D205" s="176"/>
      <c r="E205" s="175" t="s">
        <v>857</v>
      </c>
      <c r="F205" s="176">
        <f>+CampusxDivxDept!D205</f>
        <v>0</v>
      </c>
      <c r="G205" s="8"/>
      <c r="V205" s="8"/>
      <c r="W205" s="8"/>
      <c r="X205" s="8"/>
      <c r="Y205" s="8"/>
      <c r="Z205" s="8"/>
      <c r="AA205" s="8"/>
      <c r="AB205" s="8"/>
      <c r="AC205" s="8"/>
      <c r="AD205" s="8"/>
      <c r="AE205" s="8"/>
    </row>
    <row r="206" spans="1:31" ht="12.75" customHeight="1" x14ac:dyDescent="0.2">
      <c r="A206" s="276"/>
      <c r="B206" s="279"/>
      <c r="C206" s="209" t="str">
        <f>+CampusxDivxDept!C206</f>
        <v>Computer Networking (CONW)</v>
      </c>
      <c r="D206" s="176"/>
      <c r="E206" s="175" t="s">
        <v>857</v>
      </c>
      <c r="F206" s="176">
        <f>+CampusxDivxDept!D206</f>
        <v>0</v>
      </c>
      <c r="G206" s="8"/>
      <c r="V206" s="8"/>
      <c r="W206" s="8"/>
      <c r="X206" s="8"/>
      <c r="Y206" s="8"/>
      <c r="Z206" s="8"/>
      <c r="AA206" s="8"/>
      <c r="AB206" s="8"/>
      <c r="AC206" s="8"/>
      <c r="AD206" s="8"/>
      <c r="AE206" s="8"/>
    </row>
    <row r="207" spans="1:31" ht="12.75" customHeight="1" x14ac:dyDescent="0.2">
      <c r="A207" s="276"/>
      <c r="B207" s="279"/>
      <c r="C207" s="209" t="str">
        <f>+CampusxDivxDept!C207</f>
        <v>Cybersecurity (CYBA)</v>
      </c>
      <c r="D207" s="176">
        <v>1408</v>
      </c>
      <c r="E207" s="175">
        <f t="shared" si="14"/>
        <v>0.30985915492957744</v>
      </c>
      <c r="F207" s="176">
        <f>+CampusxDivxDept!D207</f>
        <v>4544</v>
      </c>
      <c r="G207" s="8"/>
      <c r="V207" s="8"/>
      <c r="W207" s="8"/>
      <c r="X207" s="8"/>
      <c r="Y207" s="8"/>
      <c r="Z207" s="8"/>
      <c r="AA207" s="8"/>
      <c r="AB207" s="8"/>
      <c r="AC207" s="8"/>
      <c r="AD207" s="8"/>
      <c r="AE207" s="8"/>
    </row>
    <row r="208" spans="1:31" ht="12.75" customHeight="1" x14ac:dyDescent="0.2">
      <c r="A208" s="276"/>
      <c r="B208" s="279"/>
      <c r="C208" s="209" t="str">
        <f>+CampusxDivxDept!C208</f>
        <v>Dance (DANC)</v>
      </c>
      <c r="D208" s="176"/>
      <c r="E208" s="175" t="s">
        <v>857</v>
      </c>
      <c r="F208" s="176">
        <f>+CampusxDivxDept!D208</f>
        <v>0</v>
      </c>
      <c r="G208" s="8"/>
      <c r="V208" s="8"/>
      <c r="W208" s="8"/>
      <c r="X208" s="8"/>
      <c r="Y208" s="8"/>
      <c r="Z208" s="8"/>
      <c r="AA208" s="8"/>
      <c r="AB208" s="8"/>
      <c r="AC208" s="8"/>
      <c r="AD208" s="8"/>
      <c r="AE208" s="8"/>
    </row>
    <row r="209" spans="1:31" ht="12.75" customHeight="1" x14ac:dyDescent="0.2">
      <c r="A209" s="276"/>
      <c r="B209" s="279"/>
      <c r="C209" s="209" t="str">
        <f>+CampusxDivxDept!C209</f>
        <v>Developmental Mathematics (DEVM)</v>
      </c>
      <c r="D209" s="176"/>
      <c r="E209" s="175" t="s">
        <v>857</v>
      </c>
      <c r="F209" s="176">
        <f>+CampusxDivxDept!D209</f>
        <v>0</v>
      </c>
      <c r="G209" s="8"/>
      <c r="V209" s="8"/>
      <c r="W209" s="8"/>
      <c r="X209" s="8"/>
      <c r="Y209" s="8"/>
      <c r="Z209" s="8"/>
      <c r="AA209" s="8"/>
      <c r="AB209" s="8"/>
      <c r="AC209" s="8"/>
      <c r="AD209" s="8"/>
      <c r="AE209" s="8"/>
    </row>
    <row r="210" spans="1:31" ht="12.75" customHeight="1" x14ac:dyDescent="0.2">
      <c r="A210" s="276"/>
      <c r="B210" s="279"/>
      <c r="C210" s="209" t="str">
        <f>+CampusxDivxDept!C210</f>
        <v>EDUC Learning Frameworks (EDLF)</v>
      </c>
      <c r="D210" s="176"/>
      <c r="E210" s="175" t="s">
        <v>857</v>
      </c>
      <c r="F210" s="176">
        <f>+CampusxDivxDept!D210</f>
        <v>0</v>
      </c>
      <c r="G210" s="8"/>
      <c r="V210" s="8"/>
      <c r="W210" s="8"/>
      <c r="X210" s="8"/>
      <c r="Y210" s="8"/>
      <c r="Z210" s="8"/>
      <c r="AA210" s="8"/>
      <c r="AB210" s="8"/>
      <c r="AC210" s="8"/>
      <c r="AD210" s="8"/>
      <c r="AE210" s="8"/>
    </row>
    <row r="211" spans="1:31" ht="12.75" customHeight="1" x14ac:dyDescent="0.2">
      <c r="A211" s="276"/>
      <c r="B211" s="279"/>
      <c r="C211" s="209" t="str">
        <f>+CampusxDivxDept!C211</f>
        <v>English (ENGL)</v>
      </c>
      <c r="D211" s="176"/>
      <c r="E211" s="175" t="s">
        <v>857</v>
      </c>
      <c r="F211" s="176">
        <f>+CampusxDivxDept!D211</f>
        <v>0</v>
      </c>
      <c r="G211" s="8"/>
      <c r="V211" s="8"/>
      <c r="W211" s="8"/>
      <c r="X211" s="8"/>
      <c r="Y211" s="8"/>
      <c r="Z211" s="8"/>
      <c r="AA211" s="8"/>
      <c r="AB211" s="8"/>
      <c r="AC211" s="8"/>
      <c r="AD211" s="8"/>
      <c r="AE211" s="8"/>
    </row>
    <row r="212" spans="1:31" ht="12.75" customHeight="1" x14ac:dyDescent="0.2">
      <c r="A212" s="276"/>
      <c r="B212" s="279"/>
      <c r="C212" s="209" t="str">
        <f>+CampusxDivxDept!C212</f>
        <v>History (HIST)</v>
      </c>
      <c r="D212" s="176"/>
      <c r="E212" s="175" t="s">
        <v>857</v>
      </c>
      <c r="F212" s="176">
        <f>+CampusxDivxDept!D212</f>
        <v>0</v>
      </c>
      <c r="G212" s="8"/>
      <c r="V212" s="8"/>
      <c r="W212" s="8"/>
      <c r="X212" s="8"/>
      <c r="Y212" s="8"/>
      <c r="Z212" s="8"/>
      <c r="AA212" s="8"/>
      <c r="AB212" s="8"/>
      <c r="AC212" s="8"/>
      <c r="AD212" s="8"/>
      <c r="AE212" s="8"/>
    </row>
    <row r="213" spans="1:31" ht="12.75" customHeight="1" x14ac:dyDescent="0.2">
      <c r="A213" s="276"/>
      <c r="B213" s="279"/>
      <c r="C213" s="209" t="str">
        <f>+CampusxDivxDept!C213</f>
        <v>Humanities (HUMA)</v>
      </c>
      <c r="D213" s="176"/>
      <c r="E213" s="175" t="s">
        <v>857</v>
      </c>
      <c r="F213" s="176">
        <f>+CampusxDivxDept!D213</f>
        <v>0</v>
      </c>
      <c r="G213" s="8"/>
      <c r="V213" s="8"/>
      <c r="W213" s="8"/>
      <c r="X213" s="8"/>
      <c r="Y213" s="8"/>
      <c r="Z213" s="8"/>
      <c r="AA213" s="8"/>
      <c r="AB213" s="8"/>
      <c r="AC213" s="8"/>
      <c r="AD213" s="8"/>
      <c r="AE213" s="8"/>
    </row>
    <row r="214" spans="1:31" ht="12.75" customHeight="1" x14ac:dyDescent="0.2">
      <c r="A214" s="276"/>
      <c r="B214" s="279"/>
      <c r="C214" s="209" t="str">
        <f>+CampusxDivxDept!C214</f>
        <v>Kinesiology (KINE)</v>
      </c>
      <c r="D214" s="176"/>
      <c r="E214" s="175" t="s">
        <v>857</v>
      </c>
      <c r="F214" s="176">
        <f>+CampusxDivxDept!D214</f>
        <v>0</v>
      </c>
      <c r="G214" s="8"/>
      <c r="V214" s="8"/>
      <c r="W214" s="8"/>
      <c r="X214" s="8"/>
      <c r="Y214" s="8"/>
      <c r="Z214" s="8"/>
      <c r="AA214" s="8"/>
      <c r="AB214" s="8"/>
      <c r="AC214" s="8"/>
      <c r="AD214" s="8"/>
      <c r="AE214" s="8"/>
    </row>
    <row r="215" spans="1:31" ht="12.75" customHeight="1" x14ac:dyDescent="0.2">
      <c r="A215" s="276"/>
      <c r="B215" s="279"/>
      <c r="C215" s="209" t="str">
        <f>+CampusxDivxDept!C215</f>
        <v>Management (MGMT)</v>
      </c>
      <c r="D215" s="176"/>
      <c r="E215" s="175" t="s">
        <v>857</v>
      </c>
      <c r="F215" s="176">
        <f>+CampusxDivxDept!D215</f>
        <v>0</v>
      </c>
      <c r="G215" s="8"/>
      <c r="V215" s="8"/>
      <c r="W215" s="8"/>
      <c r="X215" s="8"/>
      <c r="Y215" s="8"/>
      <c r="Z215" s="8"/>
      <c r="AA215" s="8"/>
      <c r="AB215" s="8"/>
      <c r="AC215" s="8"/>
      <c r="AD215" s="8"/>
      <c r="AE215" s="8"/>
    </row>
    <row r="216" spans="1:31" ht="12.75" customHeight="1" x14ac:dyDescent="0.2">
      <c r="A216" s="276"/>
      <c r="B216" s="279"/>
      <c r="C216" s="209" t="str">
        <f>+CampusxDivxDept!C216</f>
        <v>Mathematics (MATH)</v>
      </c>
      <c r="D216" s="176"/>
      <c r="E216" s="175" t="s">
        <v>857</v>
      </c>
      <c r="F216" s="176">
        <f>+CampusxDivxDept!D216</f>
        <v>0</v>
      </c>
      <c r="G216" s="8"/>
      <c r="V216" s="8"/>
      <c r="W216" s="8"/>
      <c r="X216" s="8"/>
      <c r="Y216" s="8"/>
      <c r="Z216" s="8"/>
      <c r="AA216" s="8"/>
      <c r="AB216" s="8"/>
      <c r="AC216" s="8"/>
      <c r="AD216" s="8"/>
      <c r="AE216" s="8"/>
    </row>
    <row r="217" spans="1:31" ht="12.75" customHeight="1" x14ac:dyDescent="0.2">
      <c r="A217" s="276"/>
      <c r="B217" s="279"/>
      <c r="C217" s="209" t="str">
        <f>+CampusxDivxDept!C217</f>
        <v>Philosophy (PHIL)</v>
      </c>
      <c r="D217" s="176"/>
      <c r="E217" s="175" t="s">
        <v>857</v>
      </c>
      <c r="F217" s="176">
        <f>+CampusxDivxDept!D217</f>
        <v>0</v>
      </c>
      <c r="G217" s="8"/>
      <c r="V217" s="8"/>
      <c r="W217" s="8"/>
      <c r="X217" s="8"/>
      <c r="Y217" s="8"/>
      <c r="Z217" s="8"/>
      <c r="AA217" s="8"/>
      <c r="AB217" s="8"/>
      <c r="AC217" s="8"/>
      <c r="AD217" s="8"/>
      <c r="AE217" s="8"/>
    </row>
    <row r="218" spans="1:31" ht="12.75" customHeight="1" x14ac:dyDescent="0.2">
      <c r="A218" s="276"/>
      <c r="B218" s="279"/>
      <c r="C218" s="209" t="str">
        <f>+CampusxDivxDept!C218</f>
        <v>Political Science (POLS)</v>
      </c>
      <c r="D218" s="176"/>
      <c r="E218" s="175" t="s">
        <v>857</v>
      </c>
      <c r="F218" s="176">
        <f>+CampusxDivxDept!D218</f>
        <v>0</v>
      </c>
      <c r="G218" s="8"/>
      <c r="V218" s="8"/>
      <c r="W218" s="8"/>
      <c r="X218" s="8"/>
      <c r="Y218" s="8"/>
      <c r="Z218" s="8"/>
      <c r="AA218" s="8"/>
      <c r="AB218" s="8"/>
      <c r="AC218" s="8"/>
      <c r="AD218" s="8"/>
      <c r="AE218" s="8"/>
    </row>
    <row r="219" spans="1:31" ht="12.75" customHeight="1" x14ac:dyDescent="0.2">
      <c r="A219" s="276"/>
      <c r="B219" s="279"/>
      <c r="C219" s="209" t="str">
        <f>+CampusxDivxDept!C219</f>
        <v>Real Estate (RELE)</v>
      </c>
      <c r="D219" s="176"/>
      <c r="E219" s="175" t="s">
        <v>857</v>
      </c>
      <c r="F219" s="176">
        <f>+CampusxDivxDept!D219</f>
        <v>0</v>
      </c>
      <c r="G219" s="8"/>
      <c r="V219" s="8"/>
      <c r="W219" s="8"/>
      <c r="X219" s="8"/>
      <c r="Y219" s="8"/>
      <c r="Z219" s="8"/>
      <c r="AA219" s="8"/>
      <c r="AB219" s="8"/>
      <c r="AC219" s="8"/>
      <c r="AD219" s="8"/>
      <c r="AE219" s="8"/>
    </row>
    <row r="220" spans="1:31" ht="12.75" customHeight="1" x14ac:dyDescent="0.2">
      <c r="A220" s="276"/>
      <c r="B220" s="279"/>
      <c r="C220" s="209" t="str">
        <f>+CampusxDivxDept!C220</f>
        <v>Speech (SPCH)</v>
      </c>
      <c r="D220" s="176"/>
      <c r="E220" s="175" t="s">
        <v>857</v>
      </c>
      <c r="F220" s="176">
        <f>+CampusxDivxDept!D220</f>
        <v>0</v>
      </c>
      <c r="G220" s="8"/>
      <c r="V220" s="8"/>
      <c r="W220" s="8"/>
      <c r="X220" s="8"/>
      <c r="Y220" s="8"/>
      <c r="Z220" s="8"/>
      <c r="AA220" s="8"/>
      <c r="AB220" s="8"/>
      <c r="AC220" s="8"/>
      <c r="AD220" s="8"/>
      <c r="AE220" s="8"/>
    </row>
    <row r="221" spans="1:31" ht="12.75" customHeight="1" x14ac:dyDescent="0.2">
      <c r="A221" s="276"/>
      <c r="B221" s="279"/>
      <c r="C221" s="209" t="str">
        <f>+CampusxDivxDept!C221</f>
        <v>Video Production (VIDP)</v>
      </c>
      <c r="D221" s="176"/>
      <c r="E221" s="175" t="s">
        <v>857</v>
      </c>
      <c r="F221" s="176">
        <f>+CampusxDivxDept!D221</f>
        <v>0</v>
      </c>
      <c r="G221" s="8"/>
      <c r="V221" s="8"/>
      <c r="W221" s="8"/>
      <c r="X221" s="8"/>
      <c r="Y221" s="8"/>
      <c r="Z221" s="8"/>
      <c r="AA221" s="8"/>
      <c r="AB221" s="8"/>
      <c r="AC221" s="8"/>
      <c r="AD221" s="8"/>
      <c r="AE221" s="8"/>
    </row>
    <row r="222" spans="1:31" ht="12.75" customHeight="1" thickBot="1" x14ac:dyDescent="0.25">
      <c r="A222" s="276"/>
      <c r="B222" s="280"/>
      <c r="C222" s="211" t="s">
        <v>43</v>
      </c>
      <c r="D222" s="202">
        <f>SUM(D201:D221,D221)</f>
        <v>2512</v>
      </c>
      <c r="E222" s="203">
        <f t="shared" si="14"/>
        <v>0.36941176470588233</v>
      </c>
      <c r="F222" s="202">
        <f>+CampusxDivxDept!D222</f>
        <v>6800</v>
      </c>
      <c r="G222" s="8"/>
      <c r="V222" s="8"/>
      <c r="W222" s="8"/>
      <c r="X222" s="8"/>
      <c r="Y222" s="8"/>
      <c r="Z222" s="8"/>
      <c r="AA222" s="8"/>
      <c r="AB222" s="8"/>
      <c r="AC222" s="8"/>
      <c r="AD222" s="8"/>
      <c r="AE222" s="8"/>
    </row>
    <row r="223" spans="1:31" ht="12.75" customHeight="1" thickBot="1" x14ac:dyDescent="0.25">
      <c r="A223" s="277"/>
      <c r="B223" s="282" t="s">
        <v>360</v>
      </c>
      <c r="C223" s="285"/>
      <c r="D223" s="57">
        <f>SUM(D178,D199,D222)</f>
        <v>2512</v>
      </c>
      <c r="E223" s="56">
        <f t="shared" si="14"/>
        <v>2.9794663529054541E-3</v>
      </c>
      <c r="F223" s="57">
        <f>+CampusxDivxDept!D223</f>
        <v>843104</v>
      </c>
      <c r="G223" s="8"/>
      <c r="V223" s="8"/>
      <c r="W223" s="8"/>
      <c r="X223" s="8"/>
      <c r="Y223" s="8"/>
      <c r="Z223" s="8"/>
      <c r="AA223" s="8"/>
      <c r="AB223" s="8"/>
      <c r="AC223" s="8"/>
      <c r="AD223" s="8"/>
      <c r="AE223" s="8"/>
    </row>
    <row r="224" spans="1:31" ht="12.75" customHeight="1" x14ac:dyDescent="0.2">
      <c r="A224" s="278" t="s">
        <v>216</v>
      </c>
      <c r="B224" s="275" t="s">
        <v>832</v>
      </c>
      <c r="C224" s="193" t="str">
        <f>+CampusxDivxDept!C224</f>
        <v>Szlachtowski</v>
      </c>
      <c r="D224" s="194"/>
      <c r="E224" s="195"/>
      <c r="F224" s="194"/>
      <c r="G224" s="8"/>
      <c r="V224" s="8"/>
      <c r="W224" s="8"/>
      <c r="X224" s="8"/>
      <c r="Y224" s="8"/>
      <c r="Z224" s="8"/>
      <c r="AA224" s="8"/>
      <c r="AB224" s="8"/>
      <c r="AC224" s="8"/>
      <c r="AD224" s="8"/>
      <c r="AE224" s="8"/>
    </row>
    <row r="225" spans="1:31" ht="12.75" customHeight="1" x14ac:dyDescent="0.2">
      <c r="A225" s="275"/>
      <c r="B225" s="286"/>
      <c r="C225" s="169" t="str">
        <f>+CampusxDivxDept!C225</f>
        <v>Anatomy &amp; Physiology (ANPH)</v>
      </c>
      <c r="D225" s="176"/>
      <c r="E225" s="175">
        <f t="shared" ref="E225:E278" si="15">+D225/$F225</f>
        <v>0</v>
      </c>
      <c r="F225" s="176">
        <f>+CampusxDivxDept!D225</f>
        <v>25008</v>
      </c>
      <c r="G225" s="8"/>
      <c r="V225" s="8"/>
      <c r="W225" s="8"/>
      <c r="X225" s="8"/>
      <c r="Y225" s="8"/>
      <c r="Z225" s="8"/>
      <c r="AA225" s="8"/>
      <c r="AB225" s="8"/>
      <c r="AC225" s="8"/>
      <c r="AD225" s="8"/>
      <c r="AE225" s="8"/>
    </row>
    <row r="226" spans="1:31" ht="12.75" customHeight="1" x14ac:dyDescent="0.2">
      <c r="A226" s="275"/>
      <c r="B226" s="286"/>
      <c r="C226" s="118" t="str">
        <f>+CampusxDivxDept!C226</f>
        <v>Biology (BIOL)</v>
      </c>
      <c r="D226" s="176">
        <v>5568</v>
      </c>
      <c r="E226" s="175">
        <f t="shared" si="15"/>
        <v>0.13132075471698113</v>
      </c>
      <c r="F226" s="176">
        <f>+CampusxDivxDept!D226</f>
        <v>42400</v>
      </c>
      <c r="G226" s="8"/>
      <c r="V226" s="8"/>
      <c r="W226" s="8"/>
      <c r="X226" s="8"/>
      <c r="Y226" s="8"/>
      <c r="Z226" s="8"/>
      <c r="AA226" s="8"/>
      <c r="AB226" s="8"/>
      <c r="AC226" s="8"/>
      <c r="AD226" s="8"/>
      <c r="AE226" s="8"/>
    </row>
    <row r="227" spans="1:31" ht="12.75" customHeight="1" x14ac:dyDescent="0.2">
      <c r="A227" s="275"/>
      <c r="B227" s="286"/>
      <c r="C227" s="118" t="str">
        <f>+CampusxDivxDept!C227</f>
        <v>Chemistry (CHEM)</v>
      </c>
      <c r="D227" s="176"/>
      <c r="E227" s="175">
        <f t="shared" si="15"/>
        <v>0</v>
      </c>
      <c r="F227" s="176">
        <f>+CampusxDivxDept!D227</f>
        <v>7488</v>
      </c>
      <c r="G227" s="8"/>
      <c r="V227" s="8"/>
      <c r="W227" s="8"/>
      <c r="X227" s="8"/>
      <c r="Y227" s="8"/>
      <c r="Z227" s="8"/>
      <c r="AA227" s="8"/>
      <c r="AB227" s="8"/>
      <c r="AC227" s="8"/>
      <c r="AD227" s="8"/>
      <c r="AE227" s="8"/>
    </row>
    <row r="228" spans="1:31" ht="12.75" customHeight="1" x14ac:dyDescent="0.2">
      <c r="A228" s="275"/>
      <c r="B228" s="286"/>
      <c r="C228" s="118" t="str">
        <f>+CampusxDivxDept!C228</f>
        <v>Environmental Science (ENVR)</v>
      </c>
      <c r="D228" s="176"/>
      <c r="E228" s="175">
        <f t="shared" si="15"/>
        <v>0</v>
      </c>
      <c r="F228" s="176">
        <f>+CampusxDivxDept!D228</f>
        <v>8928</v>
      </c>
      <c r="G228" s="8"/>
      <c r="V228" s="8"/>
      <c r="W228" s="8"/>
      <c r="X228" s="8"/>
      <c r="Y228" s="8"/>
      <c r="Z228" s="8"/>
      <c r="AA228" s="8"/>
      <c r="AB228" s="8"/>
      <c r="AC228" s="8"/>
      <c r="AD228" s="8"/>
      <c r="AE228" s="8"/>
    </row>
    <row r="229" spans="1:31" ht="12.75" customHeight="1" x14ac:dyDescent="0.2">
      <c r="A229" s="275"/>
      <c r="B229" s="286"/>
      <c r="C229" s="118" t="str">
        <f>+CampusxDivxDept!C229</f>
        <v>Geology (GEOL)</v>
      </c>
      <c r="D229" s="176"/>
      <c r="E229" s="175" t="s">
        <v>857</v>
      </c>
      <c r="F229" s="176">
        <f>+CampusxDivxDept!D229</f>
        <v>0</v>
      </c>
      <c r="G229" s="8"/>
      <c r="V229" s="8"/>
      <c r="W229" s="8"/>
      <c r="X229" s="8"/>
      <c r="Y229" s="8"/>
      <c r="Z229" s="8"/>
      <c r="AA229" s="8"/>
      <c r="AB229" s="8"/>
      <c r="AC229" s="8"/>
      <c r="AD229" s="8"/>
      <c r="AE229" s="8"/>
    </row>
    <row r="230" spans="1:31" ht="12.75" customHeight="1" x14ac:dyDescent="0.2">
      <c r="A230" s="275"/>
      <c r="B230" s="286"/>
      <c r="C230" s="118" t="str">
        <f>+CampusxDivxDept!C230</f>
        <v>Kinesiology (KINE)</v>
      </c>
      <c r="D230" s="176"/>
      <c r="E230" s="175">
        <f t="shared" si="15"/>
        <v>0</v>
      </c>
      <c r="F230" s="176">
        <f>+CampusxDivxDept!D230</f>
        <v>3712</v>
      </c>
      <c r="G230" s="8"/>
      <c r="V230" s="8"/>
      <c r="W230" s="8"/>
      <c r="X230" s="8"/>
      <c r="Y230" s="8"/>
      <c r="Z230" s="8"/>
      <c r="AA230" s="8"/>
      <c r="AB230" s="8"/>
      <c r="AC230" s="8"/>
      <c r="AD230" s="8"/>
      <c r="AE230" s="8"/>
    </row>
    <row r="231" spans="1:31" ht="12.75" customHeight="1" x14ac:dyDescent="0.2">
      <c r="A231" s="275"/>
      <c r="B231" s="286"/>
      <c r="C231" s="118" t="str">
        <f>+CampusxDivxDept!C231</f>
        <v>Nutrition (NUTR)</v>
      </c>
      <c r="D231" s="176"/>
      <c r="E231" s="175" t="s">
        <v>857</v>
      </c>
      <c r="F231" s="176">
        <f>+CampusxDivxDept!D231</f>
        <v>0</v>
      </c>
      <c r="G231" s="8"/>
      <c r="V231" s="8"/>
      <c r="W231" s="8"/>
      <c r="X231" s="8"/>
      <c r="Y231" s="8"/>
      <c r="Z231" s="8"/>
      <c r="AA231" s="8"/>
      <c r="AB231" s="8"/>
      <c r="AC231" s="8"/>
      <c r="AD231" s="8"/>
      <c r="AE231" s="8"/>
    </row>
    <row r="232" spans="1:31" ht="12.75" customHeight="1" x14ac:dyDescent="0.2">
      <c r="A232" s="275"/>
      <c r="B232" s="286"/>
      <c r="C232" s="118" t="str">
        <f>+CampusxDivxDept!C232</f>
        <v>Physics (PHYS)</v>
      </c>
      <c r="D232" s="176"/>
      <c r="E232" s="175">
        <f t="shared" si="15"/>
        <v>0</v>
      </c>
      <c r="F232" s="176">
        <f>+CampusxDivxDept!D232</f>
        <v>8256</v>
      </c>
      <c r="G232" s="8"/>
      <c r="V232" s="8"/>
      <c r="W232" s="8"/>
      <c r="X232" s="8"/>
      <c r="Y232" s="8"/>
      <c r="Z232" s="8"/>
      <c r="AA232" s="8"/>
      <c r="AB232" s="8"/>
      <c r="AC232" s="8"/>
      <c r="AD232" s="8"/>
      <c r="AE232" s="8"/>
    </row>
    <row r="233" spans="1:31" ht="12.75" customHeight="1" x14ac:dyDescent="0.2">
      <c r="A233" s="275"/>
      <c r="B233" s="286"/>
      <c r="C233" s="118" t="str">
        <f>+CampusxDivxDept!C233</f>
        <v>Political Science (POLS)</v>
      </c>
      <c r="D233" s="176">
        <v>1344</v>
      </c>
      <c r="E233" s="175">
        <f t="shared" si="15"/>
        <v>4.48E-2</v>
      </c>
      <c r="F233" s="176">
        <f>+CampusxDivxDept!D233</f>
        <v>30000</v>
      </c>
      <c r="G233" s="8"/>
      <c r="V233" s="8"/>
      <c r="W233" s="8"/>
      <c r="X233" s="8"/>
      <c r="Y233" s="8"/>
      <c r="Z233" s="8"/>
      <c r="AA233" s="8"/>
      <c r="AB233" s="8"/>
      <c r="AC233" s="8"/>
      <c r="AD233" s="8"/>
      <c r="AE233" s="8"/>
    </row>
    <row r="234" spans="1:31" ht="12.75" customHeight="1" x14ac:dyDescent="0.2">
      <c r="A234" s="275"/>
      <c r="B234" s="286"/>
      <c r="C234" s="196" t="s">
        <v>43</v>
      </c>
      <c r="D234" s="197">
        <f>SUM(D225:D233)</f>
        <v>6912</v>
      </c>
      <c r="E234" s="198">
        <f t="shared" si="15"/>
        <v>5.4947850419740527E-2</v>
      </c>
      <c r="F234" s="197">
        <f>+CampusxDivxDept!D234</f>
        <v>125792</v>
      </c>
      <c r="G234" s="8"/>
      <c r="V234" s="8"/>
      <c r="W234" s="8"/>
      <c r="X234" s="8"/>
      <c r="Y234" s="8"/>
      <c r="Z234" s="8"/>
      <c r="AA234" s="8"/>
      <c r="AB234" s="8"/>
      <c r="AC234" s="8"/>
      <c r="AD234" s="8"/>
      <c r="AE234" s="8"/>
    </row>
    <row r="235" spans="1:31" ht="12.75" customHeight="1" x14ac:dyDescent="0.2">
      <c r="A235" s="275"/>
      <c r="B235" s="286"/>
      <c r="C235" s="193" t="str">
        <f>+CampusxDivxDept!C235</f>
        <v>Tingle</v>
      </c>
      <c r="D235" s="197"/>
      <c r="E235" s="198"/>
      <c r="F235" s="197"/>
      <c r="G235" s="8"/>
      <c r="V235" s="8"/>
      <c r="W235" s="8"/>
      <c r="X235" s="8"/>
      <c r="Y235" s="8"/>
      <c r="Z235" s="8"/>
      <c r="AA235" s="8"/>
      <c r="AB235" s="8"/>
      <c r="AC235" s="8"/>
      <c r="AD235" s="8"/>
      <c r="AE235" s="8"/>
    </row>
    <row r="236" spans="1:31" ht="12.75" customHeight="1" x14ac:dyDescent="0.2">
      <c r="A236" s="275"/>
      <c r="B236" s="286"/>
      <c r="C236" s="118" t="str">
        <f>+CampusxDivxDept!C236</f>
        <v>English (ENGL)</v>
      </c>
      <c r="D236" s="176">
        <v>8704</v>
      </c>
      <c r="E236" s="175">
        <f t="shared" si="15"/>
        <v>0.1681087762669963</v>
      </c>
      <c r="F236" s="176">
        <f>+CampusxDivxDept!D236</f>
        <v>51776</v>
      </c>
      <c r="G236" s="8"/>
      <c r="V236" s="8"/>
      <c r="W236" s="8"/>
      <c r="X236" s="8"/>
      <c r="Y236" s="8"/>
      <c r="Z236" s="8"/>
      <c r="AA236" s="8"/>
      <c r="AB236" s="8"/>
      <c r="AC236" s="8"/>
      <c r="AD236" s="8"/>
      <c r="AE236" s="8"/>
    </row>
    <row r="237" spans="1:31" ht="12.75" customHeight="1" x14ac:dyDescent="0.2">
      <c r="A237" s="275"/>
      <c r="B237" s="286"/>
      <c r="C237" s="118" t="str">
        <f>+CampusxDivxDept!C237</f>
        <v>History (HIST)</v>
      </c>
      <c r="D237" s="176">
        <v>8064</v>
      </c>
      <c r="E237" s="175">
        <f t="shared" si="15"/>
        <v>0.20664206642066421</v>
      </c>
      <c r="F237" s="176">
        <f>+CampusxDivxDept!D237</f>
        <v>39024</v>
      </c>
      <c r="G237" s="8"/>
      <c r="V237" s="8"/>
      <c r="W237" s="8"/>
      <c r="X237" s="8"/>
      <c r="Y237" s="8"/>
      <c r="Z237" s="8"/>
      <c r="AA237" s="8"/>
      <c r="AB237" s="8"/>
      <c r="AC237" s="8"/>
      <c r="AD237" s="8"/>
      <c r="AE237" s="8"/>
    </row>
    <row r="238" spans="1:31" ht="12.75" customHeight="1" x14ac:dyDescent="0.2">
      <c r="A238" s="275"/>
      <c r="B238" s="286"/>
      <c r="C238" s="118" t="str">
        <f>+CampusxDivxDept!C238</f>
        <v>Humanities (HUMA)</v>
      </c>
      <c r="D238" s="176"/>
      <c r="E238" s="175" t="s">
        <v>857</v>
      </c>
      <c r="F238" s="176">
        <f>+CampusxDivxDept!D238</f>
        <v>0</v>
      </c>
      <c r="G238" s="8"/>
      <c r="V238" s="8"/>
      <c r="W238" s="8"/>
      <c r="X238" s="8"/>
      <c r="Y238" s="8"/>
      <c r="Z238" s="8"/>
      <c r="AA238" s="8"/>
      <c r="AB238" s="8"/>
      <c r="AC238" s="8"/>
      <c r="AD238" s="8"/>
      <c r="AE238" s="8"/>
    </row>
    <row r="239" spans="1:31" ht="12.75" customHeight="1" x14ac:dyDescent="0.2">
      <c r="A239" s="275"/>
      <c r="B239" s="286"/>
      <c r="C239" s="118" t="str">
        <f>+CampusxDivxDept!C239</f>
        <v>Philosophy (PHIL)</v>
      </c>
      <c r="D239" s="176"/>
      <c r="E239" s="175">
        <f t="shared" si="15"/>
        <v>0</v>
      </c>
      <c r="F239" s="176">
        <f>+CampusxDivxDept!D239</f>
        <v>5952</v>
      </c>
      <c r="G239" s="8"/>
      <c r="V239" s="8"/>
      <c r="W239" s="8"/>
      <c r="X239" s="8"/>
      <c r="Y239" s="8"/>
      <c r="Z239" s="8"/>
      <c r="AA239" s="8"/>
      <c r="AB239" s="8"/>
      <c r="AC239" s="8"/>
      <c r="AD239" s="8"/>
      <c r="AE239" s="8"/>
    </row>
    <row r="240" spans="1:31" ht="12.75" customHeight="1" x14ac:dyDescent="0.2">
      <c r="A240" s="275"/>
      <c r="B240" s="286"/>
      <c r="C240" s="118" t="str">
        <f>+CampusxDivxDept!C240</f>
        <v>Reading &amp; Writing (RDWR)</v>
      </c>
      <c r="D240" s="176">
        <v>2304</v>
      </c>
      <c r="E240" s="175">
        <f t="shared" si="15"/>
        <v>0.23300970873786409</v>
      </c>
      <c r="F240" s="176">
        <f>+CampusxDivxDept!D240</f>
        <v>9888</v>
      </c>
      <c r="G240" s="8"/>
      <c r="V240" s="8"/>
      <c r="W240" s="8"/>
      <c r="X240" s="8"/>
      <c r="Y240" s="8"/>
      <c r="Z240" s="8"/>
      <c r="AA240" s="8"/>
      <c r="AB240" s="8"/>
      <c r="AC240" s="8"/>
      <c r="AD240" s="8"/>
      <c r="AE240" s="8"/>
    </row>
    <row r="241" spans="1:31" ht="12.75" customHeight="1" x14ac:dyDescent="0.2">
      <c r="A241" s="275"/>
      <c r="B241" s="286"/>
      <c r="C241" s="118" t="str">
        <f>+CampusxDivxDept!C241</f>
        <v>Spanish (SPAN)</v>
      </c>
      <c r="D241" s="176"/>
      <c r="E241" s="175" t="s">
        <v>857</v>
      </c>
      <c r="F241" s="176">
        <f>+CampusxDivxDept!D241</f>
        <v>0</v>
      </c>
      <c r="G241" s="8"/>
      <c r="V241" s="8"/>
      <c r="W241" s="8"/>
      <c r="X241" s="8"/>
      <c r="Y241" s="8"/>
      <c r="Z241" s="8"/>
      <c r="AA241" s="8"/>
      <c r="AB241" s="8"/>
      <c r="AC241" s="8"/>
      <c r="AD241" s="8"/>
      <c r="AE241" s="8"/>
    </row>
    <row r="242" spans="1:31" ht="12.75" customHeight="1" x14ac:dyDescent="0.2">
      <c r="A242" s="275"/>
      <c r="B242" s="286"/>
      <c r="C242" s="167" t="str">
        <f>+CampusxDivxDept!C242</f>
        <v>Speech (SPCH)</v>
      </c>
      <c r="D242" s="176"/>
      <c r="E242" s="175">
        <f t="shared" si="15"/>
        <v>0</v>
      </c>
      <c r="F242" s="176">
        <f>+CampusxDivxDept!D242</f>
        <v>16368</v>
      </c>
      <c r="G242" s="8"/>
      <c r="V242" s="8"/>
      <c r="W242" s="8"/>
      <c r="X242" s="8"/>
      <c r="Y242" s="8"/>
      <c r="Z242" s="8"/>
      <c r="AA242" s="8"/>
      <c r="AB242" s="8"/>
      <c r="AC242" s="8"/>
      <c r="AD242" s="8"/>
      <c r="AE242" s="8"/>
    </row>
    <row r="243" spans="1:31" ht="12.75" customHeight="1" x14ac:dyDescent="0.2">
      <c r="A243" s="275"/>
      <c r="B243" s="286"/>
      <c r="C243" s="196" t="s">
        <v>43</v>
      </c>
      <c r="D243" s="220">
        <f>SUM(D236:D242)</f>
        <v>19072</v>
      </c>
      <c r="E243" s="198">
        <f t="shared" si="15"/>
        <v>0.1550468262226847</v>
      </c>
      <c r="F243" s="197">
        <f>+CampusxDivxDept!D243</f>
        <v>123008</v>
      </c>
      <c r="G243" s="8"/>
      <c r="V243" s="8"/>
      <c r="W243" s="8"/>
      <c r="X243" s="8"/>
      <c r="Y243" s="8"/>
      <c r="Z243" s="8"/>
      <c r="AA243" s="8"/>
      <c r="AB243" s="8"/>
      <c r="AC243" s="8"/>
      <c r="AD243" s="8"/>
      <c r="AE243" s="8"/>
    </row>
    <row r="244" spans="1:31" ht="12.75" customHeight="1" x14ac:dyDescent="0.2">
      <c r="A244" s="275"/>
      <c r="B244" s="286"/>
      <c r="C244" s="193" t="str">
        <f>+CampusxDivxDept!C244</f>
        <v>Fair</v>
      </c>
      <c r="D244" s="197"/>
      <c r="E244" s="198"/>
      <c r="F244" s="197"/>
      <c r="G244" s="8"/>
      <c r="V244" s="8"/>
      <c r="W244" s="8"/>
      <c r="X244" s="8"/>
      <c r="Y244" s="8"/>
      <c r="Z244" s="8"/>
      <c r="AA244" s="8"/>
      <c r="AB244" s="8"/>
      <c r="AC244" s="8"/>
      <c r="AD244" s="8"/>
      <c r="AE244" s="8"/>
    </row>
    <row r="245" spans="1:31" ht="12.75" customHeight="1" x14ac:dyDescent="0.2">
      <c r="A245" s="275"/>
      <c r="B245" s="286"/>
      <c r="C245" s="118" t="str">
        <f>+CampusxDivxDept!C245</f>
        <v>Accounting (ACCT)</v>
      </c>
      <c r="D245" s="174"/>
      <c r="E245" s="175" t="s">
        <v>857</v>
      </c>
      <c r="F245" s="176">
        <f>+CampusxDivxDept!D245</f>
        <v>0</v>
      </c>
      <c r="G245" s="8"/>
      <c r="V245" s="8"/>
      <c r="W245" s="8"/>
      <c r="X245" s="8"/>
      <c r="Y245" s="8"/>
      <c r="Z245" s="8"/>
      <c r="AA245" s="8"/>
      <c r="AB245" s="8"/>
      <c r="AC245" s="8"/>
      <c r="AD245" s="8"/>
      <c r="AE245" s="8"/>
    </row>
    <row r="246" spans="1:31" ht="12.75" customHeight="1" x14ac:dyDescent="0.2">
      <c r="A246" s="275"/>
      <c r="B246" s="286"/>
      <c r="C246" s="118" t="str">
        <f>+CampusxDivxDept!C246</f>
        <v>Art (ARTS)</v>
      </c>
      <c r="D246" s="174">
        <v>5568</v>
      </c>
      <c r="E246" s="175">
        <f t="shared" si="15"/>
        <v>0.5043478260869565</v>
      </c>
      <c r="F246" s="176">
        <f>+CampusxDivxDept!D246</f>
        <v>11040</v>
      </c>
      <c r="G246" s="8"/>
      <c r="V246" s="8"/>
      <c r="W246" s="8"/>
      <c r="X246" s="8"/>
      <c r="Y246" s="8"/>
      <c r="Z246" s="8"/>
      <c r="AA246" s="8"/>
      <c r="AB246" s="8"/>
      <c r="AC246" s="8"/>
      <c r="AD246" s="8"/>
      <c r="AE246" s="8"/>
    </row>
    <row r="247" spans="1:31" ht="12.75" customHeight="1" x14ac:dyDescent="0.2">
      <c r="A247" s="275"/>
      <c r="B247" s="286"/>
      <c r="C247" s="118" t="str">
        <f>+CampusxDivxDept!C247</f>
        <v>Business (BUSI)</v>
      </c>
      <c r="D247" s="176"/>
      <c r="E247" s="175" t="s">
        <v>857</v>
      </c>
      <c r="F247" s="176">
        <f>+CampusxDivxDept!D247</f>
        <v>0</v>
      </c>
      <c r="G247" s="8"/>
      <c r="V247" s="8"/>
      <c r="W247" s="8"/>
      <c r="X247" s="8"/>
      <c r="Y247" s="8"/>
      <c r="Z247" s="8"/>
      <c r="AA247" s="8"/>
      <c r="AB247" s="8"/>
      <c r="AC247" s="8"/>
      <c r="AD247" s="8"/>
      <c r="AE247" s="8"/>
    </row>
    <row r="248" spans="1:31" ht="12.75" customHeight="1" x14ac:dyDescent="0.2">
      <c r="A248" s="275"/>
      <c r="B248" s="286"/>
      <c r="C248" s="118" t="str">
        <f>+CampusxDivxDept!C248</f>
        <v>Developmental Mathematics (DEVM)</v>
      </c>
      <c r="D248" s="176"/>
      <c r="E248" s="175">
        <f t="shared" si="15"/>
        <v>0</v>
      </c>
      <c r="F248" s="176">
        <f>+CampusxDivxDept!D248</f>
        <v>23520</v>
      </c>
      <c r="G248" s="8"/>
      <c r="V248" s="8"/>
      <c r="W248" s="8"/>
      <c r="X248" s="8"/>
      <c r="Y248" s="8"/>
      <c r="Z248" s="8"/>
      <c r="AA248" s="8"/>
      <c r="AB248" s="8"/>
      <c r="AC248" s="8"/>
      <c r="AD248" s="8"/>
      <c r="AE248" s="8"/>
    </row>
    <row r="249" spans="1:31" ht="12.75" customHeight="1" x14ac:dyDescent="0.2">
      <c r="A249" s="275"/>
      <c r="B249" s="286"/>
      <c r="C249" s="118" t="str">
        <f>+CampusxDivxDept!C249</f>
        <v>Economics (ECON)</v>
      </c>
      <c r="D249" s="176"/>
      <c r="E249" s="175">
        <f t="shared" si="15"/>
        <v>0</v>
      </c>
      <c r="F249" s="176">
        <f>+CampusxDivxDept!D249</f>
        <v>10704</v>
      </c>
      <c r="G249" s="8"/>
      <c r="V249" s="8"/>
      <c r="W249" s="8"/>
      <c r="X249" s="8"/>
      <c r="Y249" s="8"/>
      <c r="Z249" s="8"/>
      <c r="AA249" s="8"/>
      <c r="AB249" s="8"/>
      <c r="AC249" s="8"/>
      <c r="AD249" s="8"/>
      <c r="AE249" s="8"/>
    </row>
    <row r="250" spans="1:31" ht="12.75" customHeight="1" x14ac:dyDescent="0.2">
      <c r="A250" s="275"/>
      <c r="B250" s="286"/>
      <c r="C250" s="118" t="str">
        <f>+CampusxDivxDept!C250</f>
        <v>EDUC Learning Frameworks (EDLF)</v>
      </c>
      <c r="D250" s="176"/>
      <c r="E250" s="175">
        <f t="shared" si="15"/>
        <v>0</v>
      </c>
      <c r="F250" s="176">
        <f>+CampusxDivxDept!D250</f>
        <v>5040</v>
      </c>
      <c r="G250" s="8"/>
      <c r="V250" s="8"/>
      <c r="W250" s="8"/>
      <c r="X250" s="8"/>
      <c r="Y250" s="8"/>
      <c r="Z250" s="8"/>
      <c r="AA250" s="8"/>
      <c r="AB250" s="8"/>
      <c r="AC250" s="8"/>
      <c r="AD250" s="8"/>
      <c r="AE250" s="8"/>
    </row>
    <row r="251" spans="1:31" ht="12.75" customHeight="1" x14ac:dyDescent="0.2">
      <c r="A251" s="275"/>
      <c r="B251" s="286"/>
      <c r="C251" s="118" t="str">
        <f>+CampusxDivxDept!C251</f>
        <v>Mathematics (MATH)</v>
      </c>
      <c r="D251" s="176"/>
      <c r="E251" s="175">
        <f t="shared" si="15"/>
        <v>0</v>
      </c>
      <c r="F251" s="176">
        <f>+CampusxDivxDept!D251</f>
        <v>67504</v>
      </c>
      <c r="G251" s="8"/>
      <c r="V251" s="8"/>
      <c r="W251" s="8"/>
      <c r="X251" s="8"/>
      <c r="Y251" s="8"/>
      <c r="Z251" s="8"/>
      <c r="AA251" s="8"/>
      <c r="AB251" s="8"/>
      <c r="AC251" s="8"/>
      <c r="AD251" s="8"/>
      <c r="AE251" s="8"/>
    </row>
    <row r="252" spans="1:31" ht="12.75" customHeight="1" x14ac:dyDescent="0.2">
      <c r="A252" s="275"/>
      <c r="B252" s="286"/>
      <c r="C252" s="118" t="str">
        <f>+CampusxDivxDept!C252</f>
        <v>Music (MUSI)</v>
      </c>
      <c r="D252" s="176"/>
      <c r="E252" s="175">
        <f t="shared" si="15"/>
        <v>0</v>
      </c>
      <c r="F252" s="176">
        <f>+CampusxDivxDept!D252</f>
        <v>4080</v>
      </c>
      <c r="G252" s="8"/>
      <c r="V252" s="8"/>
      <c r="W252" s="8"/>
      <c r="X252" s="8"/>
      <c r="Y252" s="8"/>
      <c r="Z252" s="8"/>
      <c r="AA252" s="8"/>
      <c r="AB252" s="8"/>
      <c r="AC252" s="8"/>
      <c r="AD252" s="8"/>
      <c r="AE252" s="8"/>
    </row>
    <row r="253" spans="1:31" ht="12.75" customHeight="1" x14ac:dyDescent="0.2">
      <c r="A253" s="275"/>
      <c r="B253" s="286"/>
      <c r="C253" s="167" t="str">
        <f>+CampusxDivxDept!C253</f>
        <v>Psychology (PSYC)</v>
      </c>
      <c r="D253" s="176"/>
      <c r="E253" s="175">
        <f t="shared" si="15"/>
        <v>0</v>
      </c>
      <c r="F253" s="176">
        <f>+CampusxDivxDept!D253</f>
        <v>9312</v>
      </c>
      <c r="G253" s="8"/>
      <c r="V253" s="8"/>
      <c r="W253" s="8"/>
      <c r="X253" s="8"/>
      <c r="Y253" s="8"/>
      <c r="Z253" s="8"/>
      <c r="AA253" s="8"/>
      <c r="AB253" s="8"/>
      <c r="AC253" s="8"/>
      <c r="AD253" s="8"/>
      <c r="AE253" s="8"/>
    </row>
    <row r="254" spans="1:31" ht="12.75" customHeight="1" x14ac:dyDescent="0.2">
      <c r="A254" s="275"/>
      <c r="B254" s="286"/>
      <c r="C254" s="167" t="str">
        <f>+CampusxDivxDept!C254</f>
        <v>Sociology (SOCI)</v>
      </c>
      <c r="D254" s="176"/>
      <c r="E254" s="175">
        <f t="shared" si="15"/>
        <v>0</v>
      </c>
      <c r="F254" s="176">
        <f>+CampusxDivxDept!D254</f>
        <v>2160</v>
      </c>
      <c r="G254" s="8"/>
      <c r="V254" s="8"/>
      <c r="W254" s="8"/>
      <c r="X254" s="8"/>
      <c r="Y254" s="8"/>
      <c r="Z254" s="8"/>
      <c r="AA254" s="8"/>
      <c r="AB254" s="8"/>
      <c r="AC254" s="8"/>
      <c r="AD254" s="8"/>
      <c r="AE254" s="8"/>
    </row>
    <row r="255" spans="1:31" ht="12.75" customHeight="1" x14ac:dyDescent="0.2">
      <c r="A255" s="275"/>
      <c r="B255" s="286"/>
      <c r="C255" s="196" t="s">
        <v>43</v>
      </c>
      <c r="D255" s="197">
        <f>SUM(D245:D254)</f>
        <v>5568</v>
      </c>
      <c r="E255" s="213">
        <f t="shared" si="15"/>
        <v>4.1751649670065984E-2</v>
      </c>
      <c r="F255" s="214">
        <f>+CampusxDivxDept!D255</f>
        <v>133360</v>
      </c>
      <c r="G255" s="8"/>
      <c r="V255" s="8"/>
      <c r="W255" s="8"/>
      <c r="X255" s="8"/>
      <c r="Y255" s="8"/>
      <c r="Z255" s="8"/>
      <c r="AA255" s="8"/>
      <c r="AB255" s="8"/>
      <c r="AC255" s="8"/>
      <c r="AD255" s="8"/>
      <c r="AE255" s="8"/>
    </row>
    <row r="256" spans="1:31" ht="12.75" customHeight="1" thickBot="1" x14ac:dyDescent="0.25">
      <c r="A256" s="275"/>
      <c r="B256" s="287"/>
      <c r="C256" s="170" t="s">
        <v>0</v>
      </c>
      <c r="D256" s="182">
        <f>SUM(D234,D243,D255)</f>
        <v>31552</v>
      </c>
      <c r="E256" s="180">
        <f t="shared" si="15"/>
        <v>8.2562277580071175E-2</v>
      </c>
      <c r="F256" s="182">
        <f>+CampusxDivxDept!D256</f>
        <v>382160</v>
      </c>
      <c r="G256" s="8"/>
      <c r="V256" s="8"/>
      <c r="W256" s="8"/>
      <c r="X256" s="8"/>
      <c r="Y256" s="8"/>
      <c r="Z256" s="8"/>
      <c r="AA256" s="8"/>
      <c r="AB256" s="8"/>
      <c r="AC256" s="8"/>
      <c r="AD256" s="8"/>
      <c r="AE256" s="8"/>
    </row>
    <row r="257" spans="1:31" ht="12.75" customHeight="1" x14ac:dyDescent="0.2">
      <c r="A257" s="289" t="s">
        <v>216</v>
      </c>
      <c r="B257" s="275" t="s">
        <v>833</v>
      </c>
      <c r="C257" s="118" t="str">
        <f>+CampusxDivxDept!C257</f>
        <v>Central Sterile Processing (Kelly-DW) (CSTP)</v>
      </c>
      <c r="D257" s="174"/>
      <c r="E257" s="185">
        <f t="shared" si="15"/>
        <v>0</v>
      </c>
      <c r="F257" s="174">
        <f>+CampusxDivxDept!D257</f>
        <v>7216</v>
      </c>
      <c r="G257" s="8"/>
      <c r="V257" s="8"/>
      <c r="W257" s="8"/>
      <c r="X257" s="8"/>
      <c r="Y257" s="8"/>
      <c r="Z257" s="8"/>
      <c r="AA257" s="8"/>
      <c r="AB257" s="8"/>
      <c r="AC257" s="8"/>
      <c r="AD257" s="8"/>
      <c r="AE257" s="8"/>
    </row>
    <row r="258" spans="1:31" ht="12.75" customHeight="1" x14ac:dyDescent="0.2">
      <c r="A258" s="289"/>
      <c r="B258" s="275"/>
      <c r="C258" s="118" t="str">
        <f>+CampusxDivxDept!C258</f>
        <v>Clinical Operations Mgt. BAS (Snyder-DW) (CLOP)</v>
      </c>
      <c r="D258" s="176"/>
      <c r="E258" s="175" t="s">
        <v>857</v>
      </c>
      <c r="F258" s="176">
        <f>+CampusxDivxDept!D258</f>
        <v>0</v>
      </c>
      <c r="G258" s="8"/>
      <c r="V258" s="8"/>
      <c r="W258" s="8"/>
      <c r="X258" s="8"/>
      <c r="Y258" s="8"/>
      <c r="Z258" s="8"/>
      <c r="AA258" s="8"/>
      <c r="AB258" s="8"/>
      <c r="AC258" s="8"/>
      <c r="AD258" s="8"/>
      <c r="AE258" s="8"/>
    </row>
    <row r="259" spans="1:31" ht="12.75" customHeight="1" x14ac:dyDescent="0.2">
      <c r="A259" s="289"/>
      <c r="B259" s="275"/>
      <c r="C259" s="118" t="str">
        <f>+CampusxDivxDept!C259</f>
        <v>Dental Hygiene (McClellan-DW) (DHYG)</v>
      </c>
      <c r="D259" s="176"/>
      <c r="E259" s="175">
        <f t="shared" si="15"/>
        <v>0</v>
      </c>
      <c r="F259" s="176">
        <f>+CampusxDivxDept!D259</f>
        <v>9312</v>
      </c>
      <c r="G259" s="8"/>
      <c r="V259" s="8"/>
      <c r="W259" s="8"/>
      <c r="X259" s="8"/>
      <c r="Y259" s="8"/>
      <c r="Z259" s="8"/>
      <c r="AA259" s="8"/>
      <c r="AB259" s="8"/>
      <c r="AC259" s="8"/>
      <c r="AD259" s="8"/>
      <c r="AE259" s="8"/>
    </row>
    <row r="260" spans="1:31" ht="12.75" customHeight="1" x14ac:dyDescent="0.2">
      <c r="A260" s="289"/>
      <c r="B260" s="275"/>
      <c r="C260" s="118" t="str">
        <f>+CampusxDivxDept!C260</f>
        <v>Diag Med Sonography (Chambers-DW) (DMSO)</v>
      </c>
      <c r="D260" s="176"/>
      <c r="E260" s="175">
        <f t="shared" si="15"/>
        <v>0</v>
      </c>
      <c r="F260" s="176">
        <f>+CampusxDivxDept!D260</f>
        <v>1056</v>
      </c>
      <c r="G260" s="8"/>
      <c r="V260" s="8"/>
      <c r="W260" s="8"/>
      <c r="X260" s="8"/>
      <c r="Y260" s="8"/>
      <c r="Z260" s="8"/>
      <c r="AA260" s="8"/>
      <c r="AB260" s="8"/>
      <c r="AC260" s="8"/>
      <c r="AD260" s="8"/>
      <c r="AE260" s="8"/>
    </row>
    <row r="261" spans="1:31" ht="12.75" customHeight="1" x14ac:dyDescent="0.2">
      <c r="A261" s="289"/>
      <c r="B261" s="275"/>
      <c r="C261" s="216" t="str">
        <f>+CampusxDivxDept!C261</f>
        <v>Diag Med Sonography-Cardiac (Chambers-DW) (DMSC)</v>
      </c>
      <c r="D261" s="176">
        <v>720</v>
      </c>
      <c r="E261" s="175">
        <f t="shared" si="15"/>
        <v>3.2074126870990732E-2</v>
      </c>
      <c r="F261" s="176">
        <f>+CampusxDivxDept!D261</f>
        <v>22448</v>
      </c>
      <c r="G261" s="8"/>
      <c r="V261" s="8"/>
      <c r="W261" s="8"/>
      <c r="X261" s="8"/>
      <c r="Y261" s="8"/>
      <c r="Z261" s="8"/>
      <c r="AA261" s="8"/>
      <c r="AB261" s="8"/>
      <c r="AC261" s="8"/>
      <c r="AD261" s="8"/>
      <c r="AE261" s="8"/>
    </row>
    <row r="262" spans="1:31" ht="12.75" customHeight="1" x14ac:dyDescent="0.2">
      <c r="A262" s="289"/>
      <c r="B262" s="275"/>
      <c r="C262" s="118" t="str">
        <f>+CampusxDivxDept!C262</f>
        <v>EMS (GCox-DW) (EMS)</v>
      </c>
      <c r="D262" s="176"/>
      <c r="E262" s="175">
        <f t="shared" si="15"/>
        <v>0</v>
      </c>
      <c r="F262" s="176">
        <f>+CampusxDivxDept!D262</f>
        <v>21712</v>
      </c>
      <c r="G262" s="8"/>
      <c r="V262" s="8"/>
      <c r="W262" s="8"/>
      <c r="X262" s="8"/>
      <c r="Y262" s="8"/>
      <c r="Z262" s="8"/>
      <c r="AA262" s="8"/>
      <c r="AB262" s="8"/>
      <c r="AC262" s="8"/>
      <c r="AD262" s="8"/>
      <c r="AE262" s="8"/>
    </row>
    <row r="263" spans="1:31" ht="12.75" customHeight="1" x14ac:dyDescent="0.2">
      <c r="A263" s="289"/>
      <c r="B263" s="275"/>
      <c r="C263" s="118" t="str">
        <f>+CampusxDivxDept!C263</f>
        <v>Fire Science (McAuliff-DW) (FIRE)</v>
      </c>
      <c r="D263" s="178"/>
      <c r="E263" s="175">
        <f t="shared" si="15"/>
        <v>0</v>
      </c>
      <c r="F263" s="176">
        <f>+CampusxDivxDept!D263</f>
        <v>6864</v>
      </c>
      <c r="G263" s="8"/>
      <c r="V263" s="8"/>
      <c r="W263" s="8"/>
      <c r="X263" s="8"/>
      <c r="Y263" s="8"/>
      <c r="Z263" s="8"/>
      <c r="AA263" s="8"/>
      <c r="AB263" s="8"/>
      <c r="AC263" s="8"/>
      <c r="AD263" s="8"/>
      <c r="AE263" s="8"/>
    </row>
    <row r="264" spans="1:31" ht="12.75" customHeight="1" x14ac:dyDescent="0.2">
      <c r="A264" s="289"/>
      <c r="B264" s="275"/>
      <c r="C264" s="118" t="str">
        <f>+CampusxDivxDept!C264</f>
        <v>Health Information Mgt. (Danton-DW) (HIM)</v>
      </c>
      <c r="D264" s="178">
        <v>3392</v>
      </c>
      <c r="E264" s="175">
        <f t="shared" si="15"/>
        <v>0.32615384615384613</v>
      </c>
      <c r="F264" s="176">
        <f>+CampusxDivxDept!D264</f>
        <v>10400</v>
      </c>
      <c r="G264" s="8"/>
      <c r="V264" s="8"/>
      <c r="W264" s="8"/>
      <c r="X264" s="8"/>
      <c r="Y264" s="8"/>
      <c r="Z264" s="8"/>
      <c r="AA264" s="8"/>
      <c r="AB264" s="8"/>
      <c r="AC264" s="8"/>
      <c r="AD264" s="8"/>
      <c r="AE264" s="8"/>
    </row>
    <row r="265" spans="1:31" ht="12.75" customHeight="1" x14ac:dyDescent="0.2">
      <c r="A265" s="289"/>
      <c r="B265" s="275"/>
      <c r="C265" s="169" t="str">
        <f>+CampusxDivxDept!C265</f>
        <v>Health Professions (Kelly-DW) (HPRF)</v>
      </c>
      <c r="D265" s="176">
        <v>6864</v>
      </c>
      <c r="E265" s="175">
        <f t="shared" si="15"/>
        <v>0.1000933271115259</v>
      </c>
      <c r="F265" s="176">
        <f>+CampusxDivxDept!D265</f>
        <v>68576</v>
      </c>
      <c r="G265" s="8"/>
      <c r="V265" s="8"/>
      <c r="W265" s="8"/>
      <c r="X265" s="8"/>
      <c r="Y265" s="8"/>
      <c r="Z265" s="8"/>
      <c r="AA265" s="8"/>
      <c r="AB265" s="8"/>
      <c r="AC265" s="8"/>
      <c r="AD265" s="8"/>
      <c r="AE265" s="8"/>
    </row>
    <row r="266" spans="1:31" ht="12.75" customHeight="1" x14ac:dyDescent="0.2">
      <c r="A266" s="289"/>
      <c r="B266" s="275"/>
      <c r="C266" s="118" t="str">
        <f>+CampusxDivxDept!C266</f>
        <v>Medical Asst. Adv. Practice (Deutsch-DW) (MEDA)</v>
      </c>
      <c r="D266" s="176"/>
      <c r="E266" s="175">
        <f t="shared" si="15"/>
        <v>0</v>
      </c>
      <c r="F266" s="176">
        <f>+CampusxDivxDept!D266</f>
        <v>21696</v>
      </c>
      <c r="G266" s="8"/>
      <c r="V266" s="8"/>
      <c r="W266" s="8"/>
      <c r="X266" s="8"/>
      <c r="Y266" s="8"/>
      <c r="Z266" s="8"/>
      <c r="AA266" s="8"/>
      <c r="AB266" s="8"/>
      <c r="AC266" s="8"/>
      <c r="AD266" s="8"/>
      <c r="AE266" s="8"/>
    </row>
    <row r="267" spans="1:31" ht="12.75" customHeight="1" x14ac:dyDescent="0.2">
      <c r="A267" s="289"/>
      <c r="B267" s="275"/>
      <c r="C267" s="118" t="str">
        <f>+CampusxDivxDept!C267</f>
        <v>Pharmacy Tech. (Aboalam-DW) (PHRA)</v>
      </c>
      <c r="D267" s="176"/>
      <c r="E267" s="175">
        <f t="shared" si="15"/>
        <v>0</v>
      </c>
      <c r="F267" s="176">
        <f>+CampusxDivxDept!D267</f>
        <v>5808</v>
      </c>
      <c r="G267" s="8"/>
      <c r="V267" s="8"/>
      <c r="W267" s="8"/>
      <c r="X267" s="8"/>
      <c r="Y267" s="8"/>
      <c r="Z267" s="8"/>
      <c r="AA267" s="8"/>
      <c r="AB267" s="8"/>
      <c r="AC267" s="8"/>
      <c r="AD267" s="8"/>
      <c r="AE267" s="8"/>
    </row>
    <row r="268" spans="1:31" ht="12.75" customHeight="1" x14ac:dyDescent="0.2">
      <c r="A268" s="289"/>
      <c r="B268" s="275"/>
      <c r="C268" s="118" t="str">
        <f>+CampusxDivxDept!C268</f>
        <v>Physical Therapist Assistant (MCox-DW) (PTHA)</v>
      </c>
      <c r="D268" s="176"/>
      <c r="E268" s="175">
        <f t="shared" si="15"/>
        <v>0</v>
      </c>
      <c r="F268" s="176">
        <f>+CampusxDivxDept!D268</f>
        <v>10304</v>
      </c>
      <c r="G268" s="8"/>
      <c r="V268" s="8"/>
      <c r="W268" s="8"/>
      <c r="X268" s="8"/>
      <c r="Y268" s="8"/>
      <c r="Z268" s="8"/>
      <c r="AA268" s="8"/>
      <c r="AB268" s="8"/>
      <c r="AC268" s="8"/>
      <c r="AD268" s="8"/>
      <c r="AE268" s="8"/>
    </row>
    <row r="269" spans="1:31" ht="12.75" customHeight="1" x14ac:dyDescent="0.2">
      <c r="A269" s="289"/>
      <c r="B269" s="275"/>
      <c r="C269" s="118" t="str">
        <f>+CampusxDivxDept!C269</f>
        <v>Polysomnographic Tech. (Allen-DW) (PSGT)</v>
      </c>
      <c r="D269" s="176"/>
      <c r="E269" s="175">
        <f t="shared" si="15"/>
        <v>0</v>
      </c>
      <c r="F269" s="176">
        <f>+CampusxDivxDept!D269</f>
        <v>3936</v>
      </c>
      <c r="G269" s="8"/>
      <c r="V269" s="8"/>
      <c r="W269" s="8"/>
      <c r="X269" s="8"/>
      <c r="Y269" s="8"/>
      <c r="Z269" s="8"/>
      <c r="AA269" s="8"/>
      <c r="AB269" s="8"/>
      <c r="AC269" s="8"/>
      <c r="AD269" s="8"/>
      <c r="AE269" s="8"/>
    </row>
    <row r="270" spans="1:31" ht="12.75" customHeight="1" x14ac:dyDescent="0.2">
      <c r="A270" s="289"/>
      <c r="B270" s="275"/>
      <c r="C270" s="118" t="str">
        <f>+CampusxDivxDept!C270</f>
        <v>Respiratory Care (Boganwright-DW) (RSPT)</v>
      </c>
      <c r="D270" s="176"/>
      <c r="E270" s="175">
        <f t="shared" si="15"/>
        <v>0</v>
      </c>
      <c r="F270" s="176">
        <f>+CampusxDivxDept!D270</f>
        <v>10000</v>
      </c>
      <c r="G270" s="8"/>
      <c r="V270" s="8"/>
      <c r="W270" s="8"/>
      <c r="X270" s="8"/>
      <c r="Y270" s="8"/>
      <c r="Z270" s="8"/>
      <c r="AA270" s="8"/>
      <c r="AB270" s="8"/>
      <c r="AC270" s="8"/>
      <c r="AD270" s="8"/>
      <c r="AE270" s="8"/>
    </row>
    <row r="271" spans="1:31" ht="12.75" customHeight="1" x14ac:dyDescent="0.2">
      <c r="A271" s="289"/>
      <c r="B271" s="275"/>
      <c r="C271" s="200" t="str">
        <f>+CampusxDivxDept!C271</f>
        <v>Surgical Assistant (DonnaSmith-DW) (SRGA)</v>
      </c>
      <c r="D271" s="178"/>
      <c r="E271" s="175">
        <f t="shared" si="15"/>
        <v>0</v>
      </c>
      <c r="F271" s="176">
        <f>+CampusxDivxDept!D271</f>
        <v>7072</v>
      </c>
      <c r="G271" s="8"/>
      <c r="V271" s="8"/>
      <c r="W271" s="8"/>
      <c r="X271" s="8"/>
      <c r="Y271" s="8"/>
      <c r="Z271" s="8"/>
      <c r="AA271" s="8"/>
      <c r="AB271" s="8"/>
      <c r="AC271" s="8"/>
      <c r="AD271" s="8"/>
      <c r="AE271" s="8"/>
    </row>
    <row r="272" spans="1:31" ht="12.75" customHeight="1" x14ac:dyDescent="0.2">
      <c r="A272" s="289"/>
      <c r="B272" s="275"/>
      <c r="C272" s="118" t="str">
        <f>+CampusxDivxDept!C272</f>
        <v>Surgical Technology (DonnaSmith-DW) (SRGT)</v>
      </c>
      <c r="D272" s="178"/>
      <c r="E272" s="175">
        <f t="shared" si="15"/>
        <v>0</v>
      </c>
      <c r="F272" s="176">
        <f>+CampusxDivxDept!D272</f>
        <v>4544</v>
      </c>
      <c r="G272" s="8"/>
      <c r="V272" s="8"/>
      <c r="W272" s="8"/>
      <c r="X272" s="8"/>
      <c r="Y272" s="8"/>
      <c r="Z272" s="8"/>
      <c r="AA272" s="8"/>
      <c r="AB272" s="8"/>
      <c r="AC272" s="8"/>
      <c r="AD272" s="8"/>
      <c r="AE272" s="8"/>
    </row>
    <row r="273" spans="1:31" ht="12.75" customHeight="1" thickBot="1" x14ac:dyDescent="0.25">
      <c r="A273" s="289"/>
      <c r="B273" s="281"/>
      <c r="C273" s="170" t="s">
        <v>0</v>
      </c>
      <c r="D273" s="182">
        <f>SUM(D257:D272)</f>
        <v>10976</v>
      </c>
      <c r="E273" s="180">
        <f t="shared" si="15"/>
        <v>5.203276699029126E-2</v>
      </c>
      <c r="F273" s="182">
        <f>+CampusxDivxDept!D273</f>
        <v>210944</v>
      </c>
      <c r="G273" s="8"/>
      <c r="V273" s="8"/>
      <c r="W273" s="8"/>
      <c r="X273" s="8"/>
      <c r="Y273" s="8"/>
      <c r="Z273" s="8"/>
      <c r="AA273" s="8"/>
      <c r="AB273" s="8"/>
      <c r="AC273" s="8"/>
      <c r="AD273" s="8"/>
      <c r="AE273" s="8"/>
    </row>
    <row r="274" spans="1:31" ht="12.75" customHeight="1" x14ac:dyDescent="0.2">
      <c r="A274" s="289"/>
      <c r="B274" s="278" t="s">
        <v>903</v>
      </c>
      <c r="C274" s="169" t="str">
        <f>+CampusxDivxDept!C274</f>
        <v>ADN (AWilson-DW (ADNU)</v>
      </c>
      <c r="D274" s="184">
        <v>6528</v>
      </c>
      <c r="E274" s="185">
        <f t="shared" si="15"/>
        <v>4.8844726445588411E-2</v>
      </c>
      <c r="F274" s="174">
        <f>+CampusxDivxDept!D274</f>
        <v>133648</v>
      </c>
      <c r="G274" s="8"/>
      <c r="V274" s="8"/>
      <c r="W274" s="8"/>
      <c r="X274" s="8"/>
      <c r="Y274" s="8"/>
      <c r="Z274" s="8"/>
      <c r="AA274" s="8"/>
      <c r="AB274" s="8"/>
      <c r="AC274" s="8"/>
      <c r="AD274" s="8"/>
      <c r="AE274" s="8"/>
    </row>
    <row r="275" spans="1:31" ht="12.75" customHeight="1" x14ac:dyDescent="0.2">
      <c r="A275" s="289"/>
      <c r="B275" s="279"/>
      <c r="C275" s="118" t="str">
        <f>+CampusxDivxDept!C275</f>
        <v>RN to BSN (Veasy-DW) (RBSN)</v>
      </c>
      <c r="D275" s="176"/>
      <c r="E275" s="175">
        <f t="shared" si="15"/>
        <v>0</v>
      </c>
      <c r="F275" s="176">
        <f>+CampusxDivxDept!D275</f>
        <v>21040</v>
      </c>
      <c r="G275" s="8"/>
      <c r="V275" s="8"/>
      <c r="W275" s="8"/>
      <c r="X275" s="8"/>
      <c r="Y275" s="8"/>
      <c r="Z275" s="8"/>
      <c r="AA275" s="8"/>
      <c r="AB275" s="8"/>
      <c r="AC275" s="8"/>
      <c r="AD275" s="8"/>
      <c r="AE275" s="8"/>
    </row>
    <row r="276" spans="1:31" ht="12.75" customHeight="1" x14ac:dyDescent="0.2">
      <c r="A276" s="289"/>
      <c r="B276" s="279"/>
      <c r="C276" s="167" t="str">
        <f>+CampusxDivxDept!C276</f>
        <v>Vocational Nursing (Forcum-DW) (VNSG)</v>
      </c>
      <c r="D276" s="176">
        <v>10048</v>
      </c>
      <c r="E276" s="175">
        <f t="shared" si="15"/>
        <v>0.33333333333333331</v>
      </c>
      <c r="F276" s="176">
        <f>+CampusxDivxDept!D276</f>
        <v>30144</v>
      </c>
      <c r="G276" s="8"/>
      <c r="V276" s="8"/>
      <c r="W276" s="8"/>
      <c r="X276" s="8"/>
      <c r="Y276" s="8"/>
      <c r="Z276" s="8"/>
      <c r="AA276" s="8"/>
      <c r="AB276" s="8"/>
      <c r="AC276" s="8"/>
      <c r="AD276" s="8"/>
      <c r="AE276" s="8"/>
    </row>
    <row r="277" spans="1:31" ht="12.75" customHeight="1" thickBot="1" x14ac:dyDescent="0.25">
      <c r="A277" s="289"/>
      <c r="B277" s="280"/>
      <c r="C277" s="181" t="s">
        <v>0</v>
      </c>
      <c r="D277" s="179">
        <f>SUM(D274:D276)</f>
        <v>16576</v>
      </c>
      <c r="E277" s="180">
        <f t="shared" si="15"/>
        <v>8.9681440443213301E-2</v>
      </c>
      <c r="F277" s="182">
        <f>+CampusxDivxDept!D277</f>
        <v>184832</v>
      </c>
      <c r="G277" s="8"/>
      <c r="V277" s="8"/>
      <c r="W277" s="8"/>
      <c r="X277" s="8"/>
      <c r="Y277" s="8"/>
      <c r="Z277" s="8"/>
      <c r="AA277" s="8"/>
      <c r="AB277" s="8"/>
      <c r="AC277" s="8"/>
      <c r="AD277" s="8"/>
      <c r="AE277" s="8"/>
    </row>
    <row r="278" spans="1:31" ht="12.75" customHeight="1" thickBot="1" x14ac:dyDescent="0.25">
      <c r="A278" s="292"/>
      <c r="B278" s="282" t="s">
        <v>154</v>
      </c>
      <c r="C278" s="322"/>
      <c r="D278" s="57">
        <f>SUM(D256,D273,D277)</f>
        <v>59104</v>
      </c>
      <c r="E278" s="56">
        <f t="shared" si="15"/>
        <v>7.5975401575450935E-2</v>
      </c>
      <c r="F278" s="57">
        <f>+CampusxDivxDept!D278</f>
        <v>777936</v>
      </c>
      <c r="G278" s="8"/>
      <c r="V278" s="8"/>
      <c r="W278" s="8"/>
      <c r="X278" s="8"/>
      <c r="Y278" s="8"/>
      <c r="Z278" s="8"/>
      <c r="AA278" s="8"/>
      <c r="AB278" s="8"/>
      <c r="AC278" s="8"/>
      <c r="AD278" s="8"/>
      <c r="AE278" s="8"/>
    </row>
    <row r="279" spans="1:31" ht="12.75" customHeight="1" x14ac:dyDescent="0.2">
      <c r="A279" s="278" t="s">
        <v>603</v>
      </c>
      <c r="B279" s="278" t="s">
        <v>834</v>
      </c>
      <c r="C279" s="217" t="str">
        <f>+CampusxDivxDept!C279</f>
        <v>Tercero</v>
      </c>
      <c r="D279" s="194"/>
      <c r="E279" s="195"/>
      <c r="F279" s="194"/>
      <c r="G279" s="8"/>
      <c r="V279" s="8"/>
      <c r="W279" s="8"/>
      <c r="X279" s="8"/>
      <c r="Y279" s="8"/>
      <c r="Z279" s="8"/>
      <c r="AA279" s="8"/>
      <c r="AB279" s="8"/>
      <c r="AC279" s="8"/>
      <c r="AD279" s="8"/>
      <c r="AE279" s="8"/>
    </row>
    <row r="280" spans="1:31" ht="12.75" customHeight="1" x14ac:dyDescent="0.2">
      <c r="A280" s="275"/>
      <c r="B280" s="279"/>
      <c r="C280" s="118" t="str">
        <f>+CampusxDivxDept!C280</f>
        <v>Commercial Music (DW) (CMUS)</v>
      </c>
      <c r="D280" s="176"/>
      <c r="E280" s="175">
        <f t="shared" ref="E280:E287" si="16">+D280/$F280</f>
        <v>0</v>
      </c>
      <c r="F280" s="176">
        <f>+CampusxDivxDept!D280</f>
        <v>17488</v>
      </c>
      <c r="G280" s="8"/>
      <c r="V280" s="8"/>
      <c r="W280" s="8"/>
      <c r="X280" s="8"/>
      <c r="Y280" s="8"/>
      <c r="Z280" s="8"/>
      <c r="AA280" s="8"/>
      <c r="AB280" s="8"/>
      <c r="AC280" s="8"/>
      <c r="AD280" s="8"/>
      <c r="AE280" s="8"/>
    </row>
    <row r="281" spans="1:31" ht="12.75" customHeight="1" x14ac:dyDescent="0.2">
      <c r="A281" s="275"/>
      <c r="B281" s="279"/>
      <c r="C281" s="118" t="str">
        <f>+CampusxDivxDept!C281</f>
        <v>Dance (DANC)</v>
      </c>
      <c r="D281" s="178"/>
      <c r="E281" s="175">
        <f t="shared" si="16"/>
        <v>0</v>
      </c>
      <c r="F281" s="176">
        <f>+CampusxDivxDept!D281</f>
        <v>4512</v>
      </c>
      <c r="G281" s="8"/>
      <c r="V281" s="8"/>
      <c r="W281" s="8"/>
      <c r="X281" s="8"/>
      <c r="Y281" s="8"/>
      <c r="Z281" s="8"/>
      <c r="AA281" s="8"/>
      <c r="AB281" s="8"/>
      <c r="AC281" s="8"/>
      <c r="AD281" s="8"/>
      <c r="AE281" s="8"/>
    </row>
    <row r="282" spans="1:31" ht="12.75" customHeight="1" x14ac:dyDescent="0.2">
      <c r="A282" s="275"/>
      <c r="B282" s="279"/>
      <c r="C282" s="118" t="str">
        <f>+CampusxDivxDept!C282</f>
        <v>Humanities (HUMA)</v>
      </c>
      <c r="D282" s="176"/>
      <c r="E282" s="175">
        <f t="shared" si="16"/>
        <v>0</v>
      </c>
      <c r="F282" s="176">
        <f>+CampusxDivxDept!D282</f>
        <v>9120</v>
      </c>
      <c r="G282" s="8"/>
      <c r="V282" s="8"/>
      <c r="W282" s="8"/>
      <c r="X282" s="8"/>
      <c r="Y282" s="8"/>
      <c r="Z282" s="8"/>
      <c r="AA282" s="8"/>
      <c r="AB282" s="8"/>
      <c r="AC282" s="8"/>
      <c r="AD282" s="8"/>
      <c r="AE282" s="8"/>
    </row>
    <row r="283" spans="1:31" ht="12.75" customHeight="1" x14ac:dyDescent="0.2">
      <c r="A283" s="275"/>
      <c r="B283" s="279"/>
      <c r="C283" s="118" t="str">
        <f>+CampusxDivxDept!C283</f>
        <v>Music (MUSI)</v>
      </c>
      <c r="D283" s="176"/>
      <c r="E283" s="175">
        <f t="shared" si="16"/>
        <v>0</v>
      </c>
      <c r="F283" s="176">
        <f>+CampusxDivxDept!D283</f>
        <v>13112</v>
      </c>
      <c r="G283" s="8"/>
      <c r="V283" s="8"/>
      <c r="W283" s="8"/>
      <c r="X283" s="8"/>
      <c r="Y283" s="8"/>
      <c r="Z283" s="8"/>
      <c r="AA283" s="8"/>
      <c r="AB283" s="8"/>
      <c r="AC283" s="8"/>
      <c r="AD283" s="8"/>
      <c r="AE283" s="8"/>
    </row>
    <row r="284" spans="1:31" ht="12.75" customHeight="1" x14ac:dyDescent="0.2">
      <c r="A284" s="275"/>
      <c r="B284" s="279"/>
      <c r="C284" s="207" t="str">
        <f>+CampusxDivxDept!C284</f>
        <v>Philosophy (PHIL)</v>
      </c>
      <c r="D284" s="176"/>
      <c r="E284" s="175">
        <f t="shared" si="16"/>
        <v>0</v>
      </c>
      <c r="F284" s="176">
        <f>+CampusxDivxDept!D284</f>
        <v>6240</v>
      </c>
      <c r="G284" s="8"/>
      <c r="V284" s="8"/>
      <c r="W284" s="8"/>
      <c r="X284" s="8"/>
      <c r="Y284" s="8"/>
      <c r="Z284" s="8"/>
      <c r="AA284" s="8"/>
      <c r="AB284" s="8"/>
      <c r="AC284" s="8"/>
      <c r="AD284" s="8"/>
      <c r="AE284" s="8"/>
    </row>
    <row r="285" spans="1:31" ht="12.75" customHeight="1" x14ac:dyDescent="0.2">
      <c r="A285" s="275"/>
      <c r="B285" s="279"/>
      <c r="C285" s="118" t="str">
        <f>+CampusxDivxDept!C285</f>
        <v>Speech (SPCH)</v>
      </c>
      <c r="D285" s="176"/>
      <c r="E285" s="175">
        <f t="shared" si="16"/>
        <v>0</v>
      </c>
      <c r="F285" s="176">
        <f>+CampusxDivxDept!D285</f>
        <v>13440</v>
      </c>
      <c r="G285" s="8"/>
      <c r="V285" s="8"/>
      <c r="W285" s="8"/>
      <c r="X285" s="8"/>
      <c r="Y285" s="8"/>
      <c r="Z285" s="8"/>
      <c r="AA285" s="8"/>
      <c r="AB285" s="8"/>
      <c r="AC285" s="8"/>
      <c r="AD285" s="8"/>
      <c r="AE285" s="8"/>
    </row>
    <row r="286" spans="1:31" ht="12.75" customHeight="1" x14ac:dyDescent="0.2">
      <c r="A286" s="275"/>
      <c r="B286" s="279"/>
      <c r="C286" s="118" t="str">
        <f>+CampusxDivxDept!C286</f>
        <v>Theater (DW) (THTR)</v>
      </c>
      <c r="D286" s="176"/>
      <c r="E286" s="175">
        <f t="shared" si="16"/>
        <v>0</v>
      </c>
      <c r="F286" s="176">
        <f>+CampusxDivxDept!D286</f>
        <v>16016</v>
      </c>
      <c r="G286" s="8"/>
      <c r="V286" s="8"/>
      <c r="W286" s="8"/>
      <c r="X286" s="8"/>
      <c r="Y286" s="8"/>
      <c r="Z286" s="8"/>
      <c r="AA286" s="8"/>
      <c r="AB286" s="8"/>
      <c r="AC286" s="8"/>
      <c r="AD286" s="8"/>
      <c r="AE286" s="8"/>
    </row>
    <row r="287" spans="1:31" ht="12.75" customHeight="1" x14ac:dyDescent="0.2">
      <c r="A287" s="275"/>
      <c r="B287" s="279"/>
      <c r="C287" s="196" t="s">
        <v>43</v>
      </c>
      <c r="D287" s="197">
        <f>SUM(D280:D286)</f>
        <v>0</v>
      </c>
      <c r="E287" s="198">
        <f t="shared" si="16"/>
        <v>0</v>
      </c>
      <c r="F287" s="197">
        <f>+CampusxDivxDept!D287</f>
        <v>79928</v>
      </c>
      <c r="G287" s="8"/>
      <c r="V287" s="8"/>
      <c r="W287" s="8"/>
      <c r="X287" s="8"/>
      <c r="Y287" s="8"/>
      <c r="Z287" s="8"/>
      <c r="AA287" s="8"/>
      <c r="AB287" s="8"/>
      <c r="AC287" s="8"/>
      <c r="AD287" s="8"/>
      <c r="AE287" s="8"/>
    </row>
    <row r="288" spans="1:31" ht="12.75" customHeight="1" x14ac:dyDescent="0.2">
      <c r="A288" s="275"/>
      <c r="B288" s="279"/>
      <c r="C288" s="193" t="str">
        <f>+CampusxDivxDept!C288</f>
        <v>Bohanna</v>
      </c>
      <c r="D288" s="197"/>
      <c r="E288" s="198"/>
      <c r="F288" s="197"/>
      <c r="G288" s="8"/>
      <c r="V288" s="8"/>
      <c r="W288" s="8"/>
      <c r="X288" s="8"/>
      <c r="Y288" s="8"/>
      <c r="Z288" s="8"/>
      <c r="AA288" s="8"/>
      <c r="AB288" s="8"/>
      <c r="AC288" s="8"/>
      <c r="AD288" s="8"/>
      <c r="AE288" s="8"/>
    </row>
    <row r="289" spans="1:31" ht="12.75" customHeight="1" x14ac:dyDescent="0.2">
      <c r="A289" s="275"/>
      <c r="B289" s="279"/>
      <c r="C289" s="118" t="str">
        <f>+CampusxDivxDept!C289</f>
        <v>Art (ARTS)</v>
      </c>
      <c r="D289" s="176"/>
      <c r="E289" s="175">
        <f t="shared" ref="E289:E298" si="17">+D289/$F289</f>
        <v>0</v>
      </c>
      <c r="F289" s="176">
        <f>+CampusxDivxDept!D289</f>
        <v>37488</v>
      </c>
      <c r="G289" s="8"/>
      <c r="V289" s="8"/>
      <c r="W289" s="8"/>
      <c r="X289" s="8"/>
      <c r="Y289" s="8"/>
      <c r="Z289" s="8"/>
      <c r="AA289" s="8"/>
      <c r="AB289" s="8"/>
      <c r="AC289" s="8"/>
      <c r="AD289" s="8"/>
      <c r="AE289" s="8"/>
    </row>
    <row r="290" spans="1:31" ht="12.75" customHeight="1" x14ac:dyDescent="0.2">
      <c r="A290" s="275"/>
      <c r="B290" s="279"/>
      <c r="C290" s="207" t="str">
        <f>+CampusxDivxDept!C290</f>
        <v>Asian Languages (ASNL)</v>
      </c>
      <c r="D290" s="176"/>
      <c r="E290" s="175" t="s">
        <v>857</v>
      </c>
      <c r="F290" s="176">
        <f>+CampusxDivxDept!D290</f>
        <v>0</v>
      </c>
      <c r="G290" s="8"/>
      <c r="V290" s="8"/>
      <c r="W290" s="8"/>
      <c r="X290" s="8"/>
      <c r="Y290" s="8"/>
      <c r="Z290" s="8"/>
      <c r="AA290" s="8"/>
      <c r="AB290" s="8"/>
      <c r="AC290" s="8"/>
      <c r="AD290" s="8"/>
      <c r="AE290" s="8"/>
    </row>
    <row r="291" spans="1:31" ht="12.75" customHeight="1" x14ac:dyDescent="0.2">
      <c r="A291" s="275"/>
      <c r="B291" s="279"/>
      <c r="C291" s="118" t="str">
        <f>+CampusxDivxDept!C291</f>
        <v>Communication Design (DW) (COMD)</v>
      </c>
      <c r="D291" s="176"/>
      <c r="E291" s="175">
        <f t="shared" si="17"/>
        <v>0</v>
      </c>
      <c r="F291" s="176">
        <f>+CampusxDivxDept!D291</f>
        <v>41184</v>
      </c>
      <c r="G291" s="8"/>
      <c r="V291" s="8"/>
      <c r="W291" s="8"/>
      <c r="X291" s="8"/>
      <c r="Y291" s="8"/>
      <c r="Z291" s="8"/>
      <c r="AA291" s="8"/>
      <c r="AB291" s="8"/>
      <c r="AC291" s="8"/>
      <c r="AD291" s="8"/>
      <c r="AE291" s="8"/>
    </row>
    <row r="292" spans="1:31" ht="12.75" customHeight="1" x14ac:dyDescent="0.2">
      <c r="A292" s="275"/>
      <c r="B292" s="279"/>
      <c r="C292" s="118" t="str">
        <f>+CampusxDivxDept!C292</f>
        <v>Early Childhood Educator (DW) (ECED)</v>
      </c>
      <c r="D292" s="199"/>
      <c r="E292" s="175">
        <f t="shared" si="17"/>
        <v>0</v>
      </c>
      <c r="F292" s="176">
        <f>+CampusxDivxDept!D292</f>
        <v>5696</v>
      </c>
      <c r="G292" s="8"/>
      <c r="V292" s="8"/>
      <c r="W292" s="8"/>
      <c r="X292" s="8"/>
      <c r="Y292" s="8"/>
      <c r="Z292" s="8"/>
      <c r="AA292" s="8"/>
      <c r="AB292" s="8"/>
      <c r="AC292" s="8"/>
      <c r="AD292" s="8"/>
      <c r="AE292" s="8"/>
    </row>
    <row r="293" spans="1:31" ht="12.75" customHeight="1" x14ac:dyDescent="0.2">
      <c r="A293" s="275"/>
      <c r="B293" s="279"/>
      <c r="C293" s="118" t="str">
        <f>+CampusxDivxDept!C293</f>
        <v>EDUC Learning Frameworks (EDLF)</v>
      </c>
      <c r="D293" s="176"/>
      <c r="E293" s="175">
        <f t="shared" si="17"/>
        <v>0</v>
      </c>
      <c r="F293" s="176">
        <f>+CampusxDivxDept!D293</f>
        <v>14208</v>
      </c>
      <c r="G293" s="8"/>
      <c r="V293" s="8"/>
      <c r="W293" s="8"/>
      <c r="X293" s="8"/>
      <c r="Y293" s="8"/>
      <c r="Z293" s="8"/>
      <c r="AA293" s="8"/>
      <c r="AB293" s="8"/>
      <c r="AC293" s="8"/>
      <c r="AD293" s="8"/>
      <c r="AE293" s="8"/>
    </row>
    <row r="294" spans="1:31" ht="12.75" customHeight="1" x14ac:dyDescent="0.2">
      <c r="A294" s="275"/>
      <c r="B294" s="279"/>
      <c r="C294" s="118" t="str">
        <f>+CampusxDivxDept!C294</f>
        <v>Education (EDUC)</v>
      </c>
      <c r="D294" s="176"/>
      <c r="E294" s="175" t="s">
        <v>857</v>
      </c>
      <c r="F294" s="176">
        <f>+CampusxDivxDept!D294</f>
        <v>0</v>
      </c>
      <c r="G294" s="8"/>
      <c r="V294" s="8"/>
      <c r="W294" s="8"/>
      <c r="X294" s="8"/>
      <c r="Y294" s="8"/>
      <c r="Z294" s="8"/>
      <c r="AA294" s="8"/>
      <c r="AB294" s="8"/>
      <c r="AC294" s="8"/>
      <c r="AD294" s="8"/>
      <c r="AE294" s="8"/>
    </row>
    <row r="295" spans="1:31" ht="12.75" customHeight="1" x14ac:dyDescent="0.2">
      <c r="A295" s="275"/>
      <c r="B295" s="279"/>
      <c r="C295" s="167" t="str">
        <f>+CampusxDivxDept!C295</f>
        <v>Foreign Languages (FRNL)</v>
      </c>
      <c r="D295" s="176"/>
      <c r="E295" s="175">
        <f t="shared" si="17"/>
        <v>0</v>
      </c>
      <c r="F295" s="176">
        <f>+CampusxDivxDept!D295</f>
        <v>1040</v>
      </c>
      <c r="G295" s="8"/>
      <c r="V295" s="8"/>
      <c r="W295" s="8"/>
      <c r="X295" s="8"/>
      <c r="Y295" s="8"/>
      <c r="Z295" s="8"/>
      <c r="AA295" s="8"/>
      <c r="AB295" s="8"/>
      <c r="AC295" s="8"/>
      <c r="AD295" s="8"/>
      <c r="AE295" s="8"/>
    </row>
    <row r="296" spans="1:31" ht="12.75" customHeight="1" x14ac:dyDescent="0.2">
      <c r="A296" s="275"/>
      <c r="B296" s="279"/>
      <c r="C296" s="118" t="str">
        <f>+CampusxDivxDept!C296</f>
        <v>Photography (PHOT)</v>
      </c>
      <c r="D296" s="176"/>
      <c r="E296" s="175">
        <f t="shared" si="17"/>
        <v>0</v>
      </c>
      <c r="F296" s="176">
        <f>+CampusxDivxDept!D296</f>
        <v>12288</v>
      </c>
      <c r="G296" s="8"/>
      <c r="V296" s="8"/>
      <c r="W296" s="8"/>
      <c r="X296" s="8"/>
      <c r="Y296" s="8"/>
      <c r="Z296" s="8"/>
      <c r="AA296" s="8"/>
      <c r="AB296" s="8"/>
      <c r="AC296" s="8"/>
      <c r="AD296" s="8"/>
      <c r="AE296" s="8"/>
    </row>
    <row r="297" spans="1:31" ht="12.75" customHeight="1" x14ac:dyDescent="0.2">
      <c r="A297" s="275"/>
      <c r="B297" s="279"/>
      <c r="C297" s="207" t="str">
        <f>+CampusxDivxDept!C297</f>
        <v>Spanish (SPAN)</v>
      </c>
      <c r="D297" s="176"/>
      <c r="E297" s="175">
        <f t="shared" si="17"/>
        <v>0</v>
      </c>
      <c r="F297" s="176">
        <f>+CampusxDivxDept!D297</f>
        <v>6880</v>
      </c>
      <c r="G297" s="8"/>
      <c r="V297" s="8"/>
      <c r="W297" s="8"/>
      <c r="X297" s="8"/>
      <c r="Y297" s="8"/>
      <c r="Z297" s="8"/>
      <c r="AA297" s="8"/>
      <c r="AB297" s="8"/>
      <c r="AC297" s="8"/>
      <c r="AD297" s="8"/>
      <c r="AE297" s="8"/>
    </row>
    <row r="298" spans="1:31" ht="12.75" customHeight="1" x14ac:dyDescent="0.2">
      <c r="A298" s="275"/>
      <c r="B298" s="279"/>
      <c r="C298" s="196" t="s">
        <v>43</v>
      </c>
      <c r="D298" s="197">
        <f>SUM(D289:D297)</f>
        <v>0</v>
      </c>
      <c r="E298" s="198">
        <f t="shared" si="17"/>
        <v>0</v>
      </c>
      <c r="F298" s="197">
        <f>+CampusxDivxDept!D298</f>
        <v>118784</v>
      </c>
      <c r="G298" s="8"/>
      <c r="V298" s="8"/>
      <c r="W298" s="8"/>
      <c r="X298" s="8"/>
      <c r="Y298" s="8"/>
      <c r="Z298" s="8"/>
      <c r="AA298" s="8"/>
      <c r="AB298" s="8"/>
      <c r="AC298" s="8"/>
      <c r="AD298" s="8"/>
      <c r="AE298" s="8"/>
    </row>
    <row r="299" spans="1:31" ht="12.75" customHeight="1" x14ac:dyDescent="0.2">
      <c r="A299" s="275"/>
      <c r="B299" s="279"/>
      <c r="C299" s="193" t="str">
        <f>+CampusxDivxDept!C299</f>
        <v>O'Quin</v>
      </c>
      <c r="D299" s="197"/>
      <c r="E299" s="198"/>
      <c r="F299" s="197"/>
      <c r="G299" s="8"/>
      <c r="V299" s="8"/>
      <c r="W299" s="8"/>
      <c r="X299" s="8"/>
      <c r="Y299" s="8"/>
      <c r="Z299" s="8"/>
      <c r="AA299" s="8"/>
      <c r="AB299" s="8"/>
      <c r="AC299" s="8"/>
      <c r="AD299" s="8"/>
      <c r="AE299" s="8"/>
    </row>
    <row r="300" spans="1:31" ht="12.75" customHeight="1" x14ac:dyDescent="0.2">
      <c r="A300" s="275"/>
      <c r="B300" s="279"/>
      <c r="C300" s="200" t="str">
        <f>+CampusxDivxDept!C300</f>
        <v>Deaf Interpreter Training (DW) (DINT)</v>
      </c>
      <c r="D300" s="176"/>
      <c r="E300" s="175">
        <f t="shared" ref="E300:E306" si="18">+D300/$F300</f>
        <v>0</v>
      </c>
      <c r="F300" s="176">
        <f>+CampusxDivxDept!D300</f>
        <v>8960</v>
      </c>
      <c r="G300" s="8"/>
      <c r="V300" s="8"/>
      <c r="W300" s="8"/>
      <c r="X300" s="8"/>
      <c r="Y300" s="8"/>
      <c r="Z300" s="8"/>
      <c r="AA300" s="8"/>
      <c r="AB300" s="8"/>
      <c r="AC300" s="8"/>
      <c r="AD300" s="8"/>
      <c r="AE300" s="8"/>
    </row>
    <row r="301" spans="1:31" ht="12.75" customHeight="1" x14ac:dyDescent="0.2">
      <c r="A301" s="275"/>
      <c r="B301" s="279"/>
      <c r="C301" s="200" t="str">
        <f>+CampusxDivxDept!C301</f>
        <v>History (HIST)</v>
      </c>
      <c r="D301" s="176">
        <v>9792</v>
      </c>
      <c r="E301" s="175">
        <f t="shared" si="18"/>
        <v>0.16203335980937253</v>
      </c>
      <c r="F301" s="176">
        <f>+CampusxDivxDept!D301</f>
        <v>60432</v>
      </c>
      <c r="G301" s="8"/>
      <c r="V301" s="8"/>
      <c r="W301" s="8"/>
      <c r="X301" s="8"/>
      <c r="Y301" s="8"/>
      <c r="Z301" s="8"/>
      <c r="AA301" s="8"/>
      <c r="AB301" s="8"/>
      <c r="AC301" s="8"/>
      <c r="AD301" s="8"/>
      <c r="AE301" s="8"/>
    </row>
    <row r="302" spans="1:31" ht="12.75" customHeight="1" x14ac:dyDescent="0.2">
      <c r="A302" s="275"/>
      <c r="B302" s="279"/>
      <c r="C302" s="200" t="str">
        <f>+CampusxDivxDept!C302</f>
        <v>Political Science (POLS)</v>
      </c>
      <c r="D302" s="176"/>
      <c r="E302" s="175">
        <f t="shared" si="18"/>
        <v>0</v>
      </c>
      <c r="F302" s="176">
        <f>+CampusxDivxDept!D302</f>
        <v>41808</v>
      </c>
      <c r="G302" s="8"/>
      <c r="V302" s="8"/>
      <c r="W302" s="8"/>
      <c r="X302" s="8"/>
      <c r="Y302" s="8"/>
      <c r="Z302" s="8"/>
      <c r="AA302" s="8"/>
      <c r="AB302" s="8"/>
      <c r="AC302" s="8"/>
      <c r="AD302" s="8"/>
      <c r="AE302" s="8"/>
    </row>
    <row r="303" spans="1:31" ht="12.75" customHeight="1" x14ac:dyDescent="0.2">
      <c r="A303" s="275"/>
      <c r="B303" s="279"/>
      <c r="C303" s="118" t="str">
        <f>+CampusxDivxDept!C303</f>
        <v>Psychology (PSYC)</v>
      </c>
      <c r="D303" s="176"/>
      <c r="E303" s="175">
        <f t="shared" si="18"/>
        <v>0</v>
      </c>
      <c r="F303" s="176">
        <f>+CampusxDivxDept!D303</f>
        <v>24864</v>
      </c>
      <c r="G303" s="8"/>
      <c r="V303" s="8"/>
      <c r="W303" s="8"/>
      <c r="X303" s="8"/>
      <c r="Y303" s="8"/>
      <c r="Z303" s="8"/>
      <c r="AA303" s="8"/>
      <c r="AB303" s="8"/>
      <c r="AC303" s="8"/>
      <c r="AD303" s="8"/>
      <c r="AE303" s="8"/>
    </row>
    <row r="304" spans="1:31" ht="12.75" customHeight="1" x14ac:dyDescent="0.2">
      <c r="A304" s="275"/>
      <c r="B304" s="279"/>
      <c r="C304" s="118" t="str">
        <f>+CampusxDivxDept!C304</f>
        <v>Sociology (SOCI)</v>
      </c>
      <c r="D304" s="176"/>
      <c r="E304" s="175">
        <f t="shared" si="18"/>
        <v>0</v>
      </c>
      <c r="F304" s="176">
        <f>+CampusxDivxDept!D304</f>
        <v>3792</v>
      </c>
      <c r="G304" s="8"/>
      <c r="V304" s="8"/>
      <c r="W304" s="8"/>
      <c r="X304" s="8"/>
      <c r="Y304" s="8"/>
      <c r="Z304" s="8"/>
      <c r="AA304" s="8"/>
      <c r="AB304" s="8"/>
      <c r="AC304" s="8"/>
      <c r="AD304" s="8"/>
      <c r="AE304" s="8"/>
    </row>
    <row r="305" spans="1:31" ht="12.75" customHeight="1" x14ac:dyDescent="0.2">
      <c r="A305" s="275"/>
      <c r="B305" s="279"/>
      <c r="C305" s="196" t="s">
        <v>43</v>
      </c>
      <c r="D305" s="220">
        <f>SUM(D300:D304)</f>
        <v>9792</v>
      </c>
      <c r="E305" s="198">
        <f t="shared" si="18"/>
        <v>7.0014872440224224E-2</v>
      </c>
      <c r="F305" s="197">
        <f>+CampusxDivxDept!D305</f>
        <v>139856</v>
      </c>
      <c r="G305" s="8"/>
      <c r="V305" s="8"/>
      <c r="W305" s="8"/>
      <c r="X305" s="8"/>
      <c r="Y305" s="8"/>
      <c r="Z305" s="8"/>
      <c r="AA305" s="8"/>
      <c r="AB305" s="8"/>
      <c r="AC305" s="8"/>
      <c r="AD305" s="8"/>
      <c r="AE305" s="8"/>
    </row>
    <row r="306" spans="1:31" ht="12.75" customHeight="1" thickBot="1" x14ac:dyDescent="0.25">
      <c r="A306" s="275"/>
      <c r="B306" s="280"/>
      <c r="C306" s="170" t="s">
        <v>0</v>
      </c>
      <c r="D306" s="179">
        <f>SUM(D287,D298,D305)</f>
        <v>9792</v>
      </c>
      <c r="E306" s="222">
        <f t="shared" si="18"/>
        <v>2.8921811866449279E-2</v>
      </c>
      <c r="F306" s="179">
        <f>+CampusxDivxDept!D306</f>
        <v>338568</v>
      </c>
      <c r="G306" s="8"/>
      <c r="V306" s="8"/>
      <c r="W306" s="8"/>
      <c r="X306" s="8"/>
      <c r="Y306" s="8"/>
      <c r="Z306" s="8"/>
      <c r="AA306" s="8"/>
      <c r="AB306" s="8"/>
      <c r="AC306" s="8"/>
      <c r="AD306" s="8"/>
      <c r="AE306" s="8"/>
    </row>
    <row r="307" spans="1:31" ht="12.75" customHeight="1" x14ac:dyDescent="0.2">
      <c r="A307" s="289" t="s">
        <v>603</v>
      </c>
      <c r="B307" s="278" t="s">
        <v>835</v>
      </c>
      <c r="C307" s="171" t="str">
        <f>+CampusxDivxDept!C307</f>
        <v>Robinson</v>
      </c>
      <c r="D307" s="237"/>
      <c r="E307" s="195"/>
      <c r="F307" s="194"/>
      <c r="G307" s="8"/>
      <c r="V307" s="8"/>
      <c r="W307" s="8"/>
      <c r="X307" s="8"/>
      <c r="Y307" s="8"/>
      <c r="Z307" s="8"/>
      <c r="AA307" s="8"/>
      <c r="AB307" s="8"/>
      <c r="AC307" s="8"/>
      <c r="AD307" s="8"/>
      <c r="AE307" s="8"/>
    </row>
    <row r="308" spans="1:31" ht="12.75" customHeight="1" x14ac:dyDescent="0.2">
      <c r="A308" s="289"/>
      <c r="B308" s="279"/>
      <c r="C308" s="118" t="str">
        <f>+CampusxDivxDept!C308</f>
        <v>Anatomy &amp; Physiology (ANPH)</v>
      </c>
      <c r="D308" s="178"/>
      <c r="E308" s="175">
        <f t="shared" ref="E308:E318" si="19">+D308/$F308</f>
        <v>0</v>
      </c>
      <c r="F308" s="176">
        <f>+CampusxDivxDept!D308</f>
        <v>24720</v>
      </c>
      <c r="G308" s="8"/>
      <c r="V308" s="8"/>
      <c r="W308" s="8"/>
      <c r="X308" s="8"/>
      <c r="Y308" s="8"/>
      <c r="Z308" s="8"/>
      <c r="AA308" s="8"/>
      <c r="AB308" s="8"/>
      <c r="AC308" s="8"/>
      <c r="AD308" s="8"/>
      <c r="AE308" s="8"/>
    </row>
    <row r="309" spans="1:31" ht="12.75" customHeight="1" x14ac:dyDescent="0.2">
      <c r="A309" s="289"/>
      <c r="B309" s="279"/>
      <c r="C309" s="118" t="str">
        <f>+CampusxDivxDept!C309</f>
        <v>Anthropology (ANTH)</v>
      </c>
      <c r="D309" s="178"/>
      <c r="E309" s="175">
        <f t="shared" si="19"/>
        <v>0</v>
      </c>
      <c r="F309" s="176">
        <f>+CampusxDivxDept!D309</f>
        <v>2640</v>
      </c>
      <c r="G309" s="8"/>
      <c r="V309" s="8"/>
      <c r="W309" s="8"/>
      <c r="X309" s="8"/>
      <c r="Y309" s="8"/>
      <c r="Z309" s="8"/>
      <c r="AA309" s="8"/>
      <c r="AB309" s="8"/>
      <c r="AC309" s="8"/>
      <c r="AD309" s="8"/>
      <c r="AE309" s="8"/>
    </row>
    <row r="310" spans="1:31" ht="12.75" customHeight="1" x14ac:dyDescent="0.2">
      <c r="A310" s="289"/>
      <c r="B310" s="279"/>
      <c r="C310" s="169" t="str">
        <f>+CampusxDivxDept!C310</f>
        <v>Biology (BIOL)</v>
      </c>
      <c r="D310" s="178"/>
      <c r="E310" s="175">
        <f t="shared" si="19"/>
        <v>0</v>
      </c>
      <c r="F310" s="176">
        <f>+CampusxDivxDept!D310</f>
        <v>33072</v>
      </c>
      <c r="G310" s="8"/>
      <c r="V310" s="8"/>
      <c r="W310" s="8"/>
      <c r="X310" s="8"/>
      <c r="Y310" s="8"/>
      <c r="Z310" s="8"/>
      <c r="AA310" s="8"/>
      <c r="AB310" s="8"/>
      <c r="AC310" s="8"/>
      <c r="AD310" s="8"/>
      <c r="AE310" s="8"/>
    </row>
    <row r="311" spans="1:31" ht="12.75" customHeight="1" x14ac:dyDescent="0.2">
      <c r="A311" s="289"/>
      <c r="B311" s="279"/>
      <c r="C311" s="118" t="str">
        <f>+CampusxDivxDept!C311</f>
        <v>Biotechnology (BITC)</v>
      </c>
      <c r="D311" s="176"/>
      <c r="E311" s="175">
        <f t="shared" si="19"/>
        <v>0</v>
      </c>
      <c r="F311" s="176">
        <f>+CampusxDivxDept!D311</f>
        <v>1056</v>
      </c>
      <c r="G311" s="8"/>
      <c r="V311" s="8"/>
      <c r="W311" s="8"/>
      <c r="X311" s="8"/>
      <c r="Y311" s="8"/>
      <c r="Z311" s="8"/>
      <c r="AA311" s="8"/>
      <c r="AB311" s="8"/>
      <c r="AC311" s="8"/>
      <c r="AD311" s="8"/>
      <c r="AE311" s="8"/>
    </row>
    <row r="312" spans="1:31" ht="12.75" customHeight="1" x14ac:dyDescent="0.2">
      <c r="A312" s="289"/>
      <c r="B312" s="279"/>
      <c r="C312" s="118" t="str">
        <f>+CampusxDivxDept!C312</f>
        <v>Chemistry (CHEM)</v>
      </c>
      <c r="D312" s="174"/>
      <c r="E312" s="175">
        <f t="shared" si="19"/>
        <v>0</v>
      </c>
      <c r="F312" s="176">
        <f>+CampusxDivxDept!D312</f>
        <v>17168</v>
      </c>
      <c r="G312" s="8"/>
      <c r="V312" s="8"/>
      <c r="W312" s="8"/>
      <c r="X312" s="8"/>
      <c r="Y312" s="8"/>
      <c r="Z312" s="8"/>
      <c r="AA312" s="8"/>
      <c r="AB312" s="8"/>
      <c r="AC312" s="8"/>
      <c r="AD312" s="8"/>
      <c r="AE312" s="8"/>
    </row>
    <row r="313" spans="1:31" ht="12.75" customHeight="1" x14ac:dyDescent="0.2">
      <c r="A313" s="289"/>
      <c r="B313" s="279"/>
      <c r="C313" s="118" t="str">
        <f>+CampusxDivxDept!C313</f>
        <v>Environmental Science (ENVR)</v>
      </c>
      <c r="D313" s="176"/>
      <c r="E313" s="175">
        <f t="shared" si="19"/>
        <v>0</v>
      </c>
      <c r="F313" s="176">
        <f>+CampusxDivxDept!D313</f>
        <v>9216</v>
      </c>
      <c r="G313" s="8"/>
      <c r="V313" s="8"/>
      <c r="W313" s="8"/>
      <c r="X313" s="8"/>
      <c r="Y313" s="8"/>
      <c r="Z313" s="8"/>
      <c r="AA313" s="8"/>
      <c r="AB313" s="8"/>
      <c r="AC313" s="8"/>
      <c r="AD313" s="8"/>
      <c r="AE313" s="8"/>
    </row>
    <row r="314" spans="1:31" ht="12.75" customHeight="1" x14ac:dyDescent="0.2">
      <c r="A314" s="289"/>
      <c r="B314" s="279"/>
      <c r="C314" s="118" t="str">
        <f>+CampusxDivxDept!C314</f>
        <v>Geology (GEOL)</v>
      </c>
      <c r="D314" s="176"/>
      <c r="E314" s="185">
        <f t="shared" si="19"/>
        <v>0</v>
      </c>
      <c r="F314" s="176">
        <f>+CampusxDivxDept!D314</f>
        <v>7248</v>
      </c>
      <c r="G314" s="8"/>
      <c r="V314" s="8"/>
      <c r="W314" s="8"/>
      <c r="X314" s="8"/>
      <c r="Y314" s="8"/>
      <c r="Z314" s="8"/>
      <c r="AA314" s="8"/>
      <c r="AB314" s="8"/>
      <c r="AC314" s="8"/>
      <c r="AD314" s="8"/>
      <c r="AE314" s="8"/>
    </row>
    <row r="315" spans="1:31" ht="12.75" customHeight="1" x14ac:dyDescent="0.2">
      <c r="A315" s="289"/>
      <c r="B315" s="279"/>
      <c r="C315" s="118" t="str">
        <f>+CampusxDivxDept!C315</f>
        <v>Kinesiology (KINE)</v>
      </c>
      <c r="D315" s="176"/>
      <c r="E315" s="175">
        <f t="shared" si="19"/>
        <v>0</v>
      </c>
      <c r="F315" s="176">
        <f>+CampusxDivxDept!D315</f>
        <v>5360</v>
      </c>
      <c r="G315" s="8"/>
      <c r="V315" s="8"/>
      <c r="W315" s="8"/>
      <c r="X315" s="8"/>
      <c r="Y315" s="8"/>
      <c r="Z315" s="8"/>
      <c r="AA315" s="8"/>
      <c r="AB315" s="8"/>
      <c r="AC315" s="8"/>
      <c r="AD315" s="8"/>
      <c r="AE315" s="8"/>
    </row>
    <row r="316" spans="1:31" ht="12.75" customHeight="1" x14ac:dyDescent="0.2">
      <c r="A316" s="289"/>
      <c r="B316" s="279"/>
      <c r="C316" s="118" t="str">
        <f>+CampusxDivxDept!C316</f>
        <v>Nutrition (NUTR)</v>
      </c>
      <c r="D316" s="178"/>
      <c r="E316" s="175" t="s">
        <v>857</v>
      </c>
      <c r="F316" s="176">
        <f>+CampusxDivxDept!D316</f>
        <v>0</v>
      </c>
      <c r="G316" s="8"/>
      <c r="V316" s="8"/>
      <c r="W316" s="8"/>
      <c r="X316" s="8"/>
      <c r="Y316" s="8"/>
      <c r="Z316" s="8"/>
      <c r="AA316" s="8"/>
      <c r="AB316" s="8"/>
      <c r="AC316" s="8"/>
      <c r="AD316" s="8"/>
      <c r="AE316" s="8"/>
    </row>
    <row r="317" spans="1:31" ht="12.75" customHeight="1" x14ac:dyDescent="0.2">
      <c r="A317" s="289"/>
      <c r="B317" s="279"/>
      <c r="C317" s="118" t="str">
        <f>+CampusxDivxDept!C317</f>
        <v>Physics (PHYS)</v>
      </c>
      <c r="D317" s="178"/>
      <c r="E317" s="175">
        <f t="shared" si="19"/>
        <v>0</v>
      </c>
      <c r="F317" s="176">
        <f>+CampusxDivxDept!D317</f>
        <v>13152</v>
      </c>
      <c r="G317" s="8"/>
      <c r="V317" s="8"/>
      <c r="W317" s="8"/>
      <c r="X317" s="8"/>
      <c r="Y317" s="8"/>
      <c r="Z317" s="8"/>
      <c r="AA317" s="8"/>
      <c r="AB317" s="8"/>
      <c r="AC317" s="8"/>
      <c r="AD317" s="8"/>
      <c r="AE317" s="8"/>
    </row>
    <row r="318" spans="1:31" ht="12.75" customHeight="1" x14ac:dyDescent="0.2">
      <c r="A318" s="289"/>
      <c r="B318" s="279"/>
      <c r="C318" s="219" t="s">
        <v>43</v>
      </c>
      <c r="D318" s="197">
        <f>SUM(D308:D317)</f>
        <v>0</v>
      </c>
      <c r="E318" s="198">
        <f t="shared" si="19"/>
        <v>0</v>
      </c>
      <c r="F318" s="197">
        <f>+CampusxDivxDept!D318</f>
        <v>113632</v>
      </c>
      <c r="G318" s="8"/>
      <c r="V318" s="8"/>
      <c r="W318" s="8"/>
      <c r="X318" s="8"/>
      <c r="Y318" s="8"/>
      <c r="Z318" s="8"/>
      <c r="AA318" s="8"/>
      <c r="AB318" s="8"/>
      <c r="AC318" s="8"/>
      <c r="AD318" s="8"/>
      <c r="AE318" s="8"/>
    </row>
    <row r="319" spans="1:31" ht="12.75" customHeight="1" x14ac:dyDescent="0.2">
      <c r="A319" s="289"/>
      <c r="B319" s="279"/>
      <c r="C319" s="193" t="str">
        <f>+CampusxDivxDept!C319</f>
        <v>Fischer</v>
      </c>
      <c r="D319" s="197"/>
      <c r="E319" s="198"/>
      <c r="F319" s="197"/>
      <c r="G319" s="8"/>
      <c r="V319" s="8"/>
      <c r="W319" s="8"/>
      <c r="X319" s="8"/>
      <c r="Y319" s="8"/>
      <c r="Z319" s="8"/>
      <c r="AA319" s="8"/>
      <c r="AB319" s="8"/>
      <c r="AC319" s="8"/>
      <c r="AD319" s="8"/>
      <c r="AE319" s="8"/>
    </row>
    <row r="320" spans="1:31" ht="12.75" customHeight="1" x14ac:dyDescent="0.2">
      <c r="A320" s="289"/>
      <c r="B320" s="279"/>
      <c r="C320" s="200" t="str">
        <f>+CampusxDivxDept!C320</f>
        <v>Accounting (ACCT)</v>
      </c>
      <c r="D320" s="178"/>
      <c r="E320" s="175">
        <f t="shared" ref="E320:E326" si="20">+D320/$F320</f>
        <v>0</v>
      </c>
      <c r="F320" s="176">
        <f>+CampusxDivxDept!D320</f>
        <v>7232</v>
      </c>
      <c r="G320" s="8"/>
      <c r="V320" s="8"/>
      <c r="W320" s="8"/>
      <c r="X320" s="8"/>
      <c r="Y320" s="8"/>
      <c r="Z320" s="8"/>
      <c r="AA320" s="8"/>
      <c r="AB320" s="8"/>
      <c r="AC320" s="8"/>
      <c r="AD320" s="8"/>
      <c r="AE320" s="8"/>
    </row>
    <row r="321" spans="1:31" ht="12.75" customHeight="1" x14ac:dyDescent="0.2">
      <c r="A321" s="289"/>
      <c r="B321" s="279"/>
      <c r="C321" s="200" t="str">
        <f>+CampusxDivxDept!C321</f>
        <v>Business (BUSI)</v>
      </c>
      <c r="D321" s="176"/>
      <c r="E321" s="175">
        <f t="shared" si="20"/>
        <v>0</v>
      </c>
      <c r="F321" s="176">
        <f>+CampusxDivxDept!D321</f>
        <v>8640</v>
      </c>
      <c r="G321" s="8"/>
      <c r="V321" s="8"/>
      <c r="W321" s="8"/>
      <c r="X321" s="8"/>
      <c r="Y321" s="8"/>
      <c r="Z321" s="8"/>
      <c r="AA321" s="8"/>
      <c r="AB321" s="8"/>
      <c r="AC321" s="8"/>
      <c r="AD321" s="8"/>
      <c r="AE321" s="8"/>
    </row>
    <row r="322" spans="1:31" ht="12.75" customHeight="1" x14ac:dyDescent="0.2">
      <c r="A322" s="289"/>
      <c r="B322" s="279"/>
      <c r="C322" s="200" t="str">
        <f>+CampusxDivxDept!C322</f>
        <v>Developmental Mathematics (DEVM)</v>
      </c>
      <c r="D322" s="176"/>
      <c r="E322" s="175">
        <f t="shared" si="20"/>
        <v>0</v>
      </c>
      <c r="F322" s="176">
        <f>+CampusxDivxDept!D322</f>
        <v>32592</v>
      </c>
      <c r="G322" s="8"/>
      <c r="V322" s="8"/>
      <c r="W322" s="8"/>
      <c r="X322" s="8"/>
      <c r="Y322" s="8"/>
      <c r="Z322" s="8"/>
      <c r="AA322" s="8"/>
      <c r="AB322" s="8"/>
      <c r="AC322" s="8"/>
      <c r="AD322" s="8"/>
      <c r="AE322" s="8"/>
    </row>
    <row r="323" spans="1:31" ht="12.75" customHeight="1" x14ac:dyDescent="0.2">
      <c r="A323" s="289"/>
      <c r="B323" s="279"/>
      <c r="C323" s="118" t="str">
        <f>+CampusxDivxDept!C323</f>
        <v>ESL (DW) (ESL)</v>
      </c>
      <c r="D323" s="176"/>
      <c r="E323" s="175">
        <f t="shared" si="20"/>
        <v>0</v>
      </c>
      <c r="F323" s="176">
        <f>+CampusxDivxDept!D323</f>
        <v>11136</v>
      </c>
      <c r="G323" s="8"/>
      <c r="V323" s="8"/>
      <c r="W323" s="8"/>
      <c r="X323" s="8"/>
      <c r="Y323" s="8"/>
      <c r="Z323" s="8"/>
      <c r="AA323" s="8"/>
      <c r="AB323" s="8"/>
      <c r="AC323" s="8"/>
      <c r="AD323" s="8"/>
      <c r="AE323" s="8"/>
    </row>
    <row r="324" spans="1:31" ht="12.75" customHeight="1" x14ac:dyDescent="0.2">
      <c r="A324" s="289"/>
      <c r="B324" s="279"/>
      <c r="C324" s="200" t="str">
        <f>+CampusxDivxDept!C324</f>
        <v>Marketing (DW) (MKTG)</v>
      </c>
      <c r="D324" s="207"/>
      <c r="E324" s="175">
        <f t="shared" si="20"/>
        <v>0</v>
      </c>
      <c r="F324" s="238">
        <f>+CampusxDivxDept!D324</f>
        <v>6384</v>
      </c>
      <c r="G324" s="8"/>
      <c r="V324" s="8"/>
      <c r="W324" s="8"/>
      <c r="X324" s="8"/>
      <c r="Y324" s="8"/>
      <c r="Z324" s="8"/>
      <c r="AA324" s="8"/>
      <c r="AB324" s="8"/>
      <c r="AC324" s="8"/>
      <c r="AD324" s="8"/>
      <c r="AE324" s="8"/>
    </row>
    <row r="325" spans="1:31" ht="12.75" customHeight="1" x14ac:dyDescent="0.2">
      <c r="A325" s="289"/>
      <c r="B325" s="279"/>
      <c r="C325" s="118" t="str">
        <f>+CampusxDivxDept!C325</f>
        <v>Mathematics (MATH)</v>
      </c>
      <c r="D325" s="178">
        <v>864</v>
      </c>
      <c r="E325" s="175">
        <f t="shared" si="20"/>
        <v>8.6248203162434117E-3</v>
      </c>
      <c r="F325" s="176">
        <f>+CampusxDivxDept!D325</f>
        <v>100176</v>
      </c>
      <c r="G325" s="8"/>
      <c r="V325" s="8"/>
      <c r="W325" s="8"/>
      <c r="X325" s="8"/>
      <c r="Y325" s="8"/>
      <c r="Z325" s="8"/>
      <c r="AA325" s="8"/>
      <c r="AB325" s="8"/>
      <c r="AC325" s="8"/>
      <c r="AD325" s="8"/>
      <c r="AE325" s="8"/>
    </row>
    <row r="326" spans="1:31" ht="12.75" customHeight="1" x14ac:dyDescent="0.2">
      <c r="A326" s="289"/>
      <c r="B326" s="279"/>
      <c r="C326" s="196" t="s">
        <v>43</v>
      </c>
      <c r="D326" s="197">
        <f>SUM(D320:D325)</f>
        <v>864</v>
      </c>
      <c r="E326" s="198">
        <f t="shared" si="20"/>
        <v>5.1998074145402024E-3</v>
      </c>
      <c r="F326" s="197">
        <f>+CampusxDivxDept!D326</f>
        <v>166160</v>
      </c>
      <c r="G326" s="8"/>
      <c r="V326" s="8"/>
      <c r="W326" s="8"/>
      <c r="X326" s="8"/>
      <c r="Y326" s="8"/>
      <c r="Z326" s="8"/>
      <c r="AA326" s="8"/>
      <c r="AB326" s="8"/>
      <c r="AC326" s="8"/>
      <c r="AD326" s="8"/>
      <c r="AE326" s="8"/>
    </row>
    <row r="327" spans="1:31" ht="12.75" customHeight="1" x14ac:dyDescent="0.2">
      <c r="A327" s="289"/>
      <c r="B327" s="279"/>
      <c r="C327" s="193" t="str">
        <f>+CampusxDivxDept!C327</f>
        <v>Hughes</v>
      </c>
      <c r="D327" s="194"/>
      <c r="E327" s="198"/>
      <c r="F327" s="197"/>
      <c r="G327" s="8"/>
      <c r="V327" s="8"/>
      <c r="W327" s="8"/>
      <c r="X327" s="8"/>
      <c r="Y327" s="8"/>
      <c r="Z327" s="8"/>
      <c r="AA327" s="8"/>
      <c r="AB327" s="8"/>
      <c r="AC327" s="8"/>
      <c r="AD327" s="8"/>
      <c r="AE327" s="8"/>
    </row>
    <row r="328" spans="1:31" ht="12.75" customHeight="1" x14ac:dyDescent="0.2">
      <c r="A328" s="289"/>
      <c r="B328" s="279"/>
      <c r="C328" s="118" t="str">
        <f>+CampusxDivxDept!C328</f>
        <v>Banking &amp; Financial Services (DW) (BANK)</v>
      </c>
      <c r="D328" s="174"/>
      <c r="E328" s="175">
        <f t="shared" ref="E328:E335" si="21">+D328/$F328</f>
        <v>0</v>
      </c>
      <c r="F328" s="176">
        <f>+CampusxDivxDept!D328</f>
        <v>8544</v>
      </c>
      <c r="G328" s="8"/>
      <c r="N328" s="14"/>
      <c r="O328" s="68"/>
      <c r="V328" s="8"/>
      <c r="W328" s="8"/>
      <c r="X328" s="8"/>
      <c r="Y328" s="8"/>
      <c r="Z328" s="8"/>
      <c r="AA328" s="8"/>
      <c r="AB328" s="8"/>
      <c r="AC328" s="8"/>
      <c r="AD328" s="8"/>
      <c r="AE328" s="8"/>
    </row>
    <row r="329" spans="1:31" ht="12.75" customHeight="1" x14ac:dyDescent="0.2">
      <c r="A329" s="289"/>
      <c r="B329" s="279"/>
      <c r="C329" s="169" t="str">
        <f>+CampusxDivxDept!C329</f>
        <v>Economics (ECON)</v>
      </c>
      <c r="D329" s="176"/>
      <c r="E329" s="175">
        <f t="shared" si="21"/>
        <v>0</v>
      </c>
      <c r="F329" s="176">
        <f>+CampusxDivxDept!D329</f>
        <v>31728</v>
      </c>
      <c r="G329" s="8"/>
      <c r="V329" s="8"/>
      <c r="W329" s="8"/>
      <c r="X329" s="8"/>
      <c r="Y329" s="8"/>
      <c r="Z329" s="8"/>
      <c r="AA329" s="8"/>
      <c r="AB329" s="8"/>
      <c r="AC329" s="8"/>
      <c r="AD329" s="8"/>
      <c r="AE329" s="8"/>
    </row>
    <row r="330" spans="1:31" ht="12.75" customHeight="1" x14ac:dyDescent="0.2">
      <c r="A330" s="289"/>
      <c r="B330" s="279"/>
      <c r="C330" s="167" t="str">
        <f>+CampusxDivxDept!C330</f>
        <v>English (ENGL)</v>
      </c>
      <c r="D330" s="178">
        <v>16384</v>
      </c>
      <c r="E330" s="175">
        <f t="shared" si="21"/>
        <v>0.14763552479815456</v>
      </c>
      <c r="F330" s="176">
        <f>+CampusxDivxDept!D330</f>
        <v>110976</v>
      </c>
      <c r="G330" s="8"/>
      <c r="V330" s="8"/>
      <c r="W330" s="8"/>
      <c r="X330" s="8"/>
      <c r="Y330" s="8"/>
      <c r="Z330" s="8"/>
      <c r="AA330" s="8"/>
      <c r="AB330" s="8"/>
      <c r="AC330" s="8"/>
      <c r="AD330" s="8"/>
      <c r="AE330" s="8"/>
    </row>
    <row r="331" spans="1:31" ht="12.75" customHeight="1" x14ac:dyDescent="0.2">
      <c r="A331" s="289"/>
      <c r="B331" s="279"/>
      <c r="C331" s="169" t="str">
        <f>+CampusxDivxDept!C331</f>
        <v>Human Resources &amp; Org. Mgt. (DW) (HRPO)</v>
      </c>
      <c r="D331" s="176"/>
      <c r="E331" s="175">
        <f t="shared" si="21"/>
        <v>0</v>
      </c>
      <c r="F331" s="176">
        <f>+CampusxDivxDept!D331</f>
        <v>8976</v>
      </c>
      <c r="G331" s="8"/>
      <c r="V331" s="8"/>
      <c r="W331" s="8"/>
      <c r="X331" s="8"/>
      <c r="Y331" s="8"/>
      <c r="Z331" s="8"/>
      <c r="AA331" s="8"/>
      <c r="AB331" s="8"/>
      <c r="AC331" s="8"/>
      <c r="AD331" s="8"/>
      <c r="AE331" s="8"/>
    </row>
    <row r="332" spans="1:31" ht="12.75" customHeight="1" x14ac:dyDescent="0.2">
      <c r="A332" s="289"/>
      <c r="B332" s="279"/>
      <c r="C332" s="118" t="str">
        <f>+CampusxDivxDept!C332</f>
        <v>Reading &amp; Writing (RDWR)</v>
      </c>
      <c r="D332" s="178"/>
      <c r="E332" s="175">
        <f t="shared" si="21"/>
        <v>0</v>
      </c>
      <c r="F332" s="176">
        <f>+CampusxDivxDept!D332</f>
        <v>29664</v>
      </c>
      <c r="G332" s="8"/>
      <c r="V332" s="8"/>
      <c r="W332" s="8"/>
      <c r="X332" s="8"/>
      <c r="Y332" s="8"/>
      <c r="Z332" s="8"/>
      <c r="AA332" s="8"/>
      <c r="AB332" s="8"/>
      <c r="AC332" s="8"/>
      <c r="AD332" s="8"/>
      <c r="AE332" s="8"/>
    </row>
    <row r="333" spans="1:31" ht="12.75" customHeight="1" x14ac:dyDescent="0.2">
      <c r="A333" s="289"/>
      <c r="B333" s="279"/>
      <c r="C333" s="221" t="s">
        <v>43</v>
      </c>
      <c r="D333" s="197">
        <f>SUM(D328:D332)</f>
        <v>16384</v>
      </c>
      <c r="E333" s="198">
        <f t="shared" si="21"/>
        <v>8.628244017526121E-2</v>
      </c>
      <c r="F333" s="197">
        <f>+CampusxDivxDept!D333</f>
        <v>189888</v>
      </c>
      <c r="G333" s="8"/>
      <c r="V333" s="8"/>
      <c r="W333" s="8"/>
      <c r="X333" s="8"/>
      <c r="Y333" s="8"/>
      <c r="Z333" s="8"/>
      <c r="AA333" s="8"/>
      <c r="AB333" s="8"/>
      <c r="AC333" s="8"/>
      <c r="AD333" s="8"/>
      <c r="AE333" s="8"/>
    </row>
    <row r="334" spans="1:31" ht="12.75" customHeight="1" thickBot="1" x14ac:dyDescent="0.25">
      <c r="A334" s="289"/>
      <c r="B334" s="280"/>
      <c r="C334" s="170" t="s">
        <v>0</v>
      </c>
      <c r="D334" s="179">
        <f>SUM(D318,D326,D333)</f>
        <v>17248</v>
      </c>
      <c r="E334" s="180">
        <f t="shared" si="21"/>
        <v>3.6722875149037645E-2</v>
      </c>
      <c r="F334" s="182">
        <f>+CampusxDivxDept!D334</f>
        <v>469680</v>
      </c>
      <c r="G334" s="8"/>
      <c r="V334" s="8"/>
      <c r="W334" s="8"/>
      <c r="X334" s="8"/>
      <c r="Y334" s="8"/>
      <c r="Z334" s="8"/>
      <c r="AA334" s="8"/>
      <c r="AB334" s="8"/>
      <c r="AC334" s="8"/>
      <c r="AD334" s="8"/>
      <c r="AE334" s="8"/>
    </row>
    <row r="335" spans="1:31" ht="12.75" customHeight="1" thickBot="1" x14ac:dyDescent="0.25">
      <c r="A335" s="292"/>
      <c r="B335" s="282" t="s">
        <v>155</v>
      </c>
      <c r="C335" s="285"/>
      <c r="D335" s="55">
        <f>SUM(D306,D334)</f>
        <v>27040</v>
      </c>
      <c r="E335" s="56">
        <f t="shared" si="21"/>
        <v>3.3455078144331934E-2</v>
      </c>
      <c r="F335" s="57">
        <f>+CampusxDivxDept!D335</f>
        <v>808248</v>
      </c>
      <c r="G335" s="8"/>
      <c r="V335" s="8"/>
      <c r="W335" s="8"/>
      <c r="X335" s="8"/>
      <c r="Y335" s="8"/>
      <c r="Z335" s="8"/>
      <c r="AA335" s="8"/>
      <c r="AB335" s="8"/>
      <c r="AC335" s="8"/>
      <c r="AD335" s="8"/>
      <c r="AE335" s="8"/>
    </row>
    <row r="336" spans="1:31" ht="12.75" customHeight="1" x14ac:dyDescent="0.2">
      <c r="A336" s="288" t="s">
        <v>215</v>
      </c>
      <c r="B336" s="278" t="s">
        <v>836</v>
      </c>
      <c r="C336" s="208" t="str">
        <f>+CampusxDivxDept!C336</f>
        <v>Mulcahy</v>
      </c>
      <c r="D336" s="194"/>
      <c r="E336" s="195"/>
      <c r="F336" s="194"/>
      <c r="G336" s="8"/>
      <c r="V336" s="8"/>
      <c r="W336" s="8"/>
      <c r="X336" s="8"/>
      <c r="Y336" s="8"/>
      <c r="Z336" s="8"/>
      <c r="AA336" s="8"/>
      <c r="AB336" s="8"/>
      <c r="AC336" s="8"/>
      <c r="AD336" s="8"/>
      <c r="AE336" s="8"/>
    </row>
    <row r="337" spans="1:31" ht="12.75" customHeight="1" x14ac:dyDescent="0.2">
      <c r="A337" s="289"/>
      <c r="B337" s="279"/>
      <c r="C337" s="169" t="str">
        <f>+CampusxDivxDept!C337</f>
        <v>Accounting (ACCT)</v>
      </c>
      <c r="D337" s="176"/>
      <c r="E337" s="175" t="s">
        <v>857</v>
      </c>
      <c r="F337" s="176">
        <f>+CampusxDivxDept!D337</f>
        <v>0</v>
      </c>
      <c r="G337" s="8"/>
      <c r="V337" s="8"/>
      <c r="W337" s="8"/>
      <c r="X337" s="8"/>
      <c r="Y337" s="8"/>
      <c r="Z337" s="8"/>
      <c r="AA337" s="8"/>
      <c r="AB337" s="8"/>
      <c r="AC337" s="8"/>
      <c r="AD337" s="8"/>
      <c r="AE337" s="8"/>
    </row>
    <row r="338" spans="1:31" ht="12.75" customHeight="1" x14ac:dyDescent="0.2">
      <c r="A338" s="289"/>
      <c r="B338" s="279"/>
      <c r="C338" s="169" t="str">
        <f>+CampusxDivxDept!C338</f>
        <v>Art (ARTS)</v>
      </c>
      <c r="D338" s="176">
        <v>1632</v>
      </c>
      <c r="E338" s="175">
        <f t="shared" ref="E338:E352" si="22">+D338/$F338</f>
        <v>1</v>
      </c>
      <c r="F338" s="176">
        <f>+CampusxDivxDept!D338</f>
        <v>1632</v>
      </c>
      <c r="G338" s="8"/>
      <c r="V338" s="8"/>
      <c r="W338" s="8"/>
      <c r="X338" s="8"/>
      <c r="Y338" s="8"/>
      <c r="Z338" s="8"/>
      <c r="AA338" s="8"/>
      <c r="AB338" s="8"/>
      <c r="AC338" s="8"/>
      <c r="AD338" s="8"/>
      <c r="AE338" s="8"/>
    </row>
    <row r="339" spans="1:31" ht="12.75" customHeight="1" x14ac:dyDescent="0.2">
      <c r="A339" s="289"/>
      <c r="B339" s="279"/>
      <c r="C339" s="118" t="str">
        <f>+CampusxDivxDept!C339</f>
        <v>Business (BUSI)</v>
      </c>
      <c r="D339" s="176"/>
      <c r="E339" s="175" t="s">
        <v>857</v>
      </c>
      <c r="F339" s="176">
        <f>+CampusxDivxDept!D339</f>
        <v>0</v>
      </c>
      <c r="G339" s="8"/>
      <c r="V339" s="8"/>
      <c r="W339" s="8"/>
      <c r="X339" s="8"/>
      <c r="Y339" s="8"/>
      <c r="Z339" s="8"/>
      <c r="AA339" s="8"/>
      <c r="AB339" s="8"/>
      <c r="AC339" s="8"/>
      <c r="AD339" s="8"/>
      <c r="AE339" s="8"/>
    </row>
    <row r="340" spans="1:31" ht="12.75" customHeight="1" x14ac:dyDescent="0.2">
      <c r="A340" s="289"/>
      <c r="B340" s="279"/>
      <c r="C340" s="118" t="str">
        <f>+CampusxDivxDept!C340</f>
        <v>Economics (ECON)</v>
      </c>
      <c r="D340" s="176"/>
      <c r="E340" s="175">
        <f t="shared" si="22"/>
        <v>0</v>
      </c>
      <c r="F340" s="176">
        <f>+CampusxDivxDept!D340</f>
        <v>16080</v>
      </c>
      <c r="G340" s="8"/>
      <c r="V340" s="8"/>
      <c r="W340" s="8"/>
      <c r="X340" s="8"/>
      <c r="Y340" s="8"/>
      <c r="Z340" s="8"/>
      <c r="AA340" s="8"/>
      <c r="AB340" s="8"/>
      <c r="AC340" s="8"/>
      <c r="AD340" s="8"/>
      <c r="AE340" s="8"/>
    </row>
    <row r="341" spans="1:31" ht="12.75" customHeight="1" x14ac:dyDescent="0.2">
      <c r="A341" s="289"/>
      <c r="B341" s="279"/>
      <c r="C341" s="118" t="str">
        <f>+CampusxDivxDept!C341</f>
        <v>EDUC Learning Frameworks (EDLF)</v>
      </c>
      <c r="D341" s="174"/>
      <c r="E341" s="185">
        <f t="shared" si="22"/>
        <v>0</v>
      </c>
      <c r="F341" s="174">
        <f>+CampusxDivxDept!D341</f>
        <v>4464</v>
      </c>
      <c r="G341" s="8"/>
      <c r="V341" s="8"/>
      <c r="W341" s="8"/>
      <c r="X341" s="8"/>
      <c r="Y341" s="8"/>
      <c r="Z341" s="8"/>
      <c r="AA341" s="8"/>
      <c r="AB341" s="8"/>
      <c r="AC341" s="8"/>
      <c r="AD341" s="8"/>
      <c r="AE341" s="8"/>
    </row>
    <row r="342" spans="1:31" ht="12.75" customHeight="1" x14ac:dyDescent="0.2">
      <c r="A342" s="289"/>
      <c r="B342" s="279"/>
      <c r="C342" s="118" t="str">
        <f>+CampusxDivxDept!C342</f>
        <v>Education (EDUC)</v>
      </c>
      <c r="D342" s="178"/>
      <c r="E342" s="175">
        <f t="shared" si="22"/>
        <v>0</v>
      </c>
      <c r="F342" s="176">
        <f>+CampusxDivxDept!D342</f>
        <v>1280</v>
      </c>
      <c r="G342" s="8"/>
      <c r="V342" s="8"/>
      <c r="W342" s="8"/>
      <c r="X342" s="8"/>
      <c r="Y342" s="8"/>
      <c r="Z342" s="8"/>
      <c r="AA342" s="8"/>
      <c r="AB342" s="8"/>
      <c r="AC342" s="8"/>
      <c r="AD342" s="8"/>
      <c r="AE342" s="8"/>
    </row>
    <row r="343" spans="1:31" ht="12.75" customHeight="1" x14ac:dyDescent="0.2">
      <c r="A343" s="289"/>
      <c r="B343" s="279"/>
      <c r="C343" s="118" t="str">
        <f>+CampusxDivxDept!C343</f>
        <v>English (ENGL)</v>
      </c>
      <c r="D343" s="178">
        <v>23840</v>
      </c>
      <c r="E343" s="175">
        <f t="shared" si="22"/>
        <v>0.3495191179920244</v>
      </c>
      <c r="F343" s="176">
        <f>+CampusxDivxDept!D343</f>
        <v>68208</v>
      </c>
      <c r="G343" s="8"/>
      <c r="V343" s="8"/>
      <c r="W343" s="8"/>
      <c r="X343" s="8"/>
      <c r="Y343" s="8"/>
      <c r="Z343" s="8"/>
      <c r="AA343" s="8"/>
      <c r="AB343" s="8"/>
      <c r="AC343" s="8"/>
      <c r="AD343" s="8"/>
      <c r="AE343" s="8"/>
    </row>
    <row r="344" spans="1:31" ht="12.75" customHeight="1" x14ac:dyDescent="0.2">
      <c r="A344" s="289"/>
      <c r="B344" s="279"/>
      <c r="C344" s="118" t="str">
        <f>+CampusxDivxDept!C344</f>
        <v>Humanities (HUMA)</v>
      </c>
      <c r="D344" s="178"/>
      <c r="E344" s="175">
        <f t="shared" si="22"/>
        <v>0</v>
      </c>
      <c r="F344" s="176">
        <f>+CampusxDivxDept!D344</f>
        <v>5664</v>
      </c>
      <c r="G344" s="8"/>
      <c r="V344" s="8"/>
      <c r="W344" s="8"/>
      <c r="X344" s="8"/>
      <c r="Y344" s="8"/>
      <c r="Z344" s="8"/>
      <c r="AA344" s="8"/>
      <c r="AB344" s="8"/>
      <c r="AC344" s="8"/>
      <c r="AD344" s="8"/>
      <c r="AE344" s="8"/>
    </row>
    <row r="345" spans="1:31" ht="12.75" customHeight="1" x14ac:dyDescent="0.2">
      <c r="A345" s="289"/>
      <c r="B345" s="279"/>
      <c r="C345" s="118" t="str">
        <f>+CampusxDivxDept!C345</f>
        <v>Music (MUSI)</v>
      </c>
      <c r="D345" s="176"/>
      <c r="E345" s="175">
        <f t="shared" si="22"/>
        <v>0</v>
      </c>
      <c r="F345" s="176">
        <f>+CampusxDivxDept!D345</f>
        <v>3888</v>
      </c>
      <c r="G345" s="8"/>
      <c r="V345" s="8"/>
      <c r="W345" s="8"/>
      <c r="X345" s="8"/>
      <c r="Y345" s="8"/>
      <c r="Z345" s="8"/>
      <c r="AA345" s="8"/>
      <c r="AB345" s="8"/>
      <c r="AC345" s="8"/>
      <c r="AD345" s="8"/>
      <c r="AE345" s="8"/>
    </row>
    <row r="346" spans="1:31" ht="12.75" customHeight="1" x14ac:dyDescent="0.2">
      <c r="A346" s="289"/>
      <c r="B346" s="279"/>
      <c r="C346" s="118" t="str">
        <f>+CampusxDivxDept!C346</f>
        <v>Philosophy (PHIL)</v>
      </c>
      <c r="D346" s="176"/>
      <c r="E346" s="175" t="s">
        <v>857</v>
      </c>
      <c r="F346" s="176">
        <f>+CampusxDivxDept!D346</f>
        <v>0</v>
      </c>
      <c r="G346" s="8"/>
      <c r="V346" s="8"/>
      <c r="W346" s="8"/>
      <c r="X346" s="8"/>
      <c r="Y346" s="8"/>
      <c r="Z346" s="8"/>
      <c r="AA346" s="8"/>
      <c r="AB346" s="8"/>
      <c r="AC346" s="8"/>
      <c r="AD346" s="8"/>
      <c r="AE346" s="8"/>
    </row>
    <row r="347" spans="1:31" ht="12.75" customHeight="1" x14ac:dyDescent="0.2">
      <c r="A347" s="289"/>
      <c r="B347" s="279"/>
      <c r="C347" s="118" t="str">
        <f>+CampusxDivxDept!C347</f>
        <v>Psychology (PSYC)</v>
      </c>
      <c r="D347" s="176"/>
      <c r="E347" s="175">
        <f t="shared" si="22"/>
        <v>0</v>
      </c>
      <c r="F347" s="176">
        <f>+CampusxDivxDept!D347</f>
        <v>10032</v>
      </c>
      <c r="G347" s="8"/>
      <c r="V347" s="8"/>
      <c r="W347" s="8"/>
      <c r="X347" s="8"/>
      <c r="Y347" s="8"/>
      <c r="Z347" s="8"/>
      <c r="AA347" s="8"/>
      <c r="AB347" s="8"/>
      <c r="AC347" s="8"/>
      <c r="AD347" s="8"/>
      <c r="AE347" s="8"/>
    </row>
    <row r="348" spans="1:31" ht="12.75" customHeight="1" x14ac:dyDescent="0.2">
      <c r="A348" s="289"/>
      <c r="B348" s="279"/>
      <c r="C348" s="118" t="str">
        <f>+CampusxDivxDept!C348</f>
        <v>Reading &amp; Writing (RDWR)</v>
      </c>
      <c r="D348" s="176">
        <v>2304</v>
      </c>
      <c r="E348" s="175">
        <f t="shared" si="22"/>
        <v>0.29447852760736198</v>
      </c>
      <c r="F348" s="176">
        <f>+CampusxDivxDept!D348</f>
        <v>7824</v>
      </c>
      <c r="G348" s="8"/>
      <c r="V348" s="8"/>
      <c r="W348" s="8"/>
      <c r="X348" s="8"/>
      <c r="Y348" s="8"/>
      <c r="Z348" s="8"/>
      <c r="AA348" s="8"/>
      <c r="AB348" s="8"/>
      <c r="AC348" s="8"/>
      <c r="AD348" s="8"/>
      <c r="AE348" s="8"/>
    </row>
    <row r="349" spans="1:31" ht="12.75" customHeight="1" x14ac:dyDescent="0.2">
      <c r="A349" s="289"/>
      <c r="B349" s="279"/>
      <c r="C349" s="118" t="str">
        <f>+CampusxDivxDept!C349</f>
        <v>Sociology (SOCI)</v>
      </c>
      <c r="D349" s="215"/>
      <c r="E349" s="175">
        <f t="shared" si="22"/>
        <v>0</v>
      </c>
      <c r="F349" s="174">
        <f>+CampusxDivxDept!D349</f>
        <v>2784</v>
      </c>
      <c r="G349" s="8"/>
      <c r="V349" s="8"/>
      <c r="W349" s="8"/>
      <c r="X349" s="8"/>
      <c r="Y349" s="8"/>
      <c r="Z349" s="8"/>
      <c r="AA349" s="8"/>
      <c r="AB349" s="8"/>
      <c r="AC349" s="8"/>
      <c r="AD349" s="8"/>
      <c r="AE349" s="8"/>
    </row>
    <row r="350" spans="1:31" ht="12.75" customHeight="1" x14ac:dyDescent="0.2">
      <c r="A350" s="289"/>
      <c r="B350" s="279"/>
      <c r="C350" s="118" t="str">
        <f>+CampusxDivxDept!C350</f>
        <v>Spanish (SPAN)</v>
      </c>
      <c r="D350" s="176"/>
      <c r="E350" s="175">
        <f t="shared" si="22"/>
        <v>0</v>
      </c>
      <c r="F350" s="176">
        <f>+CampusxDivxDept!D350</f>
        <v>560</v>
      </c>
      <c r="G350" s="8"/>
      <c r="V350" s="8"/>
      <c r="W350" s="8"/>
      <c r="X350" s="8"/>
      <c r="Y350" s="8"/>
      <c r="Z350" s="8"/>
      <c r="AA350" s="8"/>
      <c r="AB350" s="8"/>
      <c r="AC350" s="8"/>
      <c r="AD350" s="8"/>
      <c r="AE350" s="8"/>
    </row>
    <row r="351" spans="1:31" ht="12.75" customHeight="1" x14ac:dyDescent="0.2">
      <c r="A351" s="289"/>
      <c r="B351" s="279"/>
      <c r="C351" s="118" t="str">
        <f>+CampusxDivxDept!C351</f>
        <v>Speech (SPCH)</v>
      </c>
      <c r="D351" s="176"/>
      <c r="E351" s="175">
        <f t="shared" si="22"/>
        <v>0</v>
      </c>
      <c r="F351" s="176">
        <f>+CampusxDivxDept!D351</f>
        <v>6048</v>
      </c>
      <c r="G351" s="8"/>
      <c r="V351" s="8"/>
      <c r="W351" s="8"/>
      <c r="X351" s="8"/>
      <c r="Y351" s="8"/>
      <c r="Z351" s="8"/>
      <c r="AA351" s="8"/>
      <c r="AB351" s="8"/>
      <c r="AC351" s="8"/>
      <c r="AD351" s="8"/>
      <c r="AE351" s="8"/>
    </row>
    <row r="352" spans="1:31" ht="12.75" customHeight="1" x14ac:dyDescent="0.2">
      <c r="A352" s="289"/>
      <c r="B352" s="279"/>
      <c r="C352" s="221" t="s">
        <v>43</v>
      </c>
      <c r="D352" s="197">
        <f>SUM(D337:D351)</f>
        <v>27776</v>
      </c>
      <c r="E352" s="198">
        <f t="shared" si="22"/>
        <v>0.21621621621621623</v>
      </c>
      <c r="F352" s="197">
        <f>+CampusxDivxDept!D352</f>
        <v>128464</v>
      </c>
      <c r="G352" s="8"/>
      <c r="V352" s="8"/>
      <c r="W352" s="8"/>
      <c r="X352" s="8"/>
      <c r="Y352" s="8"/>
      <c r="Z352" s="8"/>
      <c r="AA352" s="8"/>
      <c r="AB352" s="8"/>
      <c r="AC352" s="8"/>
      <c r="AD352" s="8"/>
      <c r="AE352" s="8"/>
    </row>
    <row r="353" spans="1:31" ht="12.75" customHeight="1" x14ac:dyDescent="0.2">
      <c r="A353" s="289"/>
      <c r="B353" s="279"/>
      <c r="C353" s="217" t="str">
        <f>+CampusxDivxDept!C353</f>
        <v>Weatherford</v>
      </c>
      <c r="D353" s="197"/>
      <c r="E353" s="198"/>
      <c r="F353" s="197"/>
      <c r="G353" s="8"/>
      <c r="V353" s="8"/>
      <c r="W353" s="8"/>
      <c r="X353" s="8"/>
      <c r="Y353" s="8"/>
      <c r="Z353" s="8"/>
      <c r="AA353" s="8"/>
      <c r="AB353" s="8"/>
      <c r="AC353" s="8"/>
      <c r="AD353" s="8"/>
      <c r="AE353" s="8"/>
    </row>
    <row r="354" spans="1:31" ht="12.75" customHeight="1" x14ac:dyDescent="0.2">
      <c r="A354" s="289"/>
      <c r="B354" s="279"/>
      <c r="C354" s="118" t="str">
        <f>+CampusxDivxDept!C354</f>
        <v>Anatomy &amp; Physiology (ANPH)</v>
      </c>
      <c r="D354" s="176"/>
      <c r="E354" s="175">
        <f t="shared" ref="E354:E366" si="23">+D354/$F354</f>
        <v>0</v>
      </c>
      <c r="F354" s="176">
        <f>+CampusxDivxDept!D354</f>
        <v>17696</v>
      </c>
      <c r="G354" s="8"/>
      <c r="V354" s="8"/>
      <c r="W354" s="8"/>
      <c r="X354" s="8"/>
      <c r="Y354" s="8"/>
      <c r="Z354" s="8"/>
      <c r="AA354" s="8"/>
      <c r="AB354" s="8"/>
      <c r="AC354" s="8"/>
      <c r="AD354" s="8"/>
      <c r="AE354" s="8"/>
    </row>
    <row r="355" spans="1:31" ht="12.75" customHeight="1" x14ac:dyDescent="0.2">
      <c r="A355" s="289"/>
      <c r="B355" s="279"/>
      <c r="C355" s="118" t="str">
        <f>+CampusxDivxDept!C355</f>
        <v>Biology (BIOL)</v>
      </c>
      <c r="D355" s="176"/>
      <c r="E355" s="175">
        <f t="shared" si="23"/>
        <v>0</v>
      </c>
      <c r="F355" s="176">
        <f>+CampusxDivxDept!D355</f>
        <v>12704</v>
      </c>
      <c r="G355" s="8"/>
      <c r="V355" s="8"/>
      <c r="W355" s="8"/>
      <c r="X355" s="8"/>
      <c r="Y355" s="8"/>
      <c r="Z355" s="8"/>
      <c r="AA355" s="8"/>
      <c r="AB355" s="8"/>
      <c r="AC355" s="8"/>
      <c r="AD355" s="8"/>
      <c r="AE355" s="8"/>
    </row>
    <row r="356" spans="1:31" ht="12.75" customHeight="1" x14ac:dyDescent="0.2">
      <c r="A356" s="289"/>
      <c r="B356" s="279"/>
      <c r="C356" s="118" t="str">
        <f>+CampusxDivxDept!C356</f>
        <v>Chemistry (CHEM)</v>
      </c>
      <c r="D356" s="176"/>
      <c r="E356" s="175">
        <f t="shared" si="23"/>
        <v>0</v>
      </c>
      <c r="F356" s="176">
        <f>+CampusxDivxDept!D356</f>
        <v>6672</v>
      </c>
      <c r="G356" s="8"/>
      <c r="V356" s="8"/>
      <c r="W356" s="8"/>
      <c r="X356" s="8"/>
      <c r="Y356" s="8"/>
      <c r="Z356" s="8"/>
      <c r="AA356" s="8"/>
      <c r="AB356" s="8"/>
      <c r="AC356" s="8"/>
      <c r="AD356" s="8"/>
      <c r="AE356" s="8"/>
    </row>
    <row r="357" spans="1:31" ht="12.75" customHeight="1" x14ac:dyDescent="0.2">
      <c r="A357" s="289"/>
      <c r="B357" s="279"/>
      <c r="C357" s="207" t="str">
        <f>+CampusxDivxDept!C357</f>
        <v>Dance (DANC)</v>
      </c>
      <c r="D357" s="176"/>
      <c r="E357" s="175" t="s">
        <v>857</v>
      </c>
      <c r="F357" s="176">
        <f>+CampusxDivxDept!D357</f>
        <v>0</v>
      </c>
      <c r="G357" s="8"/>
      <c r="V357" s="8"/>
      <c r="W357" s="8"/>
      <c r="X357" s="8"/>
      <c r="Y357" s="8"/>
      <c r="Z357" s="8"/>
      <c r="AA357" s="8"/>
      <c r="AB357" s="8"/>
      <c r="AC357" s="8"/>
      <c r="AD357" s="8"/>
      <c r="AE357" s="8"/>
    </row>
    <row r="358" spans="1:31" ht="12.75" customHeight="1" x14ac:dyDescent="0.2">
      <c r="A358" s="289"/>
      <c r="B358" s="279"/>
      <c r="C358" s="118" t="str">
        <f>+CampusxDivxDept!C358</f>
        <v>Developmental Mathematics (DEVM)</v>
      </c>
      <c r="D358" s="176">
        <v>2304</v>
      </c>
      <c r="E358" s="175">
        <f t="shared" si="23"/>
        <v>0.15094339622641509</v>
      </c>
      <c r="F358" s="176">
        <f>+CampusxDivxDept!D358</f>
        <v>15264</v>
      </c>
      <c r="G358" s="8"/>
      <c r="V358" s="8"/>
      <c r="W358" s="8"/>
      <c r="X358" s="8"/>
      <c r="Y358" s="8"/>
      <c r="Z358" s="8"/>
      <c r="AA358" s="8"/>
      <c r="AB358" s="8"/>
      <c r="AC358" s="8"/>
      <c r="AD358" s="8"/>
      <c r="AE358" s="8"/>
    </row>
    <row r="359" spans="1:31" ht="12.75" customHeight="1" x14ac:dyDescent="0.2">
      <c r="A359" s="289"/>
      <c r="B359" s="279"/>
      <c r="C359" s="118" t="str">
        <f>+CampusxDivxDept!C359</f>
        <v>Environmental Science (ENVR)</v>
      </c>
      <c r="D359" s="176"/>
      <c r="E359" s="175">
        <f t="shared" si="23"/>
        <v>0</v>
      </c>
      <c r="F359" s="176">
        <f>+CampusxDivxDept!D359</f>
        <v>768</v>
      </c>
      <c r="G359" s="8"/>
      <c r="V359" s="8"/>
      <c r="W359" s="8"/>
      <c r="X359" s="8"/>
      <c r="Y359" s="8"/>
      <c r="Z359" s="8"/>
      <c r="AA359" s="8"/>
      <c r="AB359" s="8"/>
      <c r="AC359" s="8"/>
      <c r="AD359" s="8"/>
      <c r="AE359" s="8"/>
    </row>
    <row r="360" spans="1:31" ht="12.75" customHeight="1" x14ac:dyDescent="0.2">
      <c r="A360" s="289"/>
      <c r="B360" s="279"/>
      <c r="C360" s="118" t="str">
        <f>+CampusxDivxDept!C360</f>
        <v>Geology (GEOL)</v>
      </c>
      <c r="D360" s="176"/>
      <c r="E360" s="175" t="s">
        <v>857</v>
      </c>
      <c r="F360" s="176">
        <f>+CampusxDivxDept!D360</f>
        <v>0</v>
      </c>
      <c r="G360" s="8"/>
      <c r="V360" s="8"/>
      <c r="W360" s="8"/>
      <c r="X360" s="8"/>
      <c r="Y360" s="8"/>
      <c r="Z360" s="8"/>
      <c r="AA360" s="8"/>
      <c r="AB360" s="8"/>
      <c r="AC360" s="8"/>
      <c r="AD360" s="8"/>
      <c r="AE360" s="8"/>
    </row>
    <row r="361" spans="1:31" ht="12.75" customHeight="1" x14ac:dyDescent="0.2">
      <c r="A361" s="289"/>
      <c r="B361" s="279"/>
      <c r="C361" s="118" t="str">
        <f>+CampusxDivxDept!C361</f>
        <v>History (HIST)</v>
      </c>
      <c r="D361" s="176"/>
      <c r="E361" s="175">
        <f t="shared" si="23"/>
        <v>0</v>
      </c>
      <c r="F361" s="176">
        <f>+CampusxDivxDept!D361</f>
        <v>20880</v>
      </c>
      <c r="G361" s="8"/>
      <c r="V361" s="8"/>
      <c r="W361" s="8"/>
      <c r="X361" s="8"/>
      <c r="Y361" s="8"/>
      <c r="Z361" s="8"/>
      <c r="AA361" s="8"/>
      <c r="AB361" s="8"/>
      <c r="AC361" s="8"/>
      <c r="AD361" s="8"/>
      <c r="AE361" s="8"/>
    </row>
    <row r="362" spans="1:31" ht="12.75" customHeight="1" x14ac:dyDescent="0.2">
      <c r="A362" s="289"/>
      <c r="B362" s="279"/>
      <c r="C362" s="118" t="str">
        <f>+CampusxDivxDept!C362</f>
        <v>Kinesiology (KINE)</v>
      </c>
      <c r="D362" s="176"/>
      <c r="E362" s="175" t="s">
        <v>857</v>
      </c>
      <c r="F362" s="176">
        <f>+CampusxDivxDept!D362</f>
        <v>0</v>
      </c>
      <c r="G362" s="8"/>
      <c r="V362" s="8"/>
      <c r="W362" s="8"/>
      <c r="X362" s="8"/>
      <c r="Y362" s="8"/>
      <c r="Z362" s="8"/>
      <c r="AA362" s="8"/>
      <c r="AB362" s="8"/>
      <c r="AC362" s="8"/>
      <c r="AD362" s="8"/>
      <c r="AE362" s="8"/>
    </row>
    <row r="363" spans="1:31" ht="12.75" customHeight="1" x14ac:dyDescent="0.2">
      <c r="A363" s="289"/>
      <c r="B363" s="279"/>
      <c r="C363" s="118" t="str">
        <f>+CampusxDivxDept!C363</f>
        <v>Mathematics (MATH)</v>
      </c>
      <c r="D363" s="176">
        <v>3440</v>
      </c>
      <c r="E363" s="175">
        <f t="shared" si="23"/>
        <v>9.9629286376274329E-2</v>
      </c>
      <c r="F363" s="176">
        <f>+CampusxDivxDept!D363</f>
        <v>34528</v>
      </c>
      <c r="G363" s="8"/>
      <c r="V363" s="8"/>
      <c r="W363" s="8"/>
      <c r="X363" s="8"/>
      <c r="Y363" s="8"/>
      <c r="Z363" s="8"/>
      <c r="AA363" s="8"/>
      <c r="AB363" s="8"/>
      <c r="AC363" s="8"/>
      <c r="AD363" s="8"/>
      <c r="AE363" s="8"/>
    </row>
    <row r="364" spans="1:31" ht="12.75" customHeight="1" x14ac:dyDescent="0.2">
      <c r="A364" s="289"/>
      <c r="B364" s="279"/>
      <c r="C364" s="118" t="str">
        <f>+CampusxDivxDept!C364</f>
        <v>Physics (PHYS)</v>
      </c>
      <c r="D364" s="176"/>
      <c r="E364" s="175">
        <f t="shared" si="23"/>
        <v>0</v>
      </c>
      <c r="F364" s="176">
        <f>+CampusxDivxDept!D364</f>
        <v>5280</v>
      </c>
      <c r="G364" s="8"/>
      <c r="V364" s="8"/>
      <c r="W364" s="8"/>
      <c r="X364" s="8"/>
      <c r="Y364" s="8"/>
      <c r="Z364" s="8"/>
      <c r="AA364" s="8"/>
      <c r="AB364" s="8"/>
      <c r="AC364" s="8"/>
      <c r="AD364" s="8"/>
      <c r="AE364" s="8"/>
    </row>
    <row r="365" spans="1:31" ht="12.75" customHeight="1" x14ac:dyDescent="0.2">
      <c r="A365" s="289"/>
      <c r="B365" s="279"/>
      <c r="C365" s="118" t="str">
        <f>+CampusxDivxDept!C365</f>
        <v>Political Science (POLS)</v>
      </c>
      <c r="D365" s="176">
        <v>3648</v>
      </c>
      <c r="E365" s="175">
        <f t="shared" si="23"/>
        <v>0.20821917808219179</v>
      </c>
      <c r="F365" s="176">
        <f>+CampusxDivxDept!D365</f>
        <v>17520</v>
      </c>
      <c r="G365" s="8"/>
      <c r="V365" s="8"/>
      <c r="W365" s="8"/>
      <c r="X365" s="8"/>
      <c r="Y365" s="8"/>
      <c r="Z365" s="8"/>
      <c r="AA365" s="8"/>
      <c r="AB365" s="8"/>
      <c r="AC365" s="8"/>
      <c r="AD365" s="8"/>
      <c r="AE365" s="8"/>
    </row>
    <row r="366" spans="1:31" ht="12.75" customHeight="1" x14ac:dyDescent="0.2">
      <c r="A366" s="289"/>
      <c r="B366" s="279"/>
      <c r="C366" s="196" t="s">
        <v>43</v>
      </c>
      <c r="D366" s="197">
        <f>SUM(D354:D365)</f>
        <v>9392</v>
      </c>
      <c r="E366" s="198">
        <f t="shared" si="23"/>
        <v>7.1524308517119536E-2</v>
      </c>
      <c r="F366" s="197">
        <f>+CampusxDivxDept!D366</f>
        <v>131312</v>
      </c>
      <c r="G366" s="8"/>
      <c r="V366" s="8"/>
      <c r="W366" s="8"/>
      <c r="X366" s="8"/>
      <c r="Y366" s="8"/>
      <c r="Z366" s="8"/>
      <c r="AA366" s="8"/>
      <c r="AB366" s="8"/>
      <c r="AC366" s="8"/>
      <c r="AD366" s="8"/>
      <c r="AE366" s="8"/>
    </row>
    <row r="367" spans="1:31" ht="12.75" customHeight="1" x14ac:dyDescent="0.2">
      <c r="A367" s="289"/>
      <c r="B367" s="279"/>
      <c r="C367" s="193" t="str">
        <f>+CampusxDivxDept!C367</f>
        <v>Workforce Education</v>
      </c>
      <c r="D367" s="197"/>
      <c r="E367" s="198"/>
      <c r="F367" s="197"/>
      <c r="G367" s="8"/>
      <c r="V367" s="8"/>
      <c r="W367" s="8"/>
      <c r="X367" s="8"/>
      <c r="Y367" s="8"/>
      <c r="Z367" s="8"/>
      <c r="AA367" s="8"/>
      <c r="AB367" s="8"/>
      <c r="AC367" s="8"/>
      <c r="AD367" s="8"/>
      <c r="AE367" s="8"/>
    </row>
    <row r="368" spans="1:31" ht="12" customHeight="1" x14ac:dyDescent="0.2">
      <c r="A368" s="289"/>
      <c r="B368" s="279"/>
      <c r="C368" s="118" t="str">
        <f>+CampusxDivxDept!C368</f>
        <v>Veterinary Science (Pfent [26400]-DW) (VTSC)</v>
      </c>
      <c r="D368" s="176"/>
      <c r="E368" s="175">
        <f t="shared" ref="E368:E371" si="24">+D368/$F368</f>
        <v>0</v>
      </c>
      <c r="F368" s="176">
        <f>+CampusxDivxDept!D368</f>
        <v>4816</v>
      </c>
      <c r="G368" s="8"/>
      <c r="V368" s="8"/>
      <c r="W368" s="8"/>
      <c r="X368" s="8"/>
      <c r="Y368" s="8"/>
      <c r="Z368" s="8"/>
      <c r="AA368" s="8"/>
      <c r="AB368" s="8"/>
      <c r="AC368" s="8"/>
      <c r="AD368" s="8"/>
      <c r="AE368" s="8"/>
    </row>
    <row r="369" spans="1:31" ht="12" customHeight="1" x14ac:dyDescent="0.2">
      <c r="A369" s="289"/>
      <c r="B369" s="279"/>
      <c r="C369" s="221" t="s">
        <v>43</v>
      </c>
      <c r="D369" s="197">
        <f>+D368</f>
        <v>0</v>
      </c>
      <c r="E369" s="198">
        <f t="shared" si="24"/>
        <v>0</v>
      </c>
      <c r="F369" s="197">
        <f>+CampusxDivxDept!D369</f>
        <v>4816</v>
      </c>
      <c r="G369" s="8"/>
      <c r="V369" s="8"/>
      <c r="W369" s="8"/>
      <c r="X369" s="8"/>
      <c r="Y369" s="8"/>
      <c r="Z369" s="8"/>
      <c r="AA369" s="8"/>
      <c r="AB369" s="8"/>
      <c r="AC369" s="8"/>
      <c r="AD369" s="8"/>
      <c r="AE369" s="8"/>
    </row>
    <row r="370" spans="1:31" ht="12" customHeight="1" thickBot="1" x14ac:dyDescent="0.25">
      <c r="A370" s="289"/>
      <c r="B370" s="280"/>
      <c r="C370" s="170" t="s">
        <v>0</v>
      </c>
      <c r="D370" s="182">
        <f>SUM(D352,D366,D369)</f>
        <v>37168</v>
      </c>
      <c r="E370" s="180">
        <f t="shared" si="24"/>
        <v>0.14047287899860919</v>
      </c>
      <c r="F370" s="182">
        <f>+CampusxDivxDept!D370</f>
        <v>264592</v>
      </c>
      <c r="G370" s="8"/>
      <c r="V370" s="8"/>
      <c r="W370" s="8"/>
      <c r="X370" s="8"/>
      <c r="Y370" s="8"/>
      <c r="Z370" s="8"/>
      <c r="AA370" s="8"/>
      <c r="AB370" s="8"/>
      <c r="AC370" s="8"/>
      <c r="AD370" s="8"/>
      <c r="AE370" s="8"/>
    </row>
    <row r="371" spans="1:31" ht="12" customHeight="1" thickBot="1" x14ac:dyDescent="0.25">
      <c r="A371" s="290"/>
      <c r="B371" s="282" t="s">
        <v>156</v>
      </c>
      <c r="C371" s="285"/>
      <c r="D371" s="162">
        <f>+D370</f>
        <v>37168</v>
      </c>
      <c r="E371" s="163">
        <f t="shared" si="24"/>
        <v>0.14047287899860919</v>
      </c>
      <c r="F371" s="162">
        <f>+CampusxDivxDept!D371</f>
        <v>264592</v>
      </c>
      <c r="G371" s="8"/>
      <c r="V371" s="8"/>
      <c r="W371" s="8"/>
      <c r="X371" s="8"/>
      <c r="Y371" s="8"/>
      <c r="Z371" s="8"/>
      <c r="AA371" s="8"/>
      <c r="AB371" s="8"/>
      <c r="AC371" s="8"/>
      <c r="AD371" s="8"/>
      <c r="AE371" s="8"/>
    </row>
    <row r="372" spans="1:31" ht="12" customHeight="1" x14ac:dyDescent="0.2">
      <c r="A372"/>
      <c r="B372"/>
      <c r="C372"/>
      <c r="E372"/>
      <c r="F372"/>
      <c r="G372" s="8"/>
      <c r="V372" s="8"/>
      <c r="W372" s="8"/>
      <c r="X372" s="8"/>
      <c r="Y372" s="8"/>
      <c r="Z372" s="8"/>
      <c r="AA372" s="8"/>
      <c r="AB372" s="8"/>
      <c r="AC372" s="8"/>
      <c r="AD372" s="8"/>
      <c r="AE372" s="8"/>
    </row>
    <row r="373" spans="1:31" ht="12" customHeight="1" x14ac:dyDescent="0.2">
      <c r="A373"/>
      <c r="B373" s="8" t="s">
        <v>877</v>
      </c>
      <c r="C373"/>
      <c r="E373"/>
      <c r="F373"/>
      <c r="G373" s="8"/>
      <c r="V373" s="8"/>
      <c r="W373" s="8"/>
      <c r="X373" s="8"/>
      <c r="Y373" s="8"/>
      <c r="Z373" s="8"/>
      <c r="AA373" s="8"/>
      <c r="AB373" s="8"/>
      <c r="AC373" s="8"/>
      <c r="AD373" s="8"/>
      <c r="AE373" s="8"/>
    </row>
    <row r="374" spans="1:31" ht="12" customHeight="1" x14ac:dyDescent="0.2">
      <c r="A374"/>
      <c r="B374"/>
      <c r="C374"/>
      <c r="E374"/>
      <c r="F374"/>
      <c r="G374" s="8"/>
      <c r="V374" s="8"/>
      <c r="W374" s="8"/>
      <c r="X374" s="8"/>
      <c r="Y374" s="8"/>
      <c r="Z374" s="8"/>
      <c r="AA374" s="8"/>
      <c r="AB374" s="8"/>
      <c r="AC374" s="8"/>
      <c r="AD374" s="8"/>
      <c r="AE374" s="8"/>
    </row>
    <row r="375" spans="1:31" ht="12" customHeight="1" x14ac:dyDescent="0.2">
      <c r="A375"/>
      <c r="B375" s="320" t="s">
        <v>891</v>
      </c>
      <c r="C375" s="321"/>
      <c r="D375" s="321"/>
      <c r="E375" s="321"/>
      <c r="F375" s="321"/>
      <c r="G375" s="8"/>
      <c r="V375" s="8"/>
      <c r="W375" s="8"/>
      <c r="X375" s="8"/>
      <c r="Y375" s="8"/>
      <c r="Z375" s="8"/>
      <c r="AA375" s="8"/>
      <c r="AB375" s="8"/>
      <c r="AC375" s="8"/>
      <c r="AD375" s="8"/>
      <c r="AE375" s="8"/>
    </row>
    <row r="376" spans="1:31" ht="12" customHeight="1" x14ac:dyDescent="0.2">
      <c r="A376"/>
      <c r="B376" s="320"/>
      <c r="C376" s="321"/>
      <c r="D376" s="321"/>
      <c r="E376" s="321"/>
      <c r="F376" s="321"/>
      <c r="G376" s="8"/>
      <c r="V376" s="8"/>
      <c r="W376" s="8"/>
      <c r="X376" s="8"/>
      <c r="Y376" s="8"/>
      <c r="Z376" s="8"/>
      <c r="AA376" s="8"/>
      <c r="AB376" s="8"/>
      <c r="AC376" s="8"/>
      <c r="AD376" s="8"/>
      <c r="AE376" s="8"/>
    </row>
    <row r="377" spans="1:31" ht="12" customHeight="1" x14ac:dyDescent="0.2">
      <c r="A377"/>
      <c r="B377" s="320"/>
      <c r="C377" s="321"/>
      <c r="D377" s="321"/>
      <c r="E377" s="321"/>
      <c r="F377" s="321"/>
      <c r="G377" s="8"/>
      <c r="V377" s="8"/>
      <c r="W377" s="8"/>
      <c r="X377" s="8"/>
      <c r="Y377" s="8"/>
      <c r="Z377" s="8"/>
      <c r="AA377" s="8"/>
      <c r="AB377" s="8"/>
      <c r="AC377" s="8"/>
      <c r="AD377" s="8"/>
      <c r="AE377" s="8"/>
    </row>
    <row r="378" spans="1:31" ht="12" customHeight="1" x14ac:dyDescent="0.2">
      <c r="A378"/>
      <c r="B378" s="321"/>
      <c r="C378" s="321"/>
      <c r="D378" s="321"/>
      <c r="E378" s="321"/>
      <c r="F378" s="321"/>
      <c r="G378" s="8"/>
      <c r="V378" s="8"/>
      <c r="W378" s="8"/>
      <c r="X378" s="8"/>
      <c r="Y378" s="8"/>
      <c r="Z378" s="8"/>
      <c r="AA378" s="8"/>
      <c r="AB378" s="8"/>
      <c r="AC378" s="8"/>
      <c r="AD378" s="8"/>
      <c r="AE378" s="8"/>
    </row>
    <row r="379" spans="1:31" ht="12" customHeight="1" x14ac:dyDescent="0.2">
      <c r="A379"/>
      <c r="B379"/>
      <c r="C379"/>
      <c r="E379"/>
      <c r="F379"/>
      <c r="G379" s="8"/>
      <c r="V379" s="8"/>
      <c r="W379" s="8"/>
      <c r="X379" s="8"/>
      <c r="Y379" s="8"/>
      <c r="Z379" s="8"/>
      <c r="AA379" s="8"/>
      <c r="AB379" s="8"/>
      <c r="AC379" s="8"/>
      <c r="AD379" s="8"/>
      <c r="AE379" s="8"/>
    </row>
    <row r="380" spans="1:31" ht="12" customHeight="1" x14ac:dyDescent="0.2">
      <c r="A380"/>
      <c r="B380"/>
      <c r="C380"/>
      <c r="E380"/>
      <c r="F380"/>
      <c r="G380" s="8"/>
      <c r="V380" s="8"/>
      <c r="W380" s="8"/>
      <c r="X380" s="8"/>
      <c r="Y380" s="8"/>
      <c r="Z380" s="8"/>
      <c r="AA380" s="8"/>
      <c r="AB380" s="8"/>
      <c r="AC380" s="8"/>
      <c r="AD380" s="8"/>
      <c r="AE380" s="8"/>
    </row>
    <row r="381" spans="1:31" ht="12" customHeight="1" x14ac:dyDescent="0.2">
      <c r="A381"/>
      <c r="B381"/>
      <c r="C381"/>
      <c r="E381"/>
      <c r="F381"/>
      <c r="G381" s="8"/>
      <c r="V381" s="8"/>
      <c r="W381" s="8"/>
      <c r="X381" s="8"/>
      <c r="Y381" s="8"/>
      <c r="Z381" s="8"/>
      <c r="AA381" s="8"/>
      <c r="AB381" s="8"/>
      <c r="AC381" s="8"/>
      <c r="AD381" s="8"/>
      <c r="AE381" s="8"/>
    </row>
    <row r="382" spans="1:31" ht="12" customHeight="1" x14ac:dyDescent="0.2">
      <c r="A382"/>
      <c r="B382"/>
      <c r="C382"/>
      <c r="E382"/>
      <c r="F382"/>
      <c r="G382" s="8"/>
      <c r="V382" s="8"/>
      <c r="W382" s="8"/>
      <c r="X382" s="8"/>
      <c r="Y382" s="8"/>
      <c r="Z382" s="8"/>
      <c r="AA382" s="8"/>
      <c r="AB382" s="8"/>
      <c r="AC382" s="8"/>
      <c r="AD382" s="8"/>
      <c r="AE382" s="8"/>
    </row>
    <row r="383" spans="1:31" ht="12.75" customHeight="1" x14ac:dyDescent="0.2">
      <c r="A383"/>
      <c r="B383"/>
      <c r="C383"/>
      <c r="E383"/>
      <c r="F383"/>
      <c r="G383" s="8"/>
      <c r="V383" s="8"/>
      <c r="W383" s="8"/>
      <c r="X383" s="8"/>
      <c r="Y383" s="8"/>
      <c r="Z383" s="8"/>
      <c r="AA383" s="8"/>
      <c r="AB383" s="8"/>
      <c r="AC383" s="8"/>
      <c r="AD383" s="8"/>
      <c r="AE383" s="8"/>
    </row>
    <row r="384" spans="1:31" ht="12.75" customHeight="1" x14ac:dyDescent="0.2">
      <c r="A384"/>
      <c r="B384"/>
      <c r="C384"/>
      <c r="E384"/>
      <c r="F384"/>
      <c r="G384" s="8"/>
      <c r="V384" s="8"/>
      <c r="W384" s="8"/>
      <c r="X384" s="8"/>
      <c r="Y384" s="8"/>
      <c r="Z384" s="8"/>
      <c r="AA384" s="8"/>
      <c r="AB384" s="8"/>
      <c r="AC384" s="8"/>
      <c r="AD384" s="8"/>
      <c r="AE384" s="8"/>
    </row>
    <row r="385" spans="1:31" ht="12.75" customHeight="1" x14ac:dyDescent="0.2">
      <c r="A385"/>
      <c r="B385"/>
      <c r="C385"/>
      <c r="E385"/>
      <c r="F385"/>
      <c r="G385" s="8"/>
      <c r="V385" s="8"/>
      <c r="W385" s="8"/>
      <c r="X385" s="8"/>
      <c r="Y385" s="8"/>
      <c r="Z385" s="8"/>
      <c r="AA385" s="8"/>
      <c r="AB385" s="8"/>
      <c r="AC385" s="8"/>
      <c r="AD385" s="8"/>
      <c r="AE385" s="8"/>
    </row>
    <row r="386" spans="1:31" ht="12.75" customHeight="1" x14ac:dyDescent="0.2">
      <c r="A386"/>
      <c r="B386"/>
      <c r="C386"/>
      <c r="E386"/>
      <c r="F386"/>
      <c r="G386" s="8"/>
      <c r="V386" s="8"/>
      <c r="W386" s="8"/>
      <c r="X386" s="8"/>
      <c r="Y386" s="8"/>
      <c r="Z386" s="8"/>
      <c r="AA386" s="8"/>
      <c r="AB386" s="8"/>
      <c r="AC386" s="8"/>
      <c r="AD386" s="8"/>
      <c r="AE386" s="8"/>
    </row>
    <row r="387" spans="1:31" ht="12.75" customHeight="1" x14ac:dyDescent="0.2">
      <c r="A387"/>
      <c r="B387"/>
      <c r="C387"/>
      <c r="E387"/>
      <c r="F387"/>
      <c r="G387" s="8"/>
      <c r="V387" s="8"/>
      <c r="W387" s="8"/>
      <c r="X387" s="8"/>
      <c r="Y387" s="8"/>
      <c r="Z387" s="8"/>
      <c r="AA387" s="8"/>
      <c r="AB387" s="8"/>
      <c r="AC387" s="8"/>
      <c r="AD387" s="8"/>
      <c r="AE387" s="8"/>
    </row>
    <row r="388" spans="1:31" ht="12.75" customHeight="1" x14ac:dyDescent="0.2">
      <c r="A388"/>
      <c r="B388"/>
      <c r="C388"/>
      <c r="E388"/>
      <c r="F388"/>
      <c r="G388" s="8"/>
      <c r="V388" s="8"/>
      <c r="W388" s="8"/>
      <c r="X388" s="8"/>
      <c r="Y388" s="8"/>
      <c r="Z388" s="8"/>
      <c r="AA388" s="8"/>
      <c r="AB388" s="8"/>
      <c r="AC388" s="8"/>
      <c r="AD388" s="8"/>
      <c r="AE388" s="8"/>
    </row>
    <row r="389" spans="1:31" ht="12.75" customHeight="1" x14ac:dyDescent="0.2">
      <c r="A389"/>
      <c r="B389"/>
      <c r="C389"/>
      <c r="E389"/>
      <c r="F389"/>
      <c r="G389" s="8"/>
      <c r="V389" s="8"/>
      <c r="W389" s="8"/>
      <c r="X389" s="8"/>
      <c r="Y389" s="8"/>
      <c r="Z389" s="8"/>
      <c r="AA389" s="8"/>
      <c r="AB389" s="8"/>
      <c r="AC389" s="8"/>
      <c r="AD389" s="8"/>
      <c r="AE389" s="8"/>
    </row>
    <row r="390" spans="1:31" ht="12.75" customHeight="1" x14ac:dyDescent="0.2">
      <c r="A390"/>
      <c r="B390"/>
      <c r="C390"/>
      <c r="E390"/>
      <c r="F390"/>
      <c r="G390" s="8"/>
      <c r="V390" s="8"/>
      <c r="W390" s="8"/>
      <c r="X390" s="8"/>
      <c r="Y390" s="8"/>
      <c r="Z390" s="8"/>
      <c r="AA390" s="8"/>
      <c r="AB390" s="8"/>
      <c r="AC390" s="8"/>
      <c r="AD390" s="8"/>
      <c r="AE390" s="8"/>
    </row>
    <row r="391" spans="1:31" ht="12.75" customHeight="1" x14ac:dyDescent="0.2">
      <c r="A391"/>
      <c r="B391"/>
      <c r="C391"/>
      <c r="E391"/>
      <c r="F391"/>
      <c r="G391" s="8"/>
      <c r="V391" s="8"/>
      <c r="W391" s="8"/>
      <c r="X391" s="8"/>
      <c r="Y391" s="8"/>
      <c r="Z391" s="8"/>
      <c r="AA391" s="8"/>
      <c r="AB391" s="8"/>
      <c r="AC391" s="8"/>
      <c r="AD391" s="8"/>
      <c r="AE391" s="8"/>
    </row>
    <row r="392" spans="1:31" ht="12.75" customHeight="1" x14ac:dyDescent="0.2">
      <c r="A392"/>
      <c r="B392"/>
      <c r="C392"/>
      <c r="E392"/>
      <c r="F392"/>
      <c r="G392" s="8"/>
      <c r="V392" s="8"/>
      <c r="W392" s="8"/>
      <c r="X392" s="8"/>
      <c r="Y392" s="8"/>
      <c r="Z392" s="8"/>
      <c r="AA392" s="8"/>
      <c r="AB392" s="8"/>
      <c r="AC392" s="8"/>
      <c r="AD392" s="8"/>
      <c r="AE392" s="8"/>
    </row>
    <row r="393" spans="1:31" ht="12.75" customHeight="1" x14ac:dyDescent="0.2">
      <c r="A393"/>
      <c r="B393"/>
      <c r="C393"/>
      <c r="E393"/>
      <c r="F393"/>
      <c r="G393" s="8"/>
      <c r="V393" s="8"/>
      <c r="W393" s="8"/>
      <c r="X393" s="8"/>
      <c r="Y393" s="8"/>
      <c r="Z393" s="8"/>
      <c r="AA393" s="8"/>
      <c r="AB393" s="8"/>
      <c r="AC393" s="8"/>
      <c r="AD393" s="8"/>
      <c r="AE393" s="8"/>
    </row>
    <row r="394" spans="1:31" ht="12.75" customHeight="1" x14ac:dyDescent="0.2">
      <c r="A394"/>
      <c r="B394"/>
      <c r="C394"/>
      <c r="E394"/>
      <c r="F394"/>
      <c r="G394" s="8"/>
      <c r="V394" s="8"/>
      <c r="W394" s="8"/>
      <c r="X394" s="8"/>
      <c r="Y394" s="8"/>
      <c r="Z394" s="8"/>
      <c r="AA394" s="8"/>
      <c r="AB394" s="8"/>
      <c r="AC394" s="8"/>
      <c r="AD394" s="8"/>
      <c r="AE394" s="8"/>
    </row>
    <row r="395" spans="1:31" ht="12.75" customHeight="1" x14ac:dyDescent="0.2">
      <c r="A395"/>
      <c r="B395"/>
      <c r="C395"/>
      <c r="E395"/>
      <c r="F395"/>
      <c r="G395" s="8"/>
      <c r="V395" s="8"/>
      <c r="W395" s="8"/>
      <c r="X395" s="8"/>
      <c r="Y395" s="8"/>
      <c r="Z395" s="8"/>
      <c r="AA395" s="8"/>
      <c r="AB395" s="8"/>
      <c r="AC395" s="8"/>
      <c r="AD395" s="8"/>
      <c r="AE395" s="8"/>
    </row>
    <row r="396" spans="1:31" ht="12.75" customHeight="1" x14ac:dyDescent="0.2">
      <c r="A396"/>
      <c r="B396"/>
      <c r="C396"/>
      <c r="E396"/>
      <c r="F396"/>
      <c r="G396" s="8"/>
      <c r="V396" s="8"/>
      <c r="W396" s="8"/>
      <c r="X396" s="8"/>
      <c r="Y396" s="8"/>
      <c r="Z396" s="8"/>
      <c r="AA396" s="8"/>
      <c r="AB396" s="8"/>
      <c r="AC396" s="8"/>
      <c r="AD396" s="8"/>
      <c r="AE396" s="8"/>
    </row>
    <row r="397" spans="1:31" ht="12.75" customHeight="1" x14ac:dyDescent="0.2">
      <c r="A397"/>
      <c r="B397"/>
      <c r="C397"/>
      <c r="E397"/>
      <c r="F397"/>
      <c r="G397" s="8"/>
      <c r="V397" s="8"/>
      <c r="W397" s="8"/>
      <c r="X397" s="8"/>
      <c r="Y397" s="8"/>
      <c r="Z397" s="8"/>
      <c r="AA397" s="8"/>
      <c r="AB397" s="8"/>
      <c r="AC397" s="8"/>
      <c r="AD397" s="8"/>
      <c r="AE397" s="8"/>
    </row>
    <row r="398" spans="1:31" ht="12.75" customHeight="1" x14ac:dyDescent="0.2">
      <c r="A398"/>
      <c r="B398"/>
      <c r="C398"/>
      <c r="E398"/>
      <c r="F398"/>
      <c r="G398" s="8"/>
      <c r="V398" s="8"/>
      <c r="W398" s="8"/>
      <c r="X398" s="8"/>
      <c r="Y398" s="8"/>
      <c r="Z398" s="8"/>
      <c r="AA398" s="8"/>
      <c r="AB398" s="8"/>
      <c r="AC398" s="8"/>
      <c r="AD398" s="8"/>
      <c r="AE398" s="8"/>
    </row>
    <row r="399" spans="1:31" ht="12.75" customHeight="1" x14ac:dyDescent="0.2">
      <c r="A399"/>
      <c r="B399"/>
      <c r="C399"/>
      <c r="E399"/>
      <c r="F399"/>
      <c r="G399" s="8"/>
      <c r="V399" s="8"/>
      <c r="W399" s="8"/>
      <c r="X399" s="8"/>
      <c r="Y399" s="8"/>
      <c r="Z399" s="8"/>
      <c r="AA399" s="8"/>
      <c r="AB399" s="8"/>
      <c r="AC399" s="8"/>
      <c r="AD399" s="8"/>
      <c r="AE399" s="8"/>
    </row>
    <row r="400" spans="1:31" ht="12.75" customHeight="1" x14ac:dyDescent="0.2">
      <c r="A400"/>
      <c r="B400"/>
      <c r="C400"/>
      <c r="E400"/>
      <c r="F400"/>
      <c r="G400" s="8"/>
      <c r="V400" s="8"/>
      <c r="W400" s="8"/>
      <c r="X400" s="8"/>
      <c r="Y400" s="8"/>
      <c r="Z400" s="8"/>
      <c r="AA400" s="8"/>
      <c r="AB400" s="8"/>
      <c r="AC400" s="8"/>
      <c r="AD400" s="8"/>
      <c r="AE400" s="8"/>
    </row>
    <row r="401" spans="1:31" ht="12.75" customHeight="1" x14ac:dyDescent="0.2">
      <c r="A401"/>
      <c r="B401"/>
      <c r="C401"/>
      <c r="E401"/>
      <c r="F401"/>
      <c r="G401" s="8"/>
      <c r="V401" s="8"/>
      <c r="W401" s="8"/>
      <c r="X401" s="8"/>
      <c r="Y401" s="8"/>
      <c r="Z401" s="8"/>
      <c r="AA401" s="8"/>
      <c r="AB401" s="8"/>
      <c r="AC401" s="8"/>
      <c r="AD401" s="8"/>
      <c r="AE401" s="8"/>
    </row>
    <row r="402" spans="1:31" ht="12.75" customHeight="1" x14ac:dyDescent="0.2">
      <c r="A402"/>
      <c r="B402"/>
      <c r="C402"/>
      <c r="E402"/>
      <c r="F402"/>
      <c r="G402" s="8"/>
      <c r="V402" s="8"/>
      <c r="W402" s="8"/>
      <c r="X402" s="8"/>
      <c r="Y402" s="8"/>
      <c r="Z402" s="8"/>
      <c r="AA402" s="8"/>
      <c r="AB402" s="8"/>
      <c r="AC402" s="8"/>
      <c r="AD402" s="8"/>
      <c r="AE402" s="8"/>
    </row>
    <row r="403" spans="1:31" ht="12.75" customHeight="1" x14ac:dyDescent="0.2">
      <c r="A403"/>
      <c r="B403"/>
      <c r="C403"/>
      <c r="E403"/>
      <c r="F403"/>
      <c r="G403" s="8"/>
      <c r="V403" s="8"/>
      <c r="W403" s="8"/>
      <c r="X403" s="8"/>
      <c r="Y403" s="8"/>
      <c r="Z403" s="8"/>
      <c r="AA403" s="8"/>
      <c r="AB403" s="8"/>
      <c r="AC403" s="8"/>
      <c r="AD403" s="8"/>
      <c r="AE403" s="8"/>
    </row>
    <row r="404" spans="1:31" ht="12.75" customHeight="1" x14ac:dyDescent="0.2">
      <c r="A404"/>
      <c r="B404"/>
      <c r="C404"/>
      <c r="E404"/>
      <c r="F404"/>
      <c r="G404" s="8"/>
      <c r="V404" s="8"/>
      <c r="W404" s="8"/>
      <c r="X404" s="8"/>
      <c r="Y404" s="8"/>
      <c r="Z404" s="8"/>
      <c r="AA404" s="8"/>
      <c r="AB404" s="8"/>
      <c r="AC404" s="8"/>
      <c r="AD404" s="8"/>
      <c r="AE404" s="8"/>
    </row>
    <row r="405" spans="1:31" ht="12.75" customHeight="1" x14ac:dyDescent="0.2">
      <c r="A405"/>
      <c r="B405"/>
      <c r="C405"/>
      <c r="E405"/>
      <c r="F405"/>
      <c r="G405" s="8"/>
      <c r="V405" s="8"/>
      <c r="W405" s="8"/>
      <c r="X405" s="8"/>
      <c r="Y405" s="8"/>
      <c r="Z405" s="8"/>
      <c r="AA405" s="8"/>
      <c r="AB405" s="8"/>
      <c r="AC405" s="8"/>
      <c r="AD405" s="8"/>
      <c r="AE405" s="8"/>
    </row>
    <row r="406" spans="1:31" ht="12.75" customHeight="1" x14ac:dyDescent="0.2">
      <c r="A406"/>
      <c r="B406"/>
      <c r="C406"/>
      <c r="E406"/>
      <c r="F406"/>
      <c r="G406" s="8"/>
      <c r="V406" s="8"/>
      <c r="W406" s="8"/>
      <c r="X406" s="8"/>
      <c r="Y406" s="8"/>
      <c r="Z406" s="8"/>
      <c r="AA406" s="8"/>
      <c r="AB406" s="8"/>
      <c r="AC406" s="8"/>
      <c r="AD406" s="8"/>
      <c r="AE406" s="8"/>
    </row>
    <row r="407" spans="1:31" ht="12.75" customHeight="1" x14ac:dyDescent="0.2">
      <c r="A407"/>
      <c r="B407"/>
      <c r="C407"/>
      <c r="E407"/>
      <c r="F407"/>
      <c r="G407" s="8"/>
      <c r="V407" s="8"/>
      <c r="W407" s="8"/>
      <c r="X407" s="8"/>
      <c r="Y407" s="8"/>
      <c r="Z407" s="8"/>
      <c r="AA407" s="8"/>
      <c r="AB407" s="8"/>
      <c r="AC407" s="8"/>
      <c r="AD407" s="8"/>
      <c r="AE407" s="8"/>
    </row>
    <row r="408" spans="1:31" ht="12.75" customHeight="1" x14ac:dyDescent="0.2">
      <c r="A408"/>
      <c r="B408"/>
      <c r="C408"/>
      <c r="E408"/>
      <c r="F408"/>
      <c r="G408" s="8"/>
      <c r="V408" s="8"/>
      <c r="W408" s="8"/>
      <c r="X408" s="8"/>
      <c r="Y408" s="8"/>
      <c r="Z408" s="8"/>
      <c r="AA408" s="8"/>
      <c r="AB408" s="8"/>
      <c r="AC408" s="8"/>
      <c r="AD408" s="8"/>
      <c r="AE408" s="8"/>
    </row>
    <row r="409" spans="1:31" ht="12.75" customHeight="1" x14ac:dyDescent="0.2">
      <c r="A409"/>
      <c r="B409"/>
      <c r="C409"/>
      <c r="E409"/>
      <c r="F409"/>
      <c r="G409" s="8"/>
      <c r="V409" s="8"/>
      <c r="W409" s="8"/>
      <c r="X409" s="8"/>
      <c r="Y409" s="8"/>
      <c r="Z409" s="8"/>
      <c r="AA409" s="8"/>
      <c r="AB409" s="8"/>
      <c r="AC409" s="8"/>
      <c r="AD409" s="8"/>
      <c r="AE409" s="8"/>
    </row>
    <row r="410" spans="1:31" ht="12.75" customHeight="1" x14ac:dyDescent="0.2">
      <c r="A410"/>
      <c r="B410"/>
      <c r="C410"/>
      <c r="E410"/>
      <c r="F410"/>
      <c r="G410" s="8"/>
      <c r="V410" s="8"/>
      <c r="W410" s="8"/>
      <c r="X410" s="8"/>
      <c r="Y410" s="8"/>
      <c r="Z410" s="8"/>
      <c r="AA410" s="8"/>
      <c r="AB410" s="8"/>
      <c r="AC410" s="8"/>
      <c r="AD410" s="8"/>
      <c r="AE410" s="8"/>
    </row>
    <row r="411" spans="1:31" ht="12.75" customHeight="1" x14ac:dyDescent="0.2">
      <c r="A411"/>
      <c r="B411"/>
      <c r="C411"/>
      <c r="E411"/>
      <c r="F411"/>
      <c r="G411" s="8"/>
      <c r="V411" s="8"/>
      <c r="W411" s="8"/>
      <c r="X411" s="8"/>
      <c r="Y411" s="8"/>
      <c r="Z411" s="8"/>
      <c r="AA411" s="8"/>
      <c r="AB411" s="8"/>
      <c r="AC411" s="8"/>
      <c r="AD411" s="8"/>
      <c r="AE411" s="8"/>
    </row>
    <row r="412" spans="1:31" ht="12.75" customHeight="1" x14ac:dyDescent="0.2">
      <c r="A412"/>
      <c r="B412"/>
      <c r="C412"/>
      <c r="E412"/>
      <c r="F412"/>
      <c r="G412" s="8"/>
      <c r="V412" s="8"/>
      <c r="W412" s="8"/>
      <c r="X412" s="8"/>
      <c r="Y412" s="8"/>
      <c r="Z412" s="8"/>
      <c r="AA412" s="8"/>
      <c r="AB412" s="8"/>
      <c r="AC412" s="8"/>
      <c r="AD412" s="8"/>
      <c r="AE412" s="8"/>
    </row>
    <row r="413" spans="1:31" ht="12.75" customHeight="1" x14ac:dyDescent="0.2">
      <c r="A413"/>
      <c r="B413"/>
      <c r="C413"/>
      <c r="E413"/>
      <c r="F413"/>
      <c r="G413" s="8"/>
      <c r="V413" s="8"/>
      <c r="W413" s="8"/>
      <c r="X413" s="8"/>
      <c r="Y413" s="8"/>
      <c r="Z413" s="8"/>
      <c r="AA413" s="8"/>
      <c r="AB413" s="8"/>
      <c r="AC413" s="8"/>
      <c r="AD413" s="8"/>
      <c r="AE413" s="8"/>
    </row>
    <row r="414" spans="1:31" ht="12.75" customHeight="1" x14ac:dyDescent="0.2">
      <c r="A414"/>
      <c r="B414"/>
      <c r="C414"/>
      <c r="E414"/>
      <c r="F414"/>
      <c r="G414" s="8"/>
      <c r="V414" s="8"/>
      <c r="W414" s="8"/>
      <c r="X414" s="8"/>
      <c r="Y414" s="8"/>
      <c r="Z414" s="8"/>
      <c r="AA414" s="8"/>
      <c r="AB414" s="8"/>
      <c r="AC414" s="8"/>
      <c r="AD414" s="8"/>
      <c r="AE414" s="8"/>
    </row>
    <row r="415" spans="1:31" ht="12.75" customHeight="1" x14ac:dyDescent="0.2">
      <c r="A415"/>
      <c r="B415"/>
      <c r="C415"/>
      <c r="E415"/>
      <c r="F415"/>
      <c r="G415" s="8"/>
      <c r="V415" s="8"/>
      <c r="W415" s="8"/>
      <c r="X415" s="8"/>
      <c r="Y415" s="8"/>
      <c r="Z415" s="8"/>
      <c r="AA415" s="8"/>
      <c r="AB415" s="8"/>
      <c r="AC415" s="8"/>
      <c r="AD415" s="8"/>
      <c r="AE415" s="8"/>
    </row>
    <row r="416" spans="1:31" ht="12.75" customHeight="1" x14ac:dyDescent="0.2">
      <c r="A416"/>
      <c r="B416"/>
      <c r="C416"/>
      <c r="E416"/>
      <c r="F416"/>
      <c r="G416" s="8"/>
      <c r="V416" s="8"/>
      <c r="W416" s="8"/>
      <c r="X416" s="8"/>
      <c r="Y416" s="8"/>
      <c r="Z416" s="8"/>
      <c r="AA416" s="8"/>
      <c r="AB416" s="8"/>
      <c r="AC416" s="8"/>
      <c r="AD416" s="8"/>
      <c r="AE416" s="8"/>
    </row>
    <row r="417" spans="1:31" ht="12.75" customHeight="1" x14ac:dyDescent="0.2">
      <c r="A417"/>
      <c r="B417"/>
      <c r="C417"/>
      <c r="E417"/>
      <c r="F417"/>
      <c r="G417" s="8"/>
      <c r="V417" s="8"/>
      <c r="W417" s="8"/>
      <c r="X417" s="8"/>
      <c r="Y417" s="8"/>
      <c r="Z417" s="8"/>
      <c r="AA417" s="8"/>
      <c r="AB417" s="8"/>
      <c r="AC417" s="8"/>
      <c r="AD417" s="8"/>
      <c r="AE417" s="8"/>
    </row>
    <row r="418" spans="1:31" ht="12.75" customHeight="1" x14ac:dyDescent="0.2">
      <c r="A418"/>
      <c r="B418"/>
      <c r="C418"/>
      <c r="E418"/>
      <c r="F418"/>
      <c r="G418" s="8"/>
      <c r="V418" s="8"/>
      <c r="W418" s="8"/>
      <c r="X418" s="8"/>
      <c r="Y418" s="8"/>
      <c r="Z418" s="8"/>
      <c r="AA418" s="8"/>
      <c r="AB418" s="8"/>
      <c r="AC418" s="8"/>
      <c r="AD418" s="8"/>
      <c r="AE418" s="8"/>
    </row>
    <row r="419" spans="1:31" ht="12.75" customHeight="1" x14ac:dyDescent="0.2">
      <c r="A419"/>
      <c r="B419"/>
      <c r="C419"/>
      <c r="E419"/>
      <c r="F419"/>
      <c r="G419" s="8"/>
      <c r="V419" s="8"/>
      <c r="W419" s="8"/>
      <c r="X419" s="8"/>
      <c r="Y419" s="8"/>
      <c r="Z419" s="8"/>
      <c r="AA419" s="8"/>
      <c r="AB419" s="8"/>
      <c r="AC419" s="8"/>
      <c r="AD419" s="8"/>
      <c r="AE419" s="8"/>
    </row>
    <row r="420" spans="1:31" ht="12.75" customHeight="1" x14ac:dyDescent="0.2">
      <c r="A420"/>
      <c r="B420"/>
      <c r="C420"/>
      <c r="E420"/>
      <c r="F420"/>
      <c r="G420" s="8"/>
      <c r="V420" s="8"/>
      <c r="W420" s="8"/>
      <c r="X420" s="8"/>
      <c r="Y420" s="8"/>
      <c r="Z420" s="8"/>
      <c r="AA420" s="8"/>
      <c r="AB420" s="8"/>
      <c r="AC420" s="8"/>
      <c r="AD420" s="8"/>
      <c r="AE420" s="8"/>
    </row>
    <row r="421" spans="1:31" ht="12.75" customHeight="1" x14ac:dyDescent="0.2">
      <c r="A421"/>
      <c r="B421"/>
      <c r="C421"/>
      <c r="E421"/>
      <c r="F421"/>
      <c r="V421" s="8"/>
      <c r="W421" s="8"/>
      <c r="X421" s="8"/>
      <c r="Y421" s="8"/>
      <c r="Z421" s="8"/>
      <c r="AA421" s="8"/>
      <c r="AB421" s="8"/>
      <c r="AC421" s="8"/>
      <c r="AD421" s="8"/>
      <c r="AE421" s="8"/>
    </row>
    <row r="422" spans="1:31" ht="12.75" customHeight="1" x14ac:dyDescent="0.2">
      <c r="A422"/>
      <c r="B422"/>
      <c r="C422"/>
      <c r="E422"/>
      <c r="F422"/>
      <c r="V422" s="8"/>
      <c r="W422" s="8"/>
      <c r="X422" s="8"/>
      <c r="Y422" s="8"/>
      <c r="Z422" s="8"/>
      <c r="AA422" s="8"/>
      <c r="AB422" s="8"/>
      <c r="AC422" s="8"/>
      <c r="AD422" s="8"/>
      <c r="AE422" s="8"/>
    </row>
    <row r="423" spans="1:31" ht="12.75" customHeight="1" x14ac:dyDescent="0.2">
      <c r="A423"/>
      <c r="B423"/>
      <c r="C423"/>
      <c r="E423"/>
      <c r="F423"/>
      <c r="V423" s="8"/>
      <c r="W423" s="8"/>
      <c r="X423" s="8"/>
      <c r="Y423" s="8"/>
      <c r="Z423" s="8"/>
      <c r="AA423" s="8"/>
      <c r="AB423" s="8"/>
      <c r="AC423" s="8"/>
      <c r="AD423" s="8"/>
      <c r="AE423" s="8"/>
    </row>
    <row r="424" spans="1:31" ht="12.75" customHeight="1" x14ac:dyDescent="0.2">
      <c r="D424" s="37"/>
      <c r="E424" s="157"/>
      <c r="F424" s="157"/>
      <c r="V424" s="8"/>
      <c r="W424" s="8"/>
      <c r="X424" s="8"/>
      <c r="Y424" s="8"/>
      <c r="Z424" s="8"/>
      <c r="AA424" s="8"/>
      <c r="AB424" s="8"/>
      <c r="AC424" s="8"/>
      <c r="AD424" s="8"/>
      <c r="AE424" s="8"/>
    </row>
    <row r="425" spans="1:31" ht="12.75" customHeight="1" x14ac:dyDescent="0.2">
      <c r="B425" s="37"/>
      <c r="C425" s="157"/>
      <c r="D425" s="37"/>
      <c r="E425" s="157"/>
      <c r="F425" s="157"/>
    </row>
    <row r="426" spans="1:31" ht="12.75" customHeight="1" x14ac:dyDescent="0.2">
      <c r="B426" s="157"/>
      <c r="C426" s="157"/>
      <c r="D426" s="37"/>
      <c r="E426" s="157"/>
      <c r="F426" s="157"/>
    </row>
    <row r="427" spans="1:31" ht="12.75" customHeight="1" x14ac:dyDescent="0.2">
      <c r="B427" s="157"/>
      <c r="C427" s="157"/>
    </row>
  </sheetData>
  <mergeCells count="36">
    <mergeCell ref="A42:A65"/>
    <mergeCell ref="B42:B64"/>
    <mergeCell ref="B65:C65"/>
    <mergeCell ref="B8:C8"/>
    <mergeCell ref="A9:A41"/>
    <mergeCell ref="B9:B23"/>
    <mergeCell ref="B24:B40"/>
    <mergeCell ref="B41:C41"/>
    <mergeCell ref="A66:A88"/>
    <mergeCell ref="B66:B87"/>
    <mergeCell ref="B88:C88"/>
    <mergeCell ref="A124:A155"/>
    <mergeCell ref="B124:B154"/>
    <mergeCell ref="B155:C155"/>
    <mergeCell ref="B156:B199"/>
    <mergeCell ref="A200:A223"/>
    <mergeCell ref="B200:B222"/>
    <mergeCell ref="B223:C223"/>
    <mergeCell ref="A224:A256"/>
    <mergeCell ref="B224:B256"/>
    <mergeCell ref="B375:F378"/>
    <mergeCell ref="B89:B123"/>
    <mergeCell ref="A89:A123"/>
    <mergeCell ref="A307:A335"/>
    <mergeCell ref="B307:B334"/>
    <mergeCell ref="B335:C335"/>
    <mergeCell ref="A336:A371"/>
    <mergeCell ref="B336:B370"/>
    <mergeCell ref="B371:C371"/>
    <mergeCell ref="A257:A278"/>
    <mergeCell ref="B257:B273"/>
    <mergeCell ref="B274:B277"/>
    <mergeCell ref="B278:C278"/>
    <mergeCell ref="A279:A306"/>
    <mergeCell ref="B279:B306"/>
    <mergeCell ref="A156:A199"/>
  </mergeCells>
  <printOptions horizontalCentered="1"/>
  <pageMargins left="0.25" right="0.25" top="1" bottom="1" header="0.5" footer="0.5"/>
  <pageSetup scale="97"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11" manualBreakCount="11">
    <brk id="41" max="5" man="1"/>
    <brk id="65" max="5" man="1"/>
    <brk id="88" max="5" man="1"/>
    <brk id="123" max="5" man="1"/>
    <brk id="155" max="5" man="1"/>
    <brk id="199" max="5" man="1"/>
    <brk id="223" max="5" man="1"/>
    <brk id="256" max="5" man="1"/>
    <brk id="278" max="5" man="1"/>
    <brk id="306" max="5" man="1"/>
    <brk id="335"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427"/>
  <sheetViews>
    <sheetView tabSelected="1" zoomScale="130" zoomScaleNormal="13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5" width="12.77734375" style="8" customWidth="1"/>
    <col min="6" max="6" width="12.77734375" style="14" customWidth="1"/>
    <col min="7" max="9" width="1.77734375" customWidth="1"/>
    <col min="10" max="10" width="30.77734375" style="8" customWidth="1"/>
    <col min="11" max="11" width="1.77734375" style="8" customWidth="1"/>
    <col min="12" max="14" width="8.77734375" style="14" customWidth="1"/>
    <col min="32" max="16384" width="8.88671875" style="8"/>
  </cols>
  <sheetData>
    <row r="1" spans="1:31" ht="12.75" customHeight="1" x14ac:dyDescent="0.2">
      <c r="A1" s="22" t="s">
        <v>858</v>
      </c>
      <c r="C1" s="22"/>
      <c r="D1" s="22"/>
      <c r="E1" s="22"/>
      <c r="F1" s="128"/>
    </row>
    <row r="2" spans="1:31" ht="12.75" customHeight="1" x14ac:dyDescent="0.2">
      <c r="A2" s="22" t="s">
        <v>7</v>
      </c>
      <c r="C2" s="22"/>
      <c r="D2" s="22"/>
      <c r="E2" s="22"/>
      <c r="F2" s="128"/>
    </row>
    <row r="3" spans="1:31" ht="12.75" customHeight="1" x14ac:dyDescent="0.2">
      <c r="A3" s="22" t="s">
        <v>11</v>
      </c>
      <c r="C3" s="22"/>
      <c r="D3" s="22"/>
      <c r="E3" s="22"/>
      <c r="F3" s="128"/>
    </row>
    <row r="4" spans="1:31" ht="12.75" customHeight="1" x14ac:dyDescent="0.2">
      <c r="A4" s="22" t="s">
        <v>898</v>
      </c>
      <c r="D4" s="22"/>
      <c r="F4" s="66"/>
    </row>
    <row r="5" spans="1:31" ht="12.75" customHeight="1" thickBot="1" x14ac:dyDescent="0.25">
      <c r="A5" s="54"/>
      <c r="B5" s="137"/>
      <c r="C5" s="138"/>
      <c r="D5" s="138"/>
      <c r="E5" s="138"/>
      <c r="F5" s="139"/>
    </row>
    <row r="6" spans="1:31" ht="12.75" customHeight="1" x14ac:dyDescent="0.2">
      <c r="A6" s="140"/>
      <c r="B6" s="140"/>
      <c r="C6" s="140"/>
      <c r="D6" s="141" t="s">
        <v>370</v>
      </c>
      <c r="E6" s="141" t="s">
        <v>371</v>
      </c>
      <c r="F6" s="142" t="s">
        <v>375</v>
      </c>
    </row>
    <row r="7" spans="1:31" ht="15.75" thickBot="1" x14ac:dyDescent="0.25">
      <c r="A7" s="61"/>
      <c r="B7" s="59" t="s">
        <v>837</v>
      </c>
      <c r="C7" s="59" t="s">
        <v>3</v>
      </c>
      <c r="D7" s="60" t="s">
        <v>373</v>
      </c>
      <c r="E7" s="60" t="s">
        <v>372</v>
      </c>
      <c r="F7" s="129" t="s">
        <v>374</v>
      </c>
    </row>
    <row r="8" spans="1:31" ht="12.75" customHeight="1" x14ac:dyDescent="0.2">
      <c r="A8" s="61"/>
      <c r="B8" s="324" t="s">
        <v>13</v>
      </c>
      <c r="C8" s="324"/>
      <c r="D8" s="65">
        <f>SUM(D41,D65,D88,D155,D223,D278,D335,D371)</f>
        <v>1177432</v>
      </c>
      <c r="E8" s="258">
        <f t="shared" ref="E8" si="0">+D8/$F8</f>
        <v>0.28210829367216717</v>
      </c>
      <c r="F8" s="160">
        <f>+CampusxDivxDept!D8</f>
        <v>4173688</v>
      </c>
    </row>
    <row r="9" spans="1:31" ht="12.75" customHeight="1" x14ac:dyDescent="0.2">
      <c r="A9" s="301" t="s">
        <v>218</v>
      </c>
      <c r="B9" s="275" t="s">
        <v>827</v>
      </c>
      <c r="C9" s="257" t="str">
        <f>+CampusxDivxDept!C9</f>
        <v>Walker, R. B.</v>
      </c>
      <c r="D9" s="194"/>
      <c r="E9" s="195"/>
      <c r="F9" s="194"/>
      <c r="G9" s="8"/>
      <c r="V9" s="8"/>
      <c r="W9" s="8"/>
      <c r="X9" s="8"/>
      <c r="Y9" s="8"/>
      <c r="Z9" s="8"/>
      <c r="AA9" s="8"/>
      <c r="AB9" s="8"/>
      <c r="AC9" s="8"/>
      <c r="AD9" s="8"/>
      <c r="AE9" s="8"/>
    </row>
    <row r="10" spans="1:31" ht="12.75" customHeight="1" x14ac:dyDescent="0.2">
      <c r="A10" s="289"/>
      <c r="B10" s="275"/>
      <c r="C10" s="234" t="str">
        <f>+CampusxDivxDept!C10</f>
        <v>Biology (BIOL)</v>
      </c>
      <c r="D10" s="174"/>
      <c r="E10" s="175" t="s">
        <v>857</v>
      </c>
      <c r="F10" s="176">
        <f>+CampusxDivxDept!D10</f>
        <v>0</v>
      </c>
      <c r="G10" s="8"/>
      <c r="V10" s="8"/>
      <c r="W10" s="8"/>
      <c r="X10" s="8"/>
      <c r="Y10" s="8"/>
      <c r="Z10" s="8"/>
      <c r="AA10" s="8"/>
      <c r="AB10" s="8"/>
      <c r="AC10" s="8"/>
      <c r="AD10" s="8"/>
      <c r="AE10" s="8"/>
    </row>
    <row r="11" spans="1:31" ht="12.75" customHeight="1" x14ac:dyDescent="0.2">
      <c r="A11" s="289"/>
      <c r="B11" s="279"/>
      <c r="C11" s="234" t="str">
        <f>+CampusxDivxDept!C11</f>
        <v>Developmental Mathematics (DEVM)</v>
      </c>
      <c r="D11" s="176">
        <v>720</v>
      </c>
      <c r="E11" s="175">
        <f t="shared" ref="E11:E63" si="1">+D11/$F11</f>
        <v>0.45454545454545453</v>
      </c>
      <c r="F11" s="176">
        <f>+CampusxDivxDept!D11</f>
        <v>1584</v>
      </c>
      <c r="G11" s="8"/>
      <c r="V11" s="8"/>
      <c r="W11" s="8"/>
      <c r="X11" s="8"/>
      <c r="Y11" s="8"/>
      <c r="Z11" s="8"/>
      <c r="AA11" s="8"/>
      <c r="AB11" s="8"/>
      <c r="AC11" s="8"/>
      <c r="AD11" s="8"/>
      <c r="AE11" s="8"/>
    </row>
    <row r="12" spans="1:31" ht="12.75" customHeight="1" x14ac:dyDescent="0.2">
      <c r="A12" s="289"/>
      <c r="B12" s="279"/>
      <c r="C12" s="234" t="str">
        <f>+CampusxDivxDept!C12</f>
        <v>Economics (ECON)</v>
      </c>
      <c r="D12" s="176"/>
      <c r="E12" s="175">
        <f t="shared" si="1"/>
        <v>0</v>
      </c>
      <c r="F12" s="176">
        <f>+CampusxDivxDept!D12</f>
        <v>4560</v>
      </c>
      <c r="G12" s="8"/>
      <c r="V12" s="8"/>
      <c r="W12" s="8"/>
      <c r="X12" s="8"/>
      <c r="Y12" s="8"/>
      <c r="Z12" s="8"/>
      <c r="AA12" s="8"/>
      <c r="AB12" s="8"/>
      <c r="AC12" s="8"/>
      <c r="AD12" s="8"/>
      <c r="AE12" s="8"/>
    </row>
    <row r="13" spans="1:31" ht="12.75" customHeight="1" x14ac:dyDescent="0.2">
      <c r="A13" s="289"/>
      <c r="B13" s="279"/>
      <c r="C13" s="234" t="str">
        <f>+CampusxDivxDept!C13</f>
        <v>EDUC Learning Frameworks (EDLF)</v>
      </c>
      <c r="D13" s="176">
        <v>1488</v>
      </c>
      <c r="E13" s="175">
        <f t="shared" si="1"/>
        <v>0.37349397590361444</v>
      </c>
      <c r="F13" s="176">
        <f>+CampusxDivxDept!D13</f>
        <v>3984</v>
      </c>
      <c r="G13" s="8"/>
      <c r="V13" s="8"/>
      <c r="W13" s="8"/>
      <c r="X13" s="8"/>
      <c r="Y13" s="8"/>
      <c r="Z13" s="8"/>
      <c r="AA13" s="8"/>
      <c r="AB13" s="8"/>
      <c r="AC13" s="8"/>
      <c r="AD13" s="8"/>
      <c r="AE13" s="8"/>
    </row>
    <row r="14" spans="1:31" ht="12.75" customHeight="1" x14ac:dyDescent="0.2">
      <c r="A14" s="289"/>
      <c r="B14" s="279"/>
      <c r="C14" s="234" t="str">
        <f>+CampusxDivxDept!C14</f>
        <v>English (ENGL)</v>
      </c>
      <c r="D14" s="176">
        <v>2560</v>
      </c>
      <c r="E14" s="175">
        <f t="shared" si="1"/>
        <v>9.7264437689969604E-2</v>
      </c>
      <c r="F14" s="176">
        <f>+CampusxDivxDept!D14</f>
        <v>26320</v>
      </c>
      <c r="G14" s="8"/>
      <c r="V14" s="8"/>
      <c r="W14" s="8"/>
      <c r="X14" s="8"/>
      <c r="Y14" s="8"/>
      <c r="Z14" s="8"/>
      <c r="AA14" s="8"/>
      <c r="AB14" s="8"/>
      <c r="AC14" s="8"/>
      <c r="AD14" s="8"/>
      <c r="AE14" s="8"/>
    </row>
    <row r="15" spans="1:31" ht="12.75" customHeight="1" x14ac:dyDescent="0.2">
      <c r="A15" s="289"/>
      <c r="B15" s="279"/>
      <c r="C15" s="234" t="str">
        <f>+CampusxDivxDept!C15</f>
        <v>Environmental Science (ENVR)</v>
      </c>
      <c r="D15" s="176"/>
      <c r="E15" s="175" t="s">
        <v>857</v>
      </c>
      <c r="F15" s="176">
        <f>+CampusxDivxDept!D15</f>
        <v>0</v>
      </c>
      <c r="G15" s="8"/>
      <c r="V15" s="8"/>
      <c r="W15" s="8"/>
      <c r="X15" s="8"/>
      <c r="Y15" s="8"/>
      <c r="Z15" s="8"/>
      <c r="AA15" s="8"/>
      <c r="AB15" s="8"/>
      <c r="AC15" s="8"/>
      <c r="AD15" s="8"/>
      <c r="AE15" s="8"/>
    </row>
    <row r="16" spans="1:31" ht="12.75" customHeight="1" x14ac:dyDescent="0.2">
      <c r="A16" s="289"/>
      <c r="B16" s="279"/>
      <c r="C16" s="234" t="str">
        <f>+CampusxDivxDept!C16</f>
        <v>History (HIST)</v>
      </c>
      <c r="D16" s="176"/>
      <c r="E16" s="175">
        <f t="shared" si="1"/>
        <v>0</v>
      </c>
      <c r="F16" s="176">
        <f>+CampusxDivxDept!D16</f>
        <v>11856</v>
      </c>
      <c r="G16" s="8"/>
      <c r="V16" s="8"/>
      <c r="W16" s="8"/>
      <c r="X16" s="8"/>
      <c r="Y16" s="8"/>
      <c r="Z16" s="8"/>
      <c r="AA16" s="8"/>
      <c r="AB16" s="8"/>
      <c r="AC16" s="8"/>
      <c r="AD16" s="8"/>
      <c r="AE16" s="8"/>
    </row>
    <row r="17" spans="1:31" ht="12.75" customHeight="1" x14ac:dyDescent="0.2">
      <c r="A17" s="289"/>
      <c r="B17" s="279"/>
      <c r="C17" s="234" t="str">
        <f>+CampusxDivxDept!C17</f>
        <v>Mathematics (MATH)</v>
      </c>
      <c r="D17" s="176">
        <v>5840</v>
      </c>
      <c r="E17" s="175">
        <f t="shared" si="1"/>
        <v>0.34728829686013318</v>
      </c>
      <c r="F17" s="176">
        <f>+CampusxDivxDept!D17</f>
        <v>16816</v>
      </c>
      <c r="G17" s="8"/>
      <c r="V17" s="8"/>
      <c r="W17" s="8"/>
      <c r="X17" s="8"/>
      <c r="Y17" s="8"/>
      <c r="Z17" s="8"/>
      <c r="AA17" s="8"/>
      <c r="AB17" s="8"/>
      <c r="AC17" s="8"/>
      <c r="AD17" s="8"/>
      <c r="AE17" s="8"/>
    </row>
    <row r="18" spans="1:31" ht="12.75" customHeight="1" x14ac:dyDescent="0.2">
      <c r="A18" s="289"/>
      <c r="B18" s="279"/>
      <c r="C18" s="234" t="str">
        <f>+CampusxDivxDept!C18</f>
        <v>Music (MUSI)</v>
      </c>
      <c r="D18" s="178"/>
      <c r="E18" s="175" t="s">
        <v>857</v>
      </c>
      <c r="F18" s="176">
        <f>+CampusxDivxDept!D18</f>
        <v>0</v>
      </c>
      <c r="G18" s="8"/>
      <c r="V18" s="8"/>
      <c r="W18" s="8"/>
      <c r="X18" s="8"/>
      <c r="Y18" s="8"/>
      <c r="Z18" s="8"/>
      <c r="AA18" s="8"/>
      <c r="AB18" s="8"/>
      <c r="AC18" s="8"/>
      <c r="AD18" s="8"/>
      <c r="AE18" s="8"/>
    </row>
    <row r="19" spans="1:31" ht="12.75" customHeight="1" x14ac:dyDescent="0.2">
      <c r="A19" s="289"/>
      <c r="B19" s="279"/>
      <c r="C19" s="234" t="str">
        <f>+CampusxDivxDept!C19</f>
        <v>Physics (PHYS)</v>
      </c>
      <c r="D19" s="178"/>
      <c r="E19" s="175">
        <f t="shared" si="1"/>
        <v>0</v>
      </c>
      <c r="F19" s="176">
        <f>+CampusxDivxDept!D19</f>
        <v>2400</v>
      </c>
      <c r="G19" s="8"/>
      <c r="V19" s="8"/>
      <c r="W19" s="8"/>
      <c r="X19" s="8"/>
      <c r="Y19" s="8"/>
      <c r="Z19" s="8"/>
      <c r="AA19" s="8"/>
      <c r="AB19" s="8"/>
      <c r="AC19" s="8"/>
      <c r="AD19" s="8"/>
      <c r="AE19" s="8"/>
    </row>
    <row r="20" spans="1:31" ht="12.75" customHeight="1" x14ac:dyDescent="0.2">
      <c r="A20" s="289"/>
      <c r="B20" s="279"/>
      <c r="C20" s="234" t="str">
        <f>+CampusxDivxDept!C20</f>
        <v>Political Science (POLS)</v>
      </c>
      <c r="D20" s="176"/>
      <c r="E20" s="175">
        <f t="shared" si="1"/>
        <v>0</v>
      </c>
      <c r="F20" s="176">
        <f>+CampusxDivxDept!D20</f>
        <v>6768</v>
      </c>
      <c r="G20" s="8"/>
      <c r="V20" s="8"/>
      <c r="W20" s="8"/>
      <c r="X20" s="8"/>
      <c r="Y20" s="8"/>
      <c r="Z20" s="8"/>
      <c r="AA20" s="8"/>
      <c r="AB20" s="8"/>
      <c r="AC20" s="8"/>
      <c r="AD20" s="8"/>
      <c r="AE20" s="8"/>
    </row>
    <row r="21" spans="1:31" ht="12.75" customHeight="1" x14ac:dyDescent="0.2">
      <c r="A21" s="289"/>
      <c r="B21" s="279"/>
      <c r="C21" s="234" t="str">
        <f>+CampusxDivxDept!C21</f>
        <v>Psychology (PSYC)</v>
      </c>
      <c r="D21" s="176">
        <v>912</v>
      </c>
      <c r="E21" s="175">
        <f t="shared" si="1"/>
        <v>0.33333333333333331</v>
      </c>
      <c r="F21" s="176">
        <f>+CampusxDivxDept!D21</f>
        <v>2736</v>
      </c>
      <c r="G21" s="8"/>
      <c r="V21" s="8"/>
      <c r="W21" s="8"/>
      <c r="X21" s="8"/>
      <c r="Y21" s="8"/>
      <c r="Z21" s="8"/>
      <c r="AA21" s="8"/>
      <c r="AB21" s="8"/>
      <c r="AC21" s="8"/>
      <c r="AD21" s="8"/>
      <c r="AE21" s="8"/>
    </row>
    <row r="22" spans="1:31" ht="12.75" customHeight="1" x14ac:dyDescent="0.2">
      <c r="A22" s="289"/>
      <c r="B22" s="279"/>
      <c r="C22" s="234" t="str">
        <f>+CampusxDivxDept!C22</f>
        <v>Speech (SPCH)</v>
      </c>
      <c r="D22" s="176"/>
      <c r="E22" s="175" t="s">
        <v>857</v>
      </c>
      <c r="F22" s="176">
        <f>+CampusxDivxDept!D22</f>
        <v>0</v>
      </c>
      <c r="G22" s="8"/>
      <c r="V22" s="8"/>
      <c r="W22" s="8"/>
      <c r="X22" s="8"/>
      <c r="Y22" s="8"/>
      <c r="Z22" s="8"/>
      <c r="AA22" s="8"/>
      <c r="AB22" s="8"/>
      <c r="AC22" s="8"/>
      <c r="AD22" s="8"/>
      <c r="AE22" s="8"/>
    </row>
    <row r="23" spans="1:31" ht="12.75" customHeight="1" thickBot="1" x14ac:dyDescent="0.25">
      <c r="A23" s="289"/>
      <c r="B23" s="280"/>
      <c r="C23" s="170" t="s">
        <v>0</v>
      </c>
      <c r="D23" s="179">
        <f>SUM(D10:D22)</f>
        <v>11520</v>
      </c>
      <c r="E23" s="180">
        <f>+D23/$F23</f>
        <v>0.14956377233070212</v>
      </c>
      <c r="F23" s="179">
        <f>+CampusxDivxDept!D23</f>
        <v>77024</v>
      </c>
      <c r="G23" s="8"/>
      <c r="V23" s="8"/>
      <c r="W23" s="8"/>
      <c r="X23" s="8"/>
      <c r="Y23" s="8"/>
      <c r="Z23" s="8"/>
      <c r="AA23" s="8"/>
      <c r="AB23" s="8"/>
      <c r="AC23" s="8"/>
      <c r="AD23" s="8"/>
      <c r="AE23" s="8"/>
    </row>
    <row r="24" spans="1:31" ht="12.75" customHeight="1" x14ac:dyDescent="0.2">
      <c r="A24" s="289"/>
      <c r="B24" s="275" t="s">
        <v>902</v>
      </c>
      <c r="C24" s="235" t="str">
        <f>+CampusxDivxDept!C24</f>
        <v>Automotive Tech. (Alba (DW) (AUMT)</v>
      </c>
      <c r="D24" s="174">
        <v>22928</v>
      </c>
      <c r="E24" s="175">
        <f t="shared" si="1"/>
        <v>0.40039117071807767</v>
      </c>
      <c r="F24" s="176">
        <f>+CampusxDivxDept!D24</f>
        <v>57264</v>
      </c>
      <c r="G24" s="8"/>
      <c r="V24" s="8"/>
      <c r="W24" s="8"/>
      <c r="X24" s="8"/>
      <c r="Y24" s="8"/>
      <c r="Z24" s="8"/>
      <c r="AA24" s="8"/>
      <c r="AB24" s="8"/>
      <c r="AC24" s="8"/>
      <c r="AD24" s="8"/>
      <c r="AE24" s="8"/>
    </row>
    <row r="25" spans="1:31" ht="12.75" customHeight="1" x14ac:dyDescent="0.2">
      <c r="A25" s="289"/>
      <c r="B25" s="275"/>
      <c r="C25" s="234" t="str">
        <f>+CampusxDivxDept!C25</f>
        <v>Biomedical Equip. Tech. (Baweja (DW) (BIOM)</v>
      </c>
      <c r="D25" s="176"/>
      <c r="E25" s="175">
        <f t="shared" si="1"/>
        <v>0</v>
      </c>
      <c r="F25" s="176">
        <f>+CampusxDivxDept!D25</f>
        <v>2944</v>
      </c>
      <c r="G25" s="8"/>
      <c r="V25" s="8"/>
      <c r="W25" s="8"/>
      <c r="X25" s="8"/>
      <c r="Y25" s="8"/>
      <c r="Z25" s="8"/>
      <c r="AA25" s="8"/>
      <c r="AB25" s="8"/>
      <c r="AC25" s="8"/>
      <c r="AD25" s="8"/>
      <c r="AE25" s="8"/>
    </row>
    <row r="26" spans="1:31" ht="12.75" customHeight="1" x14ac:dyDescent="0.2">
      <c r="A26" s="289"/>
      <c r="B26" s="275"/>
      <c r="C26" s="234" t="str">
        <f>+CampusxDivxDept!C26</f>
        <v>CADD (CJohnson (DW) (CADD)</v>
      </c>
      <c r="D26" s="177">
        <v>1920</v>
      </c>
      <c r="E26" s="175">
        <f t="shared" si="1"/>
        <v>0.13043478260869565</v>
      </c>
      <c r="F26" s="176">
        <f>+CampusxDivxDept!D26</f>
        <v>14720</v>
      </c>
      <c r="G26" s="8"/>
      <c r="V26" s="8"/>
      <c r="W26" s="8"/>
      <c r="X26" s="8"/>
      <c r="Y26" s="8"/>
      <c r="Z26" s="8"/>
      <c r="AA26" s="8"/>
      <c r="AB26" s="8"/>
      <c r="AC26" s="8"/>
      <c r="AD26" s="8"/>
      <c r="AE26" s="8"/>
    </row>
    <row r="27" spans="1:31" ht="12.75" customHeight="1" x14ac:dyDescent="0.2">
      <c r="A27" s="289"/>
      <c r="B27" s="275"/>
      <c r="C27" s="234" t="str">
        <f>+CampusxDivxDept!C27</f>
        <v>Collision Technology (Alba (DW) (COLT)</v>
      </c>
      <c r="D27" s="176">
        <v>11664</v>
      </c>
      <c r="E27" s="175">
        <f t="shared" si="1"/>
        <v>0.61832061068702293</v>
      </c>
      <c r="F27" s="176">
        <f>+CampusxDivxDept!D27</f>
        <v>18864</v>
      </c>
      <c r="G27" s="8"/>
      <c r="V27" s="8"/>
      <c r="W27" s="8"/>
      <c r="X27" s="8"/>
      <c r="Y27" s="8"/>
      <c r="Z27" s="8"/>
      <c r="AA27" s="8"/>
      <c r="AB27" s="8"/>
      <c r="AC27" s="8"/>
      <c r="AD27" s="8"/>
      <c r="AE27" s="8"/>
    </row>
    <row r="28" spans="1:31" ht="12.75" customHeight="1" x14ac:dyDescent="0.2">
      <c r="A28" s="289"/>
      <c r="B28" s="275"/>
      <c r="C28" s="234" t="str">
        <f>+CampusxDivxDept!C28</f>
        <v>Computer Science (Baweja (DW) (COSC)</v>
      </c>
      <c r="D28" s="176">
        <v>5568</v>
      </c>
      <c r="E28" s="175">
        <f t="shared" si="1"/>
        <v>0.25217391304347825</v>
      </c>
      <c r="F28" s="176">
        <f>+CampusxDivxDept!D28</f>
        <v>22080</v>
      </c>
      <c r="G28" s="8"/>
      <c r="V28" s="8"/>
      <c r="W28" s="8"/>
      <c r="X28" s="8"/>
      <c r="Y28" s="8"/>
      <c r="Z28" s="8"/>
      <c r="AA28" s="8"/>
      <c r="AB28" s="8"/>
      <c r="AC28" s="8"/>
      <c r="AD28" s="8"/>
      <c r="AE28" s="8"/>
    </row>
    <row r="29" spans="1:31" ht="12.75" customHeight="1" x14ac:dyDescent="0.2">
      <c r="A29" s="289"/>
      <c r="B29" s="275"/>
      <c r="C29" s="234" t="str">
        <f>+CampusxDivxDept!C29</f>
        <v>Construction Mgt. (CJohnson (DW) (CNSA)</v>
      </c>
      <c r="D29" s="176">
        <v>15488</v>
      </c>
      <c r="E29" s="175">
        <f t="shared" si="1"/>
        <v>0.37059724349157736</v>
      </c>
      <c r="F29" s="176">
        <f>+CampusxDivxDept!D29</f>
        <v>41792</v>
      </c>
      <c r="G29" s="8"/>
      <c r="V29" s="8"/>
      <c r="W29" s="8"/>
      <c r="X29" s="8"/>
      <c r="Y29" s="8"/>
      <c r="Z29" s="8"/>
      <c r="AA29" s="8"/>
      <c r="AB29" s="8"/>
      <c r="AC29" s="8"/>
      <c r="AD29" s="8"/>
      <c r="AE29" s="8"/>
    </row>
    <row r="30" spans="1:31" ht="12.75" customHeight="1" x14ac:dyDescent="0.2">
      <c r="A30" s="289"/>
      <c r="B30" s="275"/>
      <c r="C30" s="234" t="str">
        <f>+CampusxDivxDept!C30</f>
        <v>Construction Mgt. BAS (CJohnson (DW) (CNSB)</v>
      </c>
      <c r="D30" s="176">
        <v>3072</v>
      </c>
      <c r="E30" s="175">
        <f t="shared" si="1"/>
        <v>0.21052631578947367</v>
      </c>
      <c r="F30" s="176">
        <f>+CampusxDivxDept!D30</f>
        <v>14592</v>
      </c>
      <c r="G30" s="8"/>
      <c r="V30" s="8"/>
      <c r="W30" s="8"/>
      <c r="X30" s="8"/>
      <c r="Y30" s="8"/>
      <c r="Z30" s="8"/>
      <c r="AA30" s="8"/>
      <c r="AB30" s="8"/>
      <c r="AC30" s="8"/>
      <c r="AD30" s="8"/>
      <c r="AE30" s="8"/>
    </row>
    <row r="31" spans="1:31" ht="12.75" customHeight="1" x14ac:dyDescent="0.2">
      <c r="A31" s="289"/>
      <c r="B31" s="275"/>
      <c r="C31" s="234" t="str">
        <f>+CampusxDivxDept!C31</f>
        <v>Electrical Tech. (CJohnson (DW) (ELPT)</v>
      </c>
      <c r="D31" s="176">
        <v>2816</v>
      </c>
      <c r="E31" s="175">
        <f t="shared" si="1"/>
        <v>0.41904761904761906</v>
      </c>
      <c r="F31" s="176">
        <f>+CampusxDivxDept!D31</f>
        <v>6720</v>
      </c>
      <c r="G31" s="8"/>
      <c r="V31" s="8"/>
      <c r="W31" s="8"/>
      <c r="X31" s="8"/>
      <c r="Y31" s="8"/>
      <c r="Z31" s="8"/>
      <c r="AA31" s="8"/>
      <c r="AB31" s="8"/>
      <c r="AC31" s="8"/>
      <c r="AD31" s="8"/>
      <c r="AE31" s="8"/>
    </row>
    <row r="32" spans="1:31" ht="12.75" customHeight="1" x14ac:dyDescent="0.2">
      <c r="A32" s="289"/>
      <c r="B32" s="275"/>
      <c r="C32" s="234" t="str">
        <f>+CampusxDivxDept!C32</f>
        <v>Electronic Engineering Tech. (Baweja (DW) (ELRO)</v>
      </c>
      <c r="D32" s="176">
        <v>3408</v>
      </c>
      <c r="E32" s="175">
        <f t="shared" si="1"/>
        <v>0.15638766519823788</v>
      </c>
      <c r="F32" s="176">
        <f>+CampusxDivxDept!D32</f>
        <v>21792</v>
      </c>
      <c r="G32" s="8"/>
      <c r="V32" s="8"/>
      <c r="W32" s="8"/>
      <c r="X32" s="8"/>
      <c r="Y32" s="8"/>
      <c r="Z32" s="8"/>
      <c r="AA32" s="8"/>
      <c r="AB32" s="8"/>
      <c r="AC32" s="8"/>
      <c r="AD32" s="8"/>
      <c r="AE32" s="8"/>
    </row>
    <row r="33" spans="1:31" ht="12.75" customHeight="1" x14ac:dyDescent="0.2">
      <c r="A33" s="289"/>
      <c r="B33" s="275"/>
      <c r="C33" s="234" t="str">
        <f>+CampusxDivxDept!C33</f>
        <v>Engineering (Baweja (DW) (ENGR)</v>
      </c>
      <c r="D33" s="176"/>
      <c r="E33" s="175">
        <f t="shared" si="1"/>
        <v>0</v>
      </c>
      <c r="F33" s="176">
        <f>+CampusxDivxDept!D33</f>
        <v>5184</v>
      </c>
      <c r="G33" s="8"/>
      <c r="V33" s="8"/>
      <c r="W33" s="8"/>
      <c r="X33" s="8"/>
      <c r="Y33" s="8"/>
      <c r="Z33" s="8"/>
      <c r="AA33" s="8"/>
      <c r="AB33" s="8"/>
      <c r="AC33" s="8"/>
      <c r="AD33" s="8"/>
      <c r="AE33" s="8"/>
    </row>
    <row r="34" spans="1:31" ht="12.75" customHeight="1" x14ac:dyDescent="0.2">
      <c r="A34" s="289"/>
      <c r="B34" s="275"/>
      <c r="C34" s="234" t="str">
        <f>+CampusxDivxDept!C34</f>
        <v>HVAC (Sanders (DW) (HVAC)</v>
      </c>
      <c r="D34" s="184">
        <v>6384</v>
      </c>
      <c r="E34" s="175">
        <f t="shared" si="1"/>
        <v>0.19350145489815712</v>
      </c>
      <c r="F34" s="176">
        <f>+CampusxDivxDept!D34</f>
        <v>32992</v>
      </c>
      <c r="G34" s="8"/>
      <c r="V34" s="8"/>
      <c r="W34" s="8"/>
      <c r="X34" s="8"/>
      <c r="Y34" s="8"/>
      <c r="Z34" s="8"/>
      <c r="AA34" s="8"/>
      <c r="AB34" s="8"/>
      <c r="AC34" s="8"/>
      <c r="AD34" s="8"/>
      <c r="AE34" s="8"/>
    </row>
    <row r="35" spans="1:31" ht="12.75" customHeight="1" x14ac:dyDescent="0.2">
      <c r="A35" s="289"/>
      <c r="B35" s="275"/>
      <c r="C35" s="234" t="str">
        <f>+CampusxDivxDept!C35</f>
        <v>Interior Design (CJohnson (DW) (INDS)</v>
      </c>
      <c r="D35" s="176">
        <v>3456</v>
      </c>
      <c r="E35" s="175">
        <f t="shared" si="1"/>
        <v>0.27272727272727271</v>
      </c>
      <c r="F35" s="176">
        <f>+CampusxDivxDept!D35</f>
        <v>12672</v>
      </c>
      <c r="G35" s="8"/>
      <c r="V35" s="8"/>
      <c r="W35" s="8"/>
      <c r="X35" s="8"/>
      <c r="Y35" s="8"/>
      <c r="Z35" s="8"/>
      <c r="AA35" s="8"/>
      <c r="AB35" s="8"/>
      <c r="AC35" s="8"/>
      <c r="AD35" s="8"/>
      <c r="AE35" s="8"/>
    </row>
    <row r="36" spans="1:31" ht="12.75" customHeight="1" x14ac:dyDescent="0.2">
      <c r="A36" s="289"/>
      <c r="B36" s="275"/>
      <c r="C36" s="234" t="str">
        <f>+CampusxDivxDept!C36</f>
        <v>Plumbing (CJohnson (DW) (PFPB)</v>
      </c>
      <c r="D36" s="176">
        <v>1472</v>
      </c>
      <c r="E36" s="175">
        <f t="shared" si="1"/>
        <v>0.34848484848484851</v>
      </c>
      <c r="F36" s="176">
        <f>+CampusxDivxDept!D36</f>
        <v>4224</v>
      </c>
      <c r="G36" s="8"/>
      <c r="V36" s="8"/>
      <c r="W36" s="8"/>
      <c r="X36" s="8"/>
      <c r="Y36" s="8"/>
      <c r="Z36" s="8"/>
      <c r="AA36" s="8"/>
      <c r="AB36" s="8"/>
      <c r="AC36" s="8"/>
      <c r="AD36" s="8"/>
      <c r="AE36" s="8"/>
    </row>
    <row r="37" spans="1:31" ht="12.75" customHeight="1" x14ac:dyDescent="0.2">
      <c r="A37" s="289"/>
      <c r="B37" s="275"/>
      <c r="C37" s="234" t="str">
        <f>+CampusxDivxDept!C37</f>
        <v>Robotics &amp; Automation Tech. (Baweja (DW) (ROBA)</v>
      </c>
      <c r="D37" s="176"/>
      <c r="E37" s="175">
        <f t="shared" si="1"/>
        <v>0</v>
      </c>
      <c r="F37" s="176">
        <f>+CampusxDivxDept!D37</f>
        <v>1760</v>
      </c>
      <c r="G37" s="8"/>
      <c r="V37" s="8"/>
      <c r="W37" s="8"/>
      <c r="X37" s="8"/>
      <c r="Y37" s="8"/>
      <c r="Z37" s="8"/>
      <c r="AA37" s="8"/>
      <c r="AB37" s="8"/>
      <c r="AC37" s="8"/>
      <c r="AD37" s="8"/>
      <c r="AE37" s="8"/>
    </row>
    <row r="38" spans="1:31" ht="12.75" customHeight="1" x14ac:dyDescent="0.2">
      <c r="A38" s="289"/>
      <c r="B38" s="275"/>
      <c r="C38" s="234" t="str">
        <f>+CampusxDivxDept!C38</f>
        <v>Safety (CJohnson (DW) (SAFE)</v>
      </c>
      <c r="D38" s="176"/>
      <c r="E38" s="175">
        <f t="shared" si="1"/>
        <v>0</v>
      </c>
      <c r="F38" s="176">
        <f>+CampusxDivxDept!D38</f>
        <v>3328</v>
      </c>
      <c r="G38" s="8"/>
      <c r="V38" s="8"/>
      <c r="W38" s="8"/>
      <c r="X38" s="8"/>
      <c r="Y38" s="8"/>
      <c r="Z38" s="8"/>
      <c r="AA38" s="8"/>
      <c r="AB38" s="8"/>
      <c r="AC38" s="8"/>
      <c r="AD38" s="8"/>
      <c r="AE38" s="8"/>
    </row>
    <row r="39" spans="1:31" ht="12.75" customHeight="1" x14ac:dyDescent="0.2">
      <c r="A39" s="289"/>
      <c r="B39" s="275"/>
      <c r="C39" s="234" t="str">
        <f>+CampusxDivxDept!C39</f>
        <v>Welding (Sanders (DW) (WLDG)</v>
      </c>
      <c r="D39" s="178">
        <v>28560</v>
      </c>
      <c r="E39" s="175">
        <f t="shared" si="1"/>
        <v>0.44491525423728812</v>
      </c>
      <c r="F39" s="176">
        <f>+CampusxDivxDept!D39</f>
        <v>64192</v>
      </c>
      <c r="G39" s="8"/>
      <c r="V39" s="8"/>
      <c r="W39" s="8"/>
      <c r="X39" s="8"/>
      <c r="Y39" s="8"/>
      <c r="Z39" s="8"/>
      <c r="AA39" s="8"/>
      <c r="AB39" s="8"/>
      <c r="AC39" s="8"/>
      <c r="AD39" s="8"/>
      <c r="AE39" s="8"/>
    </row>
    <row r="40" spans="1:31" ht="12.75" customHeight="1" thickBot="1" x14ac:dyDescent="0.25">
      <c r="A40" s="289"/>
      <c r="B40" s="281"/>
      <c r="C40" s="170" t="s">
        <v>0</v>
      </c>
      <c r="D40" s="179">
        <f>SUM(D24:D39)</f>
        <v>106736</v>
      </c>
      <c r="E40" s="180">
        <f t="shared" si="1"/>
        <v>0.32829724409448818</v>
      </c>
      <c r="F40" s="182">
        <f>+CampusxDivxDept!D40</f>
        <v>325120</v>
      </c>
      <c r="G40" s="8"/>
      <c r="V40" s="8"/>
      <c r="W40" s="8"/>
      <c r="X40" s="8"/>
      <c r="Y40" s="8"/>
      <c r="Z40" s="8"/>
      <c r="AA40" s="8"/>
      <c r="AB40" s="8"/>
      <c r="AC40" s="8"/>
      <c r="AD40" s="8"/>
      <c r="AE40" s="8"/>
    </row>
    <row r="41" spans="1:31" ht="12.75" customHeight="1" thickBot="1" x14ac:dyDescent="0.25">
      <c r="A41" s="292"/>
      <c r="B41" s="282" t="s">
        <v>159</v>
      </c>
      <c r="C41" s="285"/>
      <c r="D41" s="55">
        <f>SUM(D23,D40)</f>
        <v>118256</v>
      </c>
      <c r="E41" s="56">
        <f t="shared" si="1"/>
        <v>0.29406381793586378</v>
      </c>
      <c r="F41" s="57">
        <f>+CampusxDivxDept!D41</f>
        <v>402144</v>
      </c>
      <c r="G41" s="8"/>
      <c r="V41" s="8"/>
      <c r="W41" s="8"/>
      <c r="X41" s="8"/>
      <c r="Y41" s="8"/>
      <c r="Z41" s="8"/>
      <c r="AA41" s="8"/>
      <c r="AB41" s="8"/>
      <c r="AC41" s="8"/>
      <c r="AD41" s="8"/>
      <c r="AE41" s="8"/>
    </row>
    <row r="42" spans="1:31" ht="12.75" customHeight="1" x14ac:dyDescent="0.2">
      <c r="A42" s="278" t="s">
        <v>699</v>
      </c>
      <c r="B42" s="278" t="s">
        <v>828</v>
      </c>
      <c r="C42" s="171" t="str">
        <f>+CampusxDivxDept!C42</f>
        <v>Reed</v>
      </c>
      <c r="D42" s="172"/>
      <c r="E42" s="173"/>
      <c r="F42" s="172"/>
      <c r="G42" s="8"/>
      <c r="V42" s="8"/>
      <c r="W42" s="8"/>
      <c r="X42" s="8"/>
      <c r="Y42" s="8"/>
      <c r="Z42" s="8"/>
      <c r="AA42" s="8"/>
      <c r="AB42" s="8"/>
      <c r="AC42" s="8"/>
      <c r="AD42" s="8"/>
      <c r="AE42" s="8"/>
    </row>
    <row r="43" spans="1:31" ht="12.75" customHeight="1" x14ac:dyDescent="0.2">
      <c r="A43" s="275"/>
      <c r="B43" s="275"/>
      <c r="C43" s="118" t="str">
        <f>+CampusxDivxDept!C43</f>
        <v>Accounting (ACCT)</v>
      </c>
      <c r="D43" s="178"/>
      <c r="E43" s="175" t="s">
        <v>857</v>
      </c>
      <c r="F43" s="176">
        <f>+CampusxDivxDept!D43</f>
        <v>0</v>
      </c>
      <c r="G43" s="8"/>
      <c r="V43" s="8"/>
      <c r="W43" s="8"/>
      <c r="X43" s="8"/>
      <c r="Y43" s="8"/>
      <c r="Z43" s="8"/>
      <c r="AA43" s="8"/>
      <c r="AB43" s="8"/>
      <c r="AC43" s="8"/>
      <c r="AD43" s="8"/>
      <c r="AE43" s="8"/>
    </row>
    <row r="44" spans="1:31" ht="12.75" customHeight="1" x14ac:dyDescent="0.2">
      <c r="A44" s="275"/>
      <c r="B44" s="275"/>
      <c r="C44" s="118" t="str">
        <f>+CampusxDivxDept!C44</f>
        <v>Anatomy &amp; Physiology (ANPH)</v>
      </c>
      <c r="D44" s="178">
        <v>4352</v>
      </c>
      <c r="E44" s="175">
        <f t="shared" si="1"/>
        <v>0.5714285714285714</v>
      </c>
      <c r="F44" s="176">
        <f>+CampusxDivxDept!D44</f>
        <v>7616</v>
      </c>
      <c r="G44" s="8"/>
      <c r="V44" s="8"/>
      <c r="W44" s="8"/>
      <c r="X44" s="8"/>
      <c r="Y44" s="8"/>
      <c r="Z44" s="8"/>
      <c r="AA44" s="8"/>
      <c r="AB44" s="8"/>
      <c r="AC44" s="8"/>
      <c r="AD44" s="8"/>
      <c r="AE44" s="8"/>
    </row>
    <row r="45" spans="1:31" ht="12.75" customHeight="1" x14ac:dyDescent="0.2">
      <c r="A45" s="275"/>
      <c r="B45" s="275"/>
      <c r="C45" s="118" t="str">
        <f>+CampusxDivxDept!C45</f>
        <v>Art (ARTS)</v>
      </c>
      <c r="D45" s="178"/>
      <c r="E45" s="175">
        <f t="shared" si="1"/>
        <v>0</v>
      </c>
      <c r="F45" s="176">
        <f>+CampusxDivxDept!D45</f>
        <v>3024</v>
      </c>
      <c r="G45" s="8"/>
      <c r="V45" s="8"/>
      <c r="W45" s="8"/>
      <c r="X45" s="8"/>
      <c r="Y45" s="8"/>
      <c r="Z45" s="8"/>
      <c r="AA45" s="8"/>
      <c r="AB45" s="8"/>
      <c r="AC45" s="8"/>
      <c r="AD45" s="8"/>
      <c r="AE45" s="8"/>
    </row>
    <row r="46" spans="1:31" ht="12.75" customHeight="1" x14ac:dyDescent="0.2">
      <c r="A46" s="279"/>
      <c r="B46" s="279"/>
      <c r="C46" s="118" t="str">
        <f>+CampusxDivxDept!C46</f>
        <v>Biology (BIOL)</v>
      </c>
      <c r="D46" s="178"/>
      <c r="E46" s="175">
        <f t="shared" si="1"/>
        <v>0</v>
      </c>
      <c r="F46" s="176">
        <f>+CampusxDivxDept!D46</f>
        <v>2064</v>
      </c>
      <c r="G46" s="8"/>
      <c r="V46" s="8"/>
      <c r="W46" s="8"/>
      <c r="X46" s="8"/>
      <c r="Y46" s="8"/>
      <c r="Z46" s="8"/>
      <c r="AA46" s="8"/>
      <c r="AB46" s="8"/>
      <c r="AC46" s="8"/>
      <c r="AD46" s="8"/>
      <c r="AE46" s="8"/>
    </row>
    <row r="47" spans="1:31" ht="12.75" customHeight="1" x14ac:dyDescent="0.2">
      <c r="A47" s="279"/>
      <c r="B47" s="279"/>
      <c r="C47" s="118" t="str">
        <f>+CampusxDivxDept!C47</f>
        <v>Business (BUSI)</v>
      </c>
      <c r="D47" s="178"/>
      <c r="E47" s="175" t="s">
        <v>857</v>
      </c>
      <c r="F47" s="176">
        <f>+CampusxDivxDept!D47</f>
        <v>0</v>
      </c>
      <c r="G47" s="8"/>
      <c r="V47" s="8"/>
      <c r="W47" s="8"/>
      <c r="X47" s="8"/>
      <c r="Y47" s="8"/>
      <c r="Z47" s="8"/>
      <c r="AA47" s="8"/>
      <c r="AB47" s="8"/>
      <c r="AC47" s="8"/>
      <c r="AD47" s="8"/>
      <c r="AE47" s="8"/>
    </row>
    <row r="48" spans="1:31" ht="12.75" customHeight="1" x14ac:dyDescent="0.2">
      <c r="A48" s="279"/>
      <c r="B48" s="279"/>
      <c r="C48" s="167" t="str">
        <f>+CampusxDivxDept!C48</f>
        <v>Chemistry (CHEM)</v>
      </c>
      <c r="D48" s="178"/>
      <c r="E48" s="175" t="s">
        <v>857</v>
      </c>
      <c r="F48" s="176">
        <f>+CampusxDivxDept!D48</f>
        <v>0</v>
      </c>
      <c r="G48" s="8"/>
      <c r="V48" s="8"/>
      <c r="W48" s="8"/>
      <c r="X48" s="8"/>
      <c r="Y48" s="8"/>
      <c r="Z48" s="8"/>
      <c r="AA48" s="8"/>
      <c r="AB48" s="8"/>
      <c r="AC48" s="8"/>
      <c r="AD48" s="8"/>
      <c r="AE48" s="8"/>
    </row>
    <row r="49" spans="1:31" ht="12.75" customHeight="1" x14ac:dyDescent="0.2">
      <c r="A49" s="279"/>
      <c r="B49" s="279"/>
      <c r="C49" s="167" t="str">
        <f>+CampusxDivxDept!C49</f>
        <v>Developmental Mathematics (DEVM)</v>
      </c>
      <c r="D49" s="178"/>
      <c r="E49" s="175" t="s">
        <v>857</v>
      </c>
      <c r="F49" s="176">
        <f>+CampusxDivxDept!D49</f>
        <v>0</v>
      </c>
      <c r="G49" s="8"/>
      <c r="V49" s="8"/>
      <c r="W49" s="8"/>
      <c r="X49" s="8"/>
      <c r="Y49" s="8"/>
      <c r="Z49" s="8"/>
      <c r="AA49" s="8"/>
      <c r="AB49" s="8"/>
      <c r="AC49" s="8"/>
      <c r="AD49" s="8"/>
      <c r="AE49" s="8"/>
    </row>
    <row r="50" spans="1:31" ht="12.75" customHeight="1" x14ac:dyDescent="0.2">
      <c r="A50" s="279"/>
      <c r="B50" s="279"/>
      <c r="C50" s="167" t="str">
        <f>+CampusxDivxDept!C50</f>
        <v>Economics (ECON)</v>
      </c>
      <c r="D50" s="178"/>
      <c r="E50" s="175" t="s">
        <v>857</v>
      </c>
      <c r="F50" s="176">
        <f>+CampusxDivxDept!D50</f>
        <v>0</v>
      </c>
      <c r="G50" s="8"/>
      <c r="V50" s="8"/>
      <c r="W50" s="8"/>
      <c r="X50" s="8"/>
      <c r="Y50" s="8"/>
      <c r="Z50" s="8"/>
      <c r="AA50" s="8"/>
      <c r="AB50" s="8"/>
      <c r="AC50" s="8"/>
      <c r="AD50" s="8"/>
      <c r="AE50" s="8"/>
    </row>
    <row r="51" spans="1:31" ht="12.75" customHeight="1" x14ac:dyDescent="0.2">
      <c r="A51" s="279"/>
      <c r="B51" s="279"/>
      <c r="C51" s="167" t="str">
        <f>+CampusxDivxDept!C51</f>
        <v>EDUC Learning Frameworks (EDLF)</v>
      </c>
      <c r="D51" s="178"/>
      <c r="E51" s="175" t="s">
        <v>857</v>
      </c>
      <c r="F51" s="176">
        <f>+CampusxDivxDept!D51</f>
        <v>0</v>
      </c>
      <c r="G51" s="8"/>
      <c r="V51" s="8"/>
      <c r="W51" s="8"/>
      <c r="X51" s="8"/>
      <c r="Y51" s="8"/>
      <c r="Z51" s="8"/>
      <c r="AA51" s="8"/>
      <c r="AB51" s="8"/>
      <c r="AC51" s="8"/>
      <c r="AD51" s="8"/>
      <c r="AE51" s="8"/>
    </row>
    <row r="52" spans="1:31" ht="12.75" customHeight="1" x14ac:dyDescent="0.2">
      <c r="A52" s="279"/>
      <c r="B52" s="279"/>
      <c r="C52" s="167" t="str">
        <f>+CampusxDivxDept!C52</f>
        <v>English (ENGL)</v>
      </c>
      <c r="D52" s="178">
        <v>4912</v>
      </c>
      <c r="E52" s="175">
        <f t="shared" si="1"/>
        <v>0.15266036797613128</v>
      </c>
      <c r="F52" s="176">
        <f>+CampusxDivxDept!D52</f>
        <v>32176</v>
      </c>
      <c r="G52" s="8"/>
      <c r="V52" s="8"/>
      <c r="W52" s="8"/>
      <c r="X52" s="8"/>
      <c r="Y52" s="8"/>
      <c r="Z52" s="8"/>
      <c r="AA52" s="8"/>
      <c r="AB52" s="8"/>
      <c r="AC52" s="8"/>
      <c r="AD52" s="8"/>
      <c r="AE52" s="8"/>
    </row>
    <row r="53" spans="1:31" ht="12.75" customHeight="1" x14ac:dyDescent="0.2">
      <c r="A53" s="279"/>
      <c r="B53" s="279"/>
      <c r="C53" s="167" t="str">
        <f>+CampusxDivxDept!C53</f>
        <v>Geology (GEOL)</v>
      </c>
      <c r="D53" s="178"/>
      <c r="E53" s="175" t="s">
        <v>857</v>
      </c>
      <c r="F53" s="176">
        <f>+CampusxDivxDept!D53</f>
        <v>0</v>
      </c>
      <c r="G53" s="8"/>
      <c r="V53" s="8"/>
      <c r="W53" s="8"/>
      <c r="X53" s="8"/>
      <c r="Y53" s="8"/>
      <c r="Z53" s="8"/>
      <c r="AA53" s="8"/>
      <c r="AB53" s="8"/>
      <c r="AC53" s="8"/>
      <c r="AD53" s="8"/>
      <c r="AE53" s="8"/>
    </row>
    <row r="54" spans="1:31" ht="12.75" customHeight="1" x14ac:dyDescent="0.2">
      <c r="A54" s="279"/>
      <c r="B54" s="279"/>
      <c r="C54" s="167" t="str">
        <f>+CampusxDivxDept!C54</f>
        <v>History (HIST)</v>
      </c>
      <c r="D54" s="178">
        <v>816</v>
      </c>
      <c r="E54" s="175">
        <f t="shared" si="1"/>
        <v>0.15887850467289719</v>
      </c>
      <c r="F54" s="176">
        <f>+CampusxDivxDept!D54</f>
        <v>5136</v>
      </c>
      <c r="G54" s="8"/>
      <c r="V54" s="8"/>
      <c r="W54" s="8"/>
      <c r="X54" s="8"/>
      <c r="Y54" s="8"/>
      <c r="Z54" s="8"/>
      <c r="AA54" s="8"/>
      <c r="AB54" s="8"/>
      <c r="AC54" s="8"/>
      <c r="AD54" s="8"/>
      <c r="AE54" s="8"/>
    </row>
    <row r="55" spans="1:31" ht="12.75" customHeight="1" x14ac:dyDescent="0.2">
      <c r="A55" s="279"/>
      <c r="B55" s="279"/>
      <c r="C55" s="167" t="str">
        <f>+CampusxDivxDept!C55</f>
        <v>Humanities (HUMA)</v>
      </c>
      <c r="D55" s="178"/>
      <c r="E55" s="175" t="s">
        <v>857</v>
      </c>
      <c r="F55" s="176">
        <f>+CampusxDivxDept!D55</f>
        <v>0</v>
      </c>
      <c r="G55" s="8"/>
      <c r="V55" s="8"/>
      <c r="W55" s="8"/>
      <c r="X55" s="8"/>
      <c r="Y55" s="8"/>
      <c r="Z55" s="8"/>
      <c r="AA55" s="8"/>
      <c r="AB55" s="8"/>
      <c r="AC55" s="8"/>
      <c r="AD55" s="8"/>
      <c r="AE55" s="8"/>
    </row>
    <row r="56" spans="1:31" ht="12.75" customHeight="1" x14ac:dyDescent="0.2">
      <c r="A56" s="279"/>
      <c r="B56" s="279"/>
      <c r="C56" s="167" t="str">
        <f>+CampusxDivxDept!C56</f>
        <v>Mathematics (MATH)</v>
      </c>
      <c r="D56" s="178"/>
      <c r="E56" s="175">
        <f t="shared" si="1"/>
        <v>0</v>
      </c>
      <c r="F56" s="176">
        <f>+CampusxDivxDept!D56</f>
        <v>12096</v>
      </c>
      <c r="G56" s="8"/>
      <c r="V56" s="8"/>
      <c r="W56" s="8"/>
      <c r="X56" s="8"/>
      <c r="Y56" s="8"/>
      <c r="Z56" s="8"/>
      <c r="AA56" s="8"/>
      <c r="AB56" s="8"/>
      <c r="AC56" s="8"/>
      <c r="AD56" s="8"/>
      <c r="AE56" s="8"/>
    </row>
    <row r="57" spans="1:31" ht="12.75" customHeight="1" x14ac:dyDescent="0.2">
      <c r="A57" s="279"/>
      <c r="B57" s="279"/>
      <c r="C57" s="167" t="str">
        <f>+CampusxDivxDept!C57</f>
        <v>Music (MUSI)</v>
      </c>
      <c r="D57" s="178"/>
      <c r="E57" s="175" t="s">
        <v>857</v>
      </c>
      <c r="F57" s="176">
        <f>+CampusxDivxDept!D57</f>
        <v>0</v>
      </c>
      <c r="G57" s="8"/>
      <c r="V57" s="8"/>
      <c r="W57" s="8"/>
      <c r="X57" s="8"/>
      <c r="Y57" s="8"/>
      <c r="Z57" s="8"/>
      <c r="AA57" s="8"/>
      <c r="AB57" s="8"/>
      <c r="AC57" s="8"/>
      <c r="AD57" s="8"/>
      <c r="AE57" s="8"/>
    </row>
    <row r="58" spans="1:31" ht="12.75" customHeight="1" x14ac:dyDescent="0.2">
      <c r="A58" s="279"/>
      <c r="B58" s="279"/>
      <c r="C58" s="167" t="str">
        <f>+CampusxDivxDept!C58</f>
        <v>Philosophy (PHIL)</v>
      </c>
      <c r="D58" s="178"/>
      <c r="E58" s="175" t="s">
        <v>857</v>
      </c>
      <c r="F58" s="176">
        <f>+CampusxDivxDept!D58</f>
        <v>0</v>
      </c>
      <c r="G58" s="8"/>
      <c r="V58" s="8"/>
      <c r="W58" s="8"/>
      <c r="X58" s="8"/>
      <c r="Y58" s="8"/>
      <c r="Z58" s="8"/>
      <c r="AA58" s="8"/>
      <c r="AB58" s="8"/>
      <c r="AC58" s="8"/>
      <c r="AD58" s="8"/>
      <c r="AE58" s="8"/>
    </row>
    <row r="59" spans="1:31" ht="12.75" customHeight="1" x14ac:dyDescent="0.2">
      <c r="A59" s="279"/>
      <c r="B59" s="279"/>
      <c r="C59" s="167" t="str">
        <f>+CampusxDivxDept!C59</f>
        <v>Political Science (POLS)</v>
      </c>
      <c r="D59" s="178"/>
      <c r="E59" s="175">
        <f t="shared" si="1"/>
        <v>0</v>
      </c>
      <c r="F59" s="176">
        <f>+CampusxDivxDept!D59</f>
        <v>20400</v>
      </c>
      <c r="G59" s="8"/>
      <c r="V59" s="8"/>
      <c r="W59" s="8"/>
      <c r="X59" s="8"/>
      <c r="Y59" s="8"/>
      <c r="Z59" s="8"/>
      <c r="AA59" s="8"/>
      <c r="AB59" s="8"/>
      <c r="AC59" s="8"/>
      <c r="AD59" s="8"/>
      <c r="AE59" s="8"/>
    </row>
    <row r="60" spans="1:31" ht="12.75" customHeight="1" x14ac:dyDescent="0.2">
      <c r="A60" s="279"/>
      <c r="B60" s="279"/>
      <c r="C60" s="167" t="str">
        <f>+CampusxDivxDept!C60</f>
        <v>Psychology (PSYC)</v>
      </c>
      <c r="D60" s="178"/>
      <c r="E60" s="175" t="s">
        <v>857</v>
      </c>
      <c r="F60" s="176">
        <f>+CampusxDivxDept!D60</f>
        <v>0</v>
      </c>
      <c r="G60" s="8"/>
      <c r="V60" s="8"/>
      <c r="W60" s="8"/>
      <c r="X60" s="8"/>
      <c r="Y60" s="8"/>
      <c r="Z60" s="8"/>
      <c r="AA60" s="8"/>
      <c r="AB60" s="8"/>
      <c r="AC60" s="8"/>
      <c r="AD60" s="8"/>
      <c r="AE60" s="8"/>
    </row>
    <row r="61" spans="1:31" ht="12.75" customHeight="1" x14ac:dyDescent="0.2">
      <c r="A61" s="279"/>
      <c r="B61" s="279"/>
      <c r="C61" s="167" t="str">
        <f>+CampusxDivxDept!C61</f>
        <v>Reading &amp; Writing (RDWR)</v>
      </c>
      <c r="D61" s="178">
        <v>672</v>
      </c>
      <c r="E61" s="175">
        <f t="shared" si="1"/>
        <v>0.15217391304347827</v>
      </c>
      <c r="F61" s="176">
        <f>+CampusxDivxDept!D61</f>
        <v>4416</v>
      </c>
      <c r="G61" s="8"/>
      <c r="V61" s="8"/>
      <c r="W61" s="8"/>
      <c r="X61" s="8"/>
      <c r="Y61" s="8"/>
      <c r="Z61" s="8"/>
      <c r="AA61" s="8"/>
      <c r="AB61" s="8"/>
      <c r="AC61" s="8"/>
      <c r="AD61" s="8"/>
      <c r="AE61" s="8"/>
    </row>
    <row r="62" spans="1:31" ht="12.75" customHeight="1" x14ac:dyDescent="0.2">
      <c r="A62" s="279"/>
      <c r="B62" s="279"/>
      <c r="C62" s="167" t="str">
        <f>+CampusxDivxDept!C62</f>
        <v>Sociology (SOCI)</v>
      </c>
      <c r="D62" s="178"/>
      <c r="E62" s="175" t="s">
        <v>857</v>
      </c>
      <c r="F62" s="176">
        <f>+CampusxDivxDept!D62</f>
        <v>0</v>
      </c>
      <c r="G62" s="8"/>
      <c r="V62" s="8"/>
      <c r="W62" s="8"/>
      <c r="X62" s="8"/>
      <c r="Y62" s="8"/>
      <c r="Z62" s="8"/>
      <c r="AA62" s="8"/>
      <c r="AB62" s="8"/>
      <c r="AC62" s="8"/>
      <c r="AD62" s="8"/>
      <c r="AE62" s="8"/>
    </row>
    <row r="63" spans="1:31" ht="12.75" customHeight="1" x14ac:dyDescent="0.2">
      <c r="A63" s="279"/>
      <c r="B63" s="279"/>
      <c r="C63" s="167" t="str">
        <f>+CampusxDivxDept!C63</f>
        <v>Speech (SPCH)</v>
      </c>
      <c r="D63" s="178">
        <v>432</v>
      </c>
      <c r="E63" s="175">
        <f t="shared" si="1"/>
        <v>1</v>
      </c>
      <c r="F63" s="176">
        <f>+CampusxDivxDept!D63</f>
        <v>432</v>
      </c>
      <c r="G63" s="8"/>
      <c r="V63" s="8"/>
      <c r="W63" s="8"/>
      <c r="X63" s="8"/>
      <c r="Y63" s="8"/>
      <c r="Z63" s="8"/>
      <c r="AA63" s="8"/>
      <c r="AB63" s="8"/>
      <c r="AC63" s="8"/>
      <c r="AD63" s="8"/>
      <c r="AE63" s="8"/>
    </row>
    <row r="64" spans="1:31" ht="12.75" customHeight="1" thickBot="1" x14ac:dyDescent="0.25">
      <c r="A64" s="279"/>
      <c r="B64" s="280"/>
      <c r="C64" s="170" t="s">
        <v>0</v>
      </c>
      <c r="D64" s="179">
        <f>SUM(D43:D63)</f>
        <v>11184</v>
      </c>
      <c r="E64" s="180">
        <f t="shared" ref="E64:E65" si="2">+D64/$F64</f>
        <v>0.12802197802197801</v>
      </c>
      <c r="F64" s="182">
        <f>+CampusxDivxDept!D64</f>
        <v>87360</v>
      </c>
      <c r="G64" s="8"/>
      <c r="V64" s="8"/>
      <c r="W64" s="8"/>
      <c r="X64" s="8"/>
      <c r="Y64" s="8"/>
      <c r="Z64" s="8"/>
      <c r="AA64" s="8"/>
      <c r="AB64" s="8"/>
      <c r="AC64" s="8"/>
      <c r="AD64" s="8"/>
      <c r="AE64" s="8"/>
    </row>
    <row r="65" spans="1:31" ht="12.75" customHeight="1" thickBot="1" x14ac:dyDescent="0.25">
      <c r="A65" s="280"/>
      <c r="B65" s="282" t="s">
        <v>175</v>
      </c>
      <c r="C65" s="285"/>
      <c r="D65" s="55">
        <f>+D64</f>
        <v>11184</v>
      </c>
      <c r="E65" s="56">
        <f t="shared" si="2"/>
        <v>0.12802197802197801</v>
      </c>
      <c r="F65" s="57">
        <f>+CampusxDivxDept!D65</f>
        <v>87360</v>
      </c>
      <c r="G65" s="8"/>
      <c r="V65" s="8"/>
      <c r="W65" s="8"/>
      <c r="X65" s="8"/>
      <c r="Y65" s="8"/>
      <c r="Z65" s="8"/>
      <c r="AA65" s="8"/>
      <c r="AB65" s="8"/>
      <c r="AC65" s="8"/>
      <c r="AD65" s="8"/>
      <c r="AE65" s="8"/>
    </row>
    <row r="66" spans="1:31" ht="12.75" customHeight="1" x14ac:dyDescent="0.2">
      <c r="A66" s="278" t="s">
        <v>217</v>
      </c>
      <c r="B66" s="278" t="s">
        <v>203</v>
      </c>
      <c r="C66" s="208" t="str">
        <f>+CampusxDivxDept!C66</f>
        <v>Bellue</v>
      </c>
      <c r="D66" s="172"/>
      <c r="E66" s="173"/>
      <c r="F66" s="172"/>
      <c r="G66" s="8"/>
      <c r="V66" s="8"/>
      <c r="W66" s="8"/>
      <c r="X66" s="8"/>
      <c r="Y66" s="8"/>
      <c r="Z66" s="8"/>
      <c r="AA66" s="8"/>
      <c r="AB66" s="8"/>
      <c r="AC66" s="8"/>
      <c r="AD66" s="8"/>
      <c r="AE66" s="8"/>
    </row>
    <row r="67" spans="1:31" ht="12.75" customHeight="1" x14ac:dyDescent="0.2">
      <c r="A67" s="275"/>
      <c r="B67" s="275"/>
      <c r="C67" s="167" t="str">
        <f>+CampusxDivxDept!C67</f>
        <v>Anatomy &amp; Physiology (ANPH)</v>
      </c>
      <c r="D67" s="178">
        <v>816</v>
      </c>
      <c r="E67" s="175">
        <f t="shared" ref="E67:E84" si="3">+D67/$F67</f>
        <v>0.18214285714285713</v>
      </c>
      <c r="F67" s="176">
        <f>+CampusxDivxDept!D67</f>
        <v>4480</v>
      </c>
      <c r="G67" s="8"/>
      <c r="V67" s="8"/>
      <c r="W67" s="8"/>
      <c r="X67" s="8"/>
      <c r="Y67" s="8"/>
      <c r="Z67" s="8"/>
      <c r="AA67" s="8"/>
      <c r="AB67" s="8"/>
      <c r="AC67" s="8"/>
      <c r="AD67" s="8"/>
      <c r="AE67" s="8"/>
    </row>
    <row r="68" spans="1:31" ht="12.75" customHeight="1" x14ac:dyDescent="0.2">
      <c r="A68" s="275"/>
      <c r="B68" s="275"/>
      <c r="C68" s="167" t="str">
        <f>+CampusxDivxDept!C68</f>
        <v>Art (ARTS)</v>
      </c>
      <c r="D68" s="178"/>
      <c r="E68" s="175" t="s">
        <v>857</v>
      </c>
      <c r="F68" s="176">
        <f>+CampusxDivxDept!D68</f>
        <v>0</v>
      </c>
      <c r="G68" s="8"/>
      <c r="V68" s="8"/>
      <c r="W68" s="8"/>
      <c r="X68" s="8"/>
      <c r="Y68" s="8"/>
      <c r="Z68" s="8"/>
      <c r="AA68" s="8"/>
      <c r="AB68" s="8"/>
      <c r="AC68" s="8"/>
      <c r="AD68" s="8"/>
      <c r="AE68" s="8"/>
    </row>
    <row r="69" spans="1:31" ht="12.75" customHeight="1" x14ac:dyDescent="0.2">
      <c r="A69" s="275"/>
      <c r="B69" s="275"/>
      <c r="C69" s="167" t="str">
        <f>+CampusxDivxDept!C69</f>
        <v>Biology (BIOL)</v>
      </c>
      <c r="D69" s="178">
        <v>816</v>
      </c>
      <c r="E69" s="175">
        <f t="shared" si="3"/>
        <v>1</v>
      </c>
      <c r="F69" s="176">
        <f>+CampusxDivxDept!D69</f>
        <v>816</v>
      </c>
      <c r="G69" s="8"/>
      <c r="V69" s="8"/>
      <c r="W69" s="8"/>
      <c r="X69" s="8"/>
      <c r="Y69" s="8"/>
      <c r="Z69" s="8"/>
      <c r="AA69" s="8"/>
      <c r="AB69" s="8"/>
      <c r="AC69" s="8"/>
      <c r="AD69" s="8"/>
      <c r="AE69" s="8"/>
    </row>
    <row r="70" spans="1:31" ht="12.75" customHeight="1" x14ac:dyDescent="0.2">
      <c r="A70" s="275"/>
      <c r="B70" s="279"/>
      <c r="C70" s="167" t="str">
        <f>+CampusxDivxDept!C70</f>
        <v>Business (BUSI)</v>
      </c>
      <c r="D70" s="178">
        <v>1632</v>
      </c>
      <c r="E70" s="175">
        <f t="shared" si="3"/>
        <v>0.49275362318840582</v>
      </c>
      <c r="F70" s="176">
        <f>+CampusxDivxDept!D70</f>
        <v>3312</v>
      </c>
      <c r="G70" s="8"/>
      <c r="V70" s="8"/>
      <c r="W70" s="8"/>
      <c r="X70" s="8"/>
      <c r="Y70" s="8"/>
      <c r="Z70" s="8"/>
      <c r="AA70" s="8"/>
      <c r="AB70" s="8"/>
      <c r="AC70" s="8"/>
      <c r="AD70" s="8"/>
      <c r="AE70" s="8"/>
    </row>
    <row r="71" spans="1:31" ht="12.75" customHeight="1" x14ac:dyDescent="0.2">
      <c r="A71" s="275"/>
      <c r="B71" s="279"/>
      <c r="C71" s="167" t="str">
        <f>+CampusxDivxDept!C71</f>
        <v>Developmental Mathematics (DEVM)</v>
      </c>
      <c r="D71" s="178"/>
      <c r="E71" s="175" t="s">
        <v>857</v>
      </c>
      <c r="F71" s="176">
        <f>+CampusxDivxDept!D71</f>
        <v>0</v>
      </c>
      <c r="G71" s="8"/>
      <c r="V71" s="8"/>
      <c r="W71" s="8"/>
      <c r="X71" s="8"/>
      <c r="Y71" s="8"/>
      <c r="Z71" s="8"/>
      <c r="AA71" s="8"/>
      <c r="AB71" s="8"/>
      <c r="AC71" s="8"/>
      <c r="AD71" s="8"/>
      <c r="AE71" s="8"/>
    </row>
    <row r="72" spans="1:31" ht="12.75" customHeight="1" x14ac:dyDescent="0.2">
      <c r="A72" s="275"/>
      <c r="B72" s="279"/>
      <c r="C72" s="167" t="str">
        <f>+CampusxDivxDept!C72</f>
        <v>Economics (ECON)</v>
      </c>
      <c r="D72" s="178"/>
      <c r="E72" s="175" t="s">
        <v>857</v>
      </c>
      <c r="F72" s="176">
        <f>+CampusxDivxDept!D72</f>
        <v>0</v>
      </c>
      <c r="G72" s="8"/>
      <c r="V72" s="8"/>
      <c r="W72" s="8"/>
      <c r="X72" s="8"/>
      <c r="Y72" s="8"/>
      <c r="Z72" s="8"/>
      <c r="AA72" s="8"/>
      <c r="AB72" s="8"/>
      <c r="AC72" s="8"/>
      <c r="AD72" s="8"/>
      <c r="AE72" s="8"/>
    </row>
    <row r="73" spans="1:31" ht="12.75" customHeight="1" x14ac:dyDescent="0.2">
      <c r="A73" s="275"/>
      <c r="B73" s="279"/>
      <c r="C73" s="167" t="str">
        <f>+CampusxDivxDept!C73</f>
        <v>EDUC Learning Frameworks (EDLF)</v>
      </c>
      <c r="D73" s="178">
        <v>480</v>
      </c>
      <c r="E73" s="175">
        <f t="shared" si="3"/>
        <v>1</v>
      </c>
      <c r="F73" s="176">
        <f>+CampusxDivxDept!D73</f>
        <v>480</v>
      </c>
      <c r="G73" s="8"/>
      <c r="V73" s="8"/>
      <c r="W73" s="8"/>
      <c r="X73" s="8"/>
      <c r="Y73" s="8"/>
      <c r="Z73" s="8"/>
      <c r="AA73" s="8"/>
      <c r="AB73" s="8"/>
      <c r="AC73" s="8"/>
      <c r="AD73" s="8"/>
      <c r="AE73" s="8"/>
    </row>
    <row r="74" spans="1:31" ht="12.75" customHeight="1" x14ac:dyDescent="0.2">
      <c r="A74" s="275"/>
      <c r="B74" s="279"/>
      <c r="C74" s="167" t="str">
        <f>+CampusxDivxDept!C74</f>
        <v>English (ENGL)</v>
      </c>
      <c r="D74" s="178">
        <v>960</v>
      </c>
      <c r="E74" s="175">
        <f t="shared" si="3"/>
        <v>0.125</v>
      </c>
      <c r="F74" s="176">
        <f>+CampusxDivxDept!D74</f>
        <v>7680</v>
      </c>
      <c r="G74" s="8"/>
      <c r="V74" s="8"/>
      <c r="W74" s="8"/>
      <c r="X74" s="8"/>
      <c r="Y74" s="8"/>
      <c r="Z74" s="8"/>
      <c r="AA74" s="8"/>
      <c r="AB74" s="8"/>
      <c r="AC74" s="8"/>
      <c r="AD74" s="8"/>
      <c r="AE74" s="8"/>
    </row>
    <row r="75" spans="1:31" ht="12.75" customHeight="1" x14ac:dyDescent="0.2">
      <c r="A75" s="275"/>
      <c r="B75" s="279"/>
      <c r="C75" s="167" t="str">
        <f>+CampusxDivxDept!C75</f>
        <v>Environmental Science (ENVR)</v>
      </c>
      <c r="D75" s="178"/>
      <c r="E75" s="175" t="s">
        <v>857</v>
      </c>
      <c r="F75" s="176">
        <f>+CampusxDivxDept!D75</f>
        <v>0</v>
      </c>
      <c r="G75" s="8"/>
      <c r="V75" s="8"/>
      <c r="W75" s="8"/>
      <c r="X75" s="8"/>
      <c r="Y75" s="8"/>
      <c r="Z75" s="8"/>
      <c r="AA75" s="8"/>
      <c r="AB75" s="8"/>
      <c r="AC75" s="8"/>
      <c r="AD75" s="8"/>
      <c r="AE75" s="8"/>
    </row>
    <row r="76" spans="1:31" ht="12.75" customHeight="1" x14ac:dyDescent="0.2">
      <c r="A76" s="275"/>
      <c r="B76" s="279"/>
      <c r="C76" s="167" t="str">
        <f>+CampusxDivxDept!C76</f>
        <v>History (HIST)</v>
      </c>
      <c r="D76" s="178"/>
      <c r="E76" s="175">
        <f t="shared" si="3"/>
        <v>0</v>
      </c>
      <c r="F76" s="176">
        <f>+CampusxDivxDept!D76</f>
        <v>5520</v>
      </c>
      <c r="G76" s="8"/>
      <c r="V76" s="8"/>
      <c r="W76" s="8"/>
      <c r="X76" s="8"/>
      <c r="Y76" s="8"/>
      <c r="Z76" s="8"/>
      <c r="AA76" s="8"/>
      <c r="AB76" s="8"/>
      <c r="AC76" s="8"/>
      <c r="AD76" s="8"/>
      <c r="AE76" s="8"/>
    </row>
    <row r="77" spans="1:31" ht="12.75" customHeight="1" x14ac:dyDescent="0.2">
      <c r="A77" s="275"/>
      <c r="B77" s="279"/>
      <c r="C77" s="167" t="str">
        <f>+CampusxDivxDept!C77</f>
        <v>Humanities (HUMA)</v>
      </c>
      <c r="D77" s="178"/>
      <c r="E77" s="175" t="s">
        <v>857</v>
      </c>
      <c r="F77" s="176">
        <f>+CampusxDivxDept!D77</f>
        <v>0</v>
      </c>
      <c r="G77" s="8"/>
      <c r="V77" s="8"/>
      <c r="W77" s="8"/>
      <c r="X77" s="8"/>
      <c r="Y77" s="8"/>
      <c r="Z77" s="8"/>
      <c r="AA77" s="8"/>
      <c r="AB77" s="8"/>
      <c r="AC77" s="8"/>
      <c r="AD77" s="8"/>
      <c r="AE77" s="8"/>
    </row>
    <row r="78" spans="1:31" ht="12.75" customHeight="1" x14ac:dyDescent="0.2">
      <c r="A78" s="275"/>
      <c r="B78" s="279"/>
      <c r="C78" s="167" t="str">
        <f>+CampusxDivxDept!C78</f>
        <v>Mathematics (MATH)</v>
      </c>
      <c r="D78" s="178"/>
      <c r="E78" s="175">
        <f t="shared" si="3"/>
        <v>0</v>
      </c>
      <c r="F78" s="176">
        <f>+CampusxDivxDept!D78</f>
        <v>8192</v>
      </c>
      <c r="G78" s="8"/>
      <c r="V78" s="8"/>
      <c r="W78" s="8"/>
      <c r="X78" s="8"/>
      <c r="Y78" s="8"/>
      <c r="Z78" s="8"/>
      <c r="AA78" s="8"/>
      <c r="AB78" s="8"/>
      <c r="AC78" s="8"/>
      <c r="AD78" s="8"/>
      <c r="AE78" s="8"/>
    </row>
    <row r="79" spans="1:31" ht="12.75" customHeight="1" x14ac:dyDescent="0.2">
      <c r="A79" s="275"/>
      <c r="B79" s="279"/>
      <c r="C79" s="167" t="str">
        <f>+CampusxDivxDept!C79</f>
        <v>Music (MUSI)</v>
      </c>
      <c r="D79" s="178"/>
      <c r="E79" s="175" t="s">
        <v>857</v>
      </c>
      <c r="F79" s="176">
        <f>+CampusxDivxDept!D79</f>
        <v>0</v>
      </c>
      <c r="G79" s="8"/>
      <c r="V79" s="8"/>
      <c r="W79" s="8"/>
      <c r="X79" s="8"/>
      <c r="Y79" s="8"/>
      <c r="Z79" s="8"/>
      <c r="AA79" s="8"/>
      <c r="AB79" s="8"/>
      <c r="AC79" s="8"/>
      <c r="AD79" s="8"/>
      <c r="AE79" s="8"/>
    </row>
    <row r="80" spans="1:31" ht="12.75" customHeight="1" x14ac:dyDescent="0.2">
      <c r="A80" s="275"/>
      <c r="B80" s="279"/>
      <c r="C80" s="167" t="str">
        <f>+CampusxDivxDept!C80</f>
        <v>Political Science (POLS)</v>
      </c>
      <c r="D80" s="178"/>
      <c r="E80" s="175">
        <f t="shared" si="3"/>
        <v>0</v>
      </c>
      <c r="F80" s="176">
        <f>+CampusxDivxDept!D80</f>
        <v>2592</v>
      </c>
      <c r="G80" s="8"/>
      <c r="V80" s="8"/>
      <c r="W80" s="8"/>
      <c r="X80" s="8"/>
      <c r="Y80" s="8"/>
      <c r="Z80" s="8"/>
      <c r="AA80" s="8"/>
      <c r="AB80" s="8"/>
      <c r="AC80" s="8"/>
      <c r="AD80" s="8"/>
      <c r="AE80" s="8"/>
    </row>
    <row r="81" spans="1:31" ht="12.75" customHeight="1" x14ac:dyDescent="0.2">
      <c r="A81" s="275"/>
      <c r="B81" s="279"/>
      <c r="C81" s="167" t="str">
        <f>+CampusxDivxDept!C81</f>
        <v>Psychology (PSYC)</v>
      </c>
      <c r="D81" s="178"/>
      <c r="E81" s="175" t="s">
        <v>857</v>
      </c>
      <c r="F81" s="176">
        <f>+CampusxDivxDept!D81</f>
        <v>0</v>
      </c>
      <c r="G81" s="8"/>
      <c r="V81" s="8"/>
      <c r="W81" s="8"/>
      <c r="X81" s="8"/>
      <c r="Y81" s="8"/>
      <c r="Z81" s="8"/>
      <c r="AA81" s="8"/>
      <c r="AB81" s="8"/>
      <c r="AC81" s="8"/>
      <c r="AD81" s="8"/>
      <c r="AE81" s="8"/>
    </row>
    <row r="82" spans="1:31" ht="12.75" customHeight="1" x14ac:dyDescent="0.2">
      <c r="A82" s="275"/>
      <c r="B82" s="279"/>
      <c r="C82" s="167" t="str">
        <f>+CampusxDivxDept!C82</f>
        <v>Reading &amp; Writing (RDWR)</v>
      </c>
      <c r="D82" s="178"/>
      <c r="E82" s="175" t="s">
        <v>857</v>
      </c>
      <c r="F82" s="176">
        <f>+CampusxDivxDept!D82</f>
        <v>0</v>
      </c>
      <c r="G82" s="8"/>
      <c r="V82" s="8"/>
      <c r="W82" s="8"/>
      <c r="X82" s="8"/>
      <c r="Y82" s="8"/>
      <c r="Z82" s="8"/>
      <c r="AA82" s="8"/>
      <c r="AB82" s="8"/>
      <c r="AC82" s="8"/>
      <c r="AD82" s="8"/>
      <c r="AE82" s="8"/>
    </row>
    <row r="83" spans="1:31" ht="12.75" customHeight="1" x14ac:dyDescent="0.2">
      <c r="A83" s="275"/>
      <c r="B83" s="279"/>
      <c r="C83" s="167" t="str">
        <f>+CampusxDivxDept!C83</f>
        <v>Speech (SPCH)</v>
      </c>
      <c r="D83" s="178"/>
      <c r="E83" s="175" t="s">
        <v>857</v>
      </c>
      <c r="F83" s="176">
        <f>+CampusxDivxDept!D83</f>
        <v>0</v>
      </c>
      <c r="G83" s="8"/>
      <c r="V83" s="8"/>
      <c r="W83" s="8"/>
      <c r="X83" s="8"/>
      <c r="Y83" s="8"/>
      <c r="Z83" s="8"/>
      <c r="AA83" s="8"/>
      <c r="AB83" s="8"/>
      <c r="AC83" s="8"/>
      <c r="AD83" s="8"/>
      <c r="AE83" s="8"/>
    </row>
    <row r="84" spans="1:31" ht="12.75" customHeight="1" thickBot="1" x14ac:dyDescent="0.25">
      <c r="A84" s="275"/>
      <c r="B84" s="279"/>
      <c r="C84" s="189" t="s">
        <v>43</v>
      </c>
      <c r="D84" s="179">
        <f>SUM(D67:D83)</f>
        <v>4704</v>
      </c>
      <c r="E84" s="180">
        <f t="shared" si="3"/>
        <v>0.14223512336719885</v>
      </c>
      <c r="F84" s="182">
        <f>+CampusxDivxDept!D84</f>
        <v>33072</v>
      </c>
      <c r="G84" s="8"/>
      <c r="V84" s="8"/>
      <c r="W84" s="8"/>
      <c r="X84" s="8"/>
      <c r="Y84" s="8"/>
      <c r="Z84" s="8"/>
      <c r="AA84" s="8"/>
      <c r="AB84" s="8"/>
      <c r="AC84" s="8"/>
      <c r="AD84" s="8"/>
      <c r="AE84" s="8"/>
    </row>
    <row r="85" spans="1:31" ht="12.75" customHeight="1" x14ac:dyDescent="0.2">
      <c r="A85" s="275"/>
      <c r="B85" s="279"/>
      <c r="C85" s="41" t="s">
        <v>700</v>
      </c>
      <c r="D85" s="246"/>
      <c r="E85" s="161"/>
      <c r="F85" s="161"/>
      <c r="G85" s="8"/>
      <c r="V85" s="8"/>
      <c r="W85" s="8"/>
      <c r="X85" s="8"/>
      <c r="Y85" s="8"/>
      <c r="Z85" s="8"/>
      <c r="AA85" s="8"/>
      <c r="AB85" s="8"/>
      <c r="AC85" s="8"/>
      <c r="AD85" s="8"/>
      <c r="AE85" s="8"/>
    </row>
    <row r="86" spans="1:31" ht="12.75" customHeight="1" x14ac:dyDescent="0.2">
      <c r="A86" s="275"/>
      <c r="B86" s="279"/>
      <c r="C86" s="40" t="str">
        <f>+CampusxDivxDept!C86</f>
        <v>Agriculture (Thornton (DW) (AGRI)</v>
      </c>
      <c r="D86" s="40">
        <v>816</v>
      </c>
      <c r="E86" s="2">
        <f t="shared" ref="E86:E87" si="4">+D86/$F86</f>
        <v>0.15596330275229359</v>
      </c>
      <c r="F86" s="2">
        <f>+CampusxDivxDept!D86</f>
        <v>5232</v>
      </c>
      <c r="G86" s="8"/>
      <c r="V86" s="8"/>
      <c r="W86" s="8"/>
      <c r="X86" s="8"/>
      <c r="Y86" s="8"/>
      <c r="Z86" s="8"/>
      <c r="AA86" s="8"/>
      <c r="AB86" s="8"/>
      <c r="AC86" s="8"/>
      <c r="AD86" s="8"/>
      <c r="AE86" s="8"/>
    </row>
    <row r="87" spans="1:31" ht="12.75" customHeight="1" thickBot="1" x14ac:dyDescent="0.25">
      <c r="A87" s="275"/>
      <c r="B87" s="280"/>
      <c r="C87" s="159" t="s">
        <v>43</v>
      </c>
      <c r="D87" s="160">
        <f>+D86</f>
        <v>816</v>
      </c>
      <c r="E87" s="46">
        <f t="shared" si="4"/>
        <v>0.15596330275229359</v>
      </c>
      <c r="F87" s="47">
        <f>+CampusxDivxDept!D87</f>
        <v>5232</v>
      </c>
      <c r="G87" s="8"/>
      <c r="V87" s="8"/>
      <c r="W87" s="8"/>
      <c r="X87" s="8"/>
      <c r="Y87" s="8"/>
      <c r="Z87" s="8"/>
      <c r="AA87" s="8"/>
      <c r="AB87" s="8"/>
      <c r="AC87" s="8"/>
      <c r="AD87" s="8"/>
      <c r="AE87" s="8"/>
    </row>
    <row r="88" spans="1:31" ht="12.75" customHeight="1" thickBot="1" x14ac:dyDescent="0.25">
      <c r="A88" s="281"/>
      <c r="B88" s="282" t="s">
        <v>176</v>
      </c>
      <c r="C88" s="285"/>
      <c r="D88" s="55">
        <f>SUM(D84,D87)</f>
        <v>5520</v>
      </c>
      <c r="E88" s="56">
        <f t="shared" ref="E88" si="5">+D88/$F88</f>
        <v>0.14411027568922305</v>
      </c>
      <c r="F88" s="57">
        <f>+CampusxDivxDept!D88</f>
        <v>38304</v>
      </c>
      <c r="G88" s="8"/>
      <c r="V88" s="8"/>
      <c r="W88" s="8"/>
      <c r="X88" s="8"/>
      <c r="Y88" s="8"/>
      <c r="Z88" s="8"/>
      <c r="AA88" s="8"/>
      <c r="AB88" s="8"/>
      <c r="AC88" s="8"/>
      <c r="AD88" s="8"/>
      <c r="AE88" s="8"/>
    </row>
    <row r="89" spans="1:31" ht="12.75" customHeight="1" x14ac:dyDescent="0.2">
      <c r="A89" s="288" t="s">
        <v>459</v>
      </c>
      <c r="B89" s="288" t="s">
        <v>829</v>
      </c>
      <c r="C89" s="171" t="str">
        <f>+CampusxDivxDept!C89</f>
        <v>Martin, M. R.</v>
      </c>
      <c r="D89" s="172"/>
      <c r="E89" s="173"/>
      <c r="F89" s="172"/>
      <c r="G89" s="8"/>
      <c r="V89" s="8"/>
      <c r="W89" s="8"/>
      <c r="X89" s="8"/>
      <c r="Y89" s="8"/>
      <c r="Z89" s="8"/>
      <c r="AA89" s="8"/>
      <c r="AB89" s="8"/>
      <c r="AC89" s="8"/>
      <c r="AD89" s="8"/>
      <c r="AE89" s="8"/>
    </row>
    <row r="90" spans="1:31" ht="12.75" customHeight="1" x14ac:dyDescent="0.2">
      <c r="A90" s="305"/>
      <c r="B90" s="305"/>
      <c r="C90" s="118" t="str">
        <f>+CampusxDivxDept!C90</f>
        <v>Anthropology (ANTH)</v>
      </c>
      <c r="D90" s="176"/>
      <c r="E90" s="175" t="s">
        <v>857</v>
      </c>
      <c r="F90" s="176">
        <f>+CampusxDivxDept!D90</f>
        <v>0</v>
      </c>
      <c r="G90" s="8"/>
      <c r="V90" s="8"/>
      <c r="W90" s="8"/>
      <c r="X90" s="8"/>
      <c r="Y90" s="8"/>
      <c r="Z90" s="8"/>
      <c r="AA90" s="8"/>
      <c r="AB90" s="8"/>
      <c r="AC90" s="8"/>
      <c r="AD90" s="8"/>
      <c r="AE90" s="8"/>
    </row>
    <row r="91" spans="1:31" ht="12.75" customHeight="1" x14ac:dyDescent="0.2">
      <c r="A91" s="305"/>
      <c r="B91" s="305"/>
      <c r="C91" s="118" t="str">
        <f>+CampusxDivxDept!C91</f>
        <v>Criminal Justice (DW) (CRIJ)</v>
      </c>
      <c r="D91" s="176">
        <v>1776</v>
      </c>
      <c r="E91" s="175">
        <f t="shared" ref="E91:E100" si="6">+D91/$F91</f>
        <v>0.17209302325581396</v>
      </c>
      <c r="F91" s="176">
        <f>+CampusxDivxDept!D91</f>
        <v>10320</v>
      </c>
      <c r="G91" s="8"/>
      <c r="V91" s="8"/>
      <c r="W91" s="8"/>
      <c r="X91" s="8"/>
      <c r="Y91" s="8"/>
      <c r="Z91" s="8"/>
      <c r="AA91" s="8"/>
      <c r="AB91" s="8"/>
      <c r="AC91" s="8"/>
      <c r="AD91" s="8"/>
      <c r="AE91" s="8"/>
    </row>
    <row r="92" spans="1:31" ht="12.75" customHeight="1" x14ac:dyDescent="0.2">
      <c r="A92" s="305"/>
      <c r="B92" s="305"/>
      <c r="C92" s="118" t="str">
        <f>+CampusxDivxDept!C92</f>
        <v>EDUC Learning Frameworks (EDLF)</v>
      </c>
      <c r="D92" s="176">
        <v>2064</v>
      </c>
      <c r="E92" s="175">
        <f t="shared" si="6"/>
        <v>0.22513089005235601</v>
      </c>
      <c r="F92" s="176">
        <f>+CampusxDivxDept!D92</f>
        <v>9168</v>
      </c>
      <c r="G92" s="8"/>
      <c r="V92" s="8"/>
      <c r="W92" s="8"/>
      <c r="X92" s="8"/>
      <c r="Y92" s="8"/>
      <c r="Z92" s="8"/>
      <c r="AA92" s="8"/>
      <c r="AB92" s="8"/>
      <c r="AC92" s="8"/>
      <c r="AD92" s="8"/>
      <c r="AE92" s="8"/>
    </row>
    <row r="93" spans="1:31" ht="12.75" customHeight="1" x14ac:dyDescent="0.2">
      <c r="A93" s="305"/>
      <c r="B93" s="305"/>
      <c r="C93" s="118" t="str">
        <f>+CampusxDivxDept!C93</f>
        <v>Education (EDUC)</v>
      </c>
      <c r="D93" s="176"/>
      <c r="E93" s="175">
        <f t="shared" si="6"/>
        <v>0</v>
      </c>
      <c r="F93" s="176">
        <f>+CampusxDivxDept!D93</f>
        <v>2176</v>
      </c>
      <c r="G93" s="8"/>
      <c r="V93" s="8"/>
      <c r="W93" s="8"/>
      <c r="X93" s="8"/>
      <c r="Y93" s="8"/>
      <c r="Z93" s="8"/>
      <c r="AA93" s="8"/>
      <c r="AB93" s="8"/>
      <c r="AC93" s="8"/>
      <c r="AD93" s="8"/>
      <c r="AE93" s="8"/>
    </row>
    <row r="94" spans="1:31" ht="12.75" customHeight="1" x14ac:dyDescent="0.2">
      <c r="A94" s="305"/>
      <c r="B94" s="305"/>
      <c r="C94" s="118" t="str">
        <f>+CampusxDivxDept!C94</f>
        <v>History (HIST)</v>
      </c>
      <c r="D94" s="176">
        <v>9936</v>
      </c>
      <c r="E94" s="175">
        <f t="shared" si="6"/>
        <v>0.14967462039045554</v>
      </c>
      <c r="F94" s="176">
        <f>+CampusxDivxDept!D94</f>
        <v>66384</v>
      </c>
      <c r="G94" s="8"/>
      <c r="V94" s="8"/>
      <c r="W94" s="8"/>
      <c r="X94" s="8"/>
      <c r="Y94" s="8"/>
      <c r="Z94" s="8"/>
      <c r="AA94" s="8"/>
      <c r="AB94" s="8"/>
      <c r="AC94" s="8"/>
      <c r="AD94" s="8"/>
      <c r="AE94" s="8"/>
    </row>
    <row r="95" spans="1:31" ht="12.75" customHeight="1" x14ac:dyDescent="0.2">
      <c r="A95" s="305"/>
      <c r="B95" s="305"/>
      <c r="C95" s="118" t="str">
        <f>+CampusxDivxDept!C95</f>
        <v>Legal Assistant (DW) (LGLA)</v>
      </c>
      <c r="D95" s="176">
        <v>4272</v>
      </c>
      <c r="E95" s="175">
        <f t="shared" si="6"/>
        <v>0.25356125356125359</v>
      </c>
      <c r="F95" s="176">
        <f>+CampusxDivxDept!D95</f>
        <v>16848</v>
      </c>
      <c r="G95" s="8"/>
      <c r="V95" s="8"/>
      <c r="W95" s="8"/>
      <c r="X95" s="8"/>
      <c r="Y95" s="8"/>
      <c r="Z95" s="8"/>
      <c r="AA95" s="8"/>
      <c r="AB95" s="8"/>
      <c r="AC95" s="8"/>
      <c r="AD95" s="8"/>
      <c r="AE95" s="8"/>
    </row>
    <row r="96" spans="1:31" ht="12.75" customHeight="1" x14ac:dyDescent="0.2">
      <c r="A96" s="305"/>
      <c r="B96" s="305"/>
      <c r="C96" s="118" t="str">
        <f>+CampusxDivxDept!C96</f>
        <v>Political Science (POLS)</v>
      </c>
      <c r="D96" s="176">
        <v>8160</v>
      </c>
      <c r="E96" s="175">
        <f t="shared" si="6"/>
        <v>0.22339027595269381</v>
      </c>
      <c r="F96" s="176">
        <f>+CampusxDivxDept!D96</f>
        <v>36528</v>
      </c>
      <c r="G96" s="8"/>
      <c r="V96" s="8"/>
      <c r="W96" s="8"/>
      <c r="X96" s="8"/>
      <c r="Y96" s="8"/>
      <c r="Z96" s="8"/>
      <c r="AA96" s="8"/>
      <c r="AB96" s="8"/>
      <c r="AC96" s="8"/>
      <c r="AD96" s="8"/>
      <c r="AE96" s="8"/>
    </row>
    <row r="97" spans="1:31" ht="12.75" customHeight="1" x14ac:dyDescent="0.2">
      <c r="A97" s="305"/>
      <c r="B97" s="305"/>
      <c r="C97" s="118" t="str">
        <f>+CampusxDivxDept!C97</f>
        <v>Psychology (PSYC)</v>
      </c>
      <c r="D97" s="178">
        <v>1440</v>
      </c>
      <c r="E97" s="175">
        <f t="shared" si="6"/>
        <v>8.4033613445378158E-2</v>
      </c>
      <c r="F97" s="176">
        <f>+CampusxDivxDept!D97</f>
        <v>17136</v>
      </c>
      <c r="G97" s="8"/>
      <c r="V97" s="8"/>
      <c r="W97" s="8"/>
      <c r="X97" s="8"/>
      <c r="Y97" s="8"/>
      <c r="Z97" s="8"/>
      <c r="AA97" s="8"/>
      <c r="AB97" s="8"/>
      <c r="AC97" s="8"/>
      <c r="AD97" s="8"/>
      <c r="AE97" s="8"/>
    </row>
    <row r="98" spans="1:31" ht="12.75" customHeight="1" x14ac:dyDescent="0.2">
      <c r="A98" s="305"/>
      <c r="B98" s="305"/>
      <c r="C98" s="118" t="str">
        <f>+CampusxDivxDept!C98</f>
        <v>Sociology (SOCI)</v>
      </c>
      <c r="D98" s="178"/>
      <c r="E98" s="175">
        <f t="shared" si="6"/>
        <v>0</v>
      </c>
      <c r="F98" s="176">
        <f>+CampusxDivxDept!D98</f>
        <v>6288</v>
      </c>
      <c r="G98" s="8"/>
      <c r="V98" s="8"/>
      <c r="W98" s="8"/>
      <c r="X98" s="8"/>
      <c r="Y98" s="8"/>
      <c r="Z98" s="8"/>
      <c r="AA98" s="8"/>
      <c r="AB98" s="8"/>
      <c r="AC98" s="8"/>
      <c r="AD98" s="8"/>
      <c r="AE98" s="8"/>
    </row>
    <row r="99" spans="1:31" ht="12.75" customHeight="1" x14ac:dyDescent="0.2">
      <c r="A99" s="305"/>
      <c r="B99" s="305"/>
      <c r="C99" s="118" t="str">
        <f>+CampusxDivxDept!C99</f>
        <v>Social Work (SOCW)</v>
      </c>
      <c r="D99" s="178"/>
      <c r="E99" s="175" t="s">
        <v>857</v>
      </c>
      <c r="F99" s="176">
        <f>+CampusxDivxDept!D99</f>
        <v>0</v>
      </c>
      <c r="G99" s="8"/>
      <c r="V99" s="8"/>
      <c r="W99" s="8"/>
      <c r="X99" s="8"/>
      <c r="Y99" s="8"/>
      <c r="Z99" s="8"/>
      <c r="AA99" s="8"/>
      <c r="AB99" s="8"/>
      <c r="AC99" s="8"/>
      <c r="AD99" s="8"/>
      <c r="AE99" s="8"/>
    </row>
    <row r="100" spans="1:31" ht="12.75" customHeight="1" x14ac:dyDescent="0.2">
      <c r="A100" s="305"/>
      <c r="B100" s="305"/>
      <c r="C100" s="118" t="str">
        <f>+CampusxDivxDept!C100</f>
        <v>Speech (SPCH)</v>
      </c>
      <c r="D100" s="178"/>
      <c r="E100" s="175">
        <f t="shared" si="6"/>
        <v>0</v>
      </c>
      <c r="F100" s="176">
        <f>+CampusxDivxDept!D100</f>
        <v>16032</v>
      </c>
      <c r="G100" s="8"/>
      <c r="V100" s="8"/>
      <c r="W100" s="8"/>
      <c r="X100" s="8"/>
      <c r="Y100" s="8"/>
      <c r="Z100" s="8"/>
      <c r="AA100" s="8"/>
      <c r="AB100" s="8"/>
      <c r="AC100" s="8"/>
      <c r="AD100" s="8"/>
      <c r="AE100" s="8"/>
    </row>
    <row r="101" spans="1:31" ht="12.75" customHeight="1" x14ac:dyDescent="0.2">
      <c r="A101" s="305"/>
      <c r="B101" s="305"/>
      <c r="C101" s="196" t="s">
        <v>43</v>
      </c>
      <c r="D101" s="197">
        <f>SUM(D90:D100)</f>
        <v>27648</v>
      </c>
      <c r="E101" s="198">
        <f t="shared" ref="E101" si="7">+D101/$F101</f>
        <v>0.15285272003538258</v>
      </c>
      <c r="F101" s="197">
        <f>+CampusxDivxDept!D101</f>
        <v>180880</v>
      </c>
      <c r="G101" s="8"/>
      <c r="V101" s="8"/>
      <c r="W101" s="8"/>
      <c r="X101" s="8"/>
      <c r="Y101" s="8"/>
      <c r="Z101" s="8"/>
      <c r="AA101" s="8"/>
      <c r="AB101" s="8"/>
      <c r="AC101" s="8"/>
      <c r="AD101" s="8"/>
      <c r="AE101" s="8"/>
    </row>
    <row r="102" spans="1:31" ht="12.75" customHeight="1" x14ac:dyDescent="0.2">
      <c r="A102" s="305"/>
      <c r="B102" s="305"/>
      <c r="C102" s="193" t="str">
        <f>+CampusxDivxDept!C102</f>
        <v>Henton</v>
      </c>
      <c r="D102" s="194"/>
      <c r="E102" s="195"/>
      <c r="F102" s="194"/>
      <c r="G102" s="8"/>
      <c r="V102" s="8"/>
      <c r="W102" s="8"/>
      <c r="X102" s="8"/>
      <c r="Y102" s="8"/>
      <c r="Z102" s="8"/>
      <c r="AA102" s="8"/>
      <c r="AB102" s="8"/>
      <c r="AC102" s="8"/>
      <c r="AD102" s="8"/>
      <c r="AE102" s="8"/>
    </row>
    <row r="103" spans="1:31" ht="12.75" customHeight="1" x14ac:dyDescent="0.2">
      <c r="A103" s="305"/>
      <c r="B103" s="305"/>
      <c r="C103" s="118" t="str">
        <f>+CampusxDivxDept!C103</f>
        <v>Art (ARTS)</v>
      </c>
      <c r="D103" s="174">
        <v>960</v>
      </c>
      <c r="E103" s="175">
        <f t="shared" ref="E103:E111" si="8">+D103/$F103</f>
        <v>4.975124378109453E-2</v>
      </c>
      <c r="F103" s="176">
        <f>+CampusxDivxDept!D103</f>
        <v>19296</v>
      </c>
      <c r="G103" s="8"/>
      <c r="V103" s="8"/>
      <c r="W103" s="8"/>
      <c r="X103" s="8"/>
      <c r="Y103" s="8"/>
      <c r="Z103" s="8"/>
      <c r="AA103" s="8"/>
      <c r="AB103" s="8"/>
      <c r="AC103" s="8"/>
      <c r="AD103" s="8"/>
      <c r="AE103" s="8"/>
    </row>
    <row r="104" spans="1:31" ht="12.75" customHeight="1" x14ac:dyDescent="0.2">
      <c r="A104" s="305"/>
      <c r="B104" s="305"/>
      <c r="C104" s="118" t="str">
        <f>+CampusxDivxDept!C104</f>
        <v>English (ENGL)</v>
      </c>
      <c r="D104" s="174">
        <v>43440</v>
      </c>
      <c r="E104" s="175">
        <f t="shared" si="8"/>
        <v>0.29354524813493349</v>
      </c>
      <c r="F104" s="176">
        <f>+CampusxDivxDept!D104</f>
        <v>147984</v>
      </c>
      <c r="G104" s="8"/>
      <c r="V104" s="8"/>
      <c r="W104" s="8"/>
      <c r="X104" s="8"/>
      <c r="Y104" s="8"/>
      <c r="Z104" s="8"/>
      <c r="AA104" s="8"/>
      <c r="AB104" s="8"/>
      <c r="AC104" s="8"/>
      <c r="AD104" s="8"/>
      <c r="AE104" s="8"/>
    </row>
    <row r="105" spans="1:31" ht="12.75" customHeight="1" x14ac:dyDescent="0.2">
      <c r="A105" s="305"/>
      <c r="B105" s="305"/>
      <c r="C105" s="118" t="str">
        <f>+CampusxDivxDept!C105</f>
        <v>Foreign Languages (FRNL)</v>
      </c>
      <c r="D105" s="176"/>
      <c r="E105" s="175" t="s">
        <v>857</v>
      </c>
      <c r="F105" s="176">
        <f>+CampusxDivxDept!D105</f>
        <v>0</v>
      </c>
      <c r="G105" s="8"/>
      <c r="V105" s="8"/>
      <c r="W105" s="8"/>
      <c r="X105" s="8"/>
      <c r="Y105" s="8"/>
      <c r="Z105" s="8"/>
      <c r="AA105" s="8"/>
      <c r="AB105" s="8"/>
      <c r="AC105" s="8"/>
      <c r="AD105" s="8"/>
      <c r="AE105" s="8"/>
    </row>
    <row r="106" spans="1:31" ht="12.75" customHeight="1" x14ac:dyDescent="0.2">
      <c r="A106" s="305"/>
      <c r="B106" s="305"/>
      <c r="C106" s="118" t="str">
        <f>+CampusxDivxDept!C106</f>
        <v>Humanities (HUMA)</v>
      </c>
      <c r="D106" s="176">
        <v>1104</v>
      </c>
      <c r="E106" s="175">
        <f t="shared" si="8"/>
        <v>0.17164179104477612</v>
      </c>
      <c r="F106" s="176">
        <f>+CampusxDivxDept!D106</f>
        <v>6432</v>
      </c>
      <c r="G106" s="8"/>
      <c r="V106" s="8"/>
      <c r="W106" s="8"/>
      <c r="X106" s="8"/>
      <c r="Y106" s="8"/>
      <c r="Z106" s="8"/>
      <c r="AA106" s="8"/>
      <c r="AB106" s="8"/>
      <c r="AC106" s="8"/>
      <c r="AD106" s="8"/>
      <c r="AE106" s="8"/>
    </row>
    <row r="107" spans="1:31" ht="12.75" customHeight="1" x14ac:dyDescent="0.2">
      <c r="A107" s="305"/>
      <c r="B107" s="305"/>
      <c r="C107" s="169" t="str">
        <f>+CampusxDivxDept!C107</f>
        <v>Music (MUSI)</v>
      </c>
      <c r="D107" s="199"/>
      <c r="E107" s="175">
        <f t="shared" si="8"/>
        <v>0</v>
      </c>
      <c r="F107" s="176">
        <f>+CampusxDivxDept!D107</f>
        <v>8160</v>
      </c>
      <c r="G107" s="8"/>
      <c r="V107" s="8"/>
      <c r="W107" s="8"/>
      <c r="X107" s="8"/>
      <c r="Y107" s="8"/>
      <c r="Z107" s="8"/>
      <c r="AA107" s="8"/>
      <c r="AB107" s="8"/>
      <c r="AC107" s="8"/>
      <c r="AD107" s="8"/>
      <c r="AE107" s="8"/>
    </row>
    <row r="108" spans="1:31" ht="12.75" customHeight="1" x14ac:dyDescent="0.2">
      <c r="A108" s="305"/>
      <c r="B108" s="305"/>
      <c r="C108" s="118" t="str">
        <f>+CampusxDivxDept!C108</f>
        <v>Philosophy (PHIL)</v>
      </c>
      <c r="D108" s="176">
        <v>2640</v>
      </c>
      <c r="E108" s="175">
        <f t="shared" si="8"/>
        <v>0.2722772277227723</v>
      </c>
      <c r="F108" s="176">
        <f>+CampusxDivxDept!D108</f>
        <v>9696</v>
      </c>
      <c r="G108" s="8"/>
      <c r="V108" s="8"/>
      <c r="W108" s="8"/>
      <c r="X108" s="8"/>
      <c r="Y108" s="8"/>
      <c r="Z108" s="8"/>
      <c r="AA108" s="8"/>
      <c r="AB108" s="8"/>
      <c r="AC108" s="8"/>
      <c r="AD108" s="8"/>
      <c r="AE108" s="8"/>
    </row>
    <row r="109" spans="1:31" ht="12.75" customHeight="1" x14ac:dyDescent="0.2">
      <c r="A109" s="305"/>
      <c r="B109" s="305"/>
      <c r="C109" s="200" t="str">
        <f>+CampusxDivxDept!C109</f>
        <v>Reading &amp; Writing (RDWR)</v>
      </c>
      <c r="D109" s="176">
        <v>11952</v>
      </c>
      <c r="E109" s="175">
        <f t="shared" si="8"/>
        <v>0.33739837398373984</v>
      </c>
      <c r="F109" s="176">
        <f>+CampusxDivxDept!D109</f>
        <v>35424</v>
      </c>
      <c r="G109" s="8"/>
      <c r="V109" s="8"/>
      <c r="W109" s="8"/>
      <c r="X109" s="8"/>
      <c r="Y109" s="8"/>
      <c r="Z109" s="8"/>
      <c r="AA109" s="8"/>
      <c r="AB109" s="8"/>
      <c r="AC109" s="8"/>
      <c r="AD109" s="8"/>
      <c r="AE109" s="8"/>
    </row>
    <row r="110" spans="1:31" ht="12.75" customHeight="1" x14ac:dyDescent="0.2">
      <c r="A110" s="305"/>
      <c r="B110" s="305"/>
      <c r="C110" s="200" t="str">
        <f>+CampusxDivxDept!C110</f>
        <v>Spanish (SPAN)</v>
      </c>
      <c r="D110" s="176"/>
      <c r="E110" s="175">
        <f t="shared" si="8"/>
        <v>0</v>
      </c>
      <c r="F110" s="176">
        <f>+CampusxDivxDept!D110</f>
        <v>1360</v>
      </c>
      <c r="G110" s="8"/>
      <c r="V110" s="8"/>
      <c r="W110" s="8"/>
      <c r="X110" s="8"/>
      <c r="Y110" s="8"/>
      <c r="Z110" s="8"/>
      <c r="AA110" s="8"/>
      <c r="AB110" s="8"/>
      <c r="AC110" s="8"/>
      <c r="AD110" s="8"/>
      <c r="AE110" s="8"/>
    </row>
    <row r="111" spans="1:31" ht="12.75" customHeight="1" x14ac:dyDescent="0.2">
      <c r="A111" s="305"/>
      <c r="B111" s="305"/>
      <c r="C111" s="196" t="s">
        <v>43</v>
      </c>
      <c r="D111" s="197">
        <f>SUM(D103:D110)</f>
        <v>60096</v>
      </c>
      <c r="E111" s="198">
        <f t="shared" si="8"/>
        <v>0.26317264573991034</v>
      </c>
      <c r="F111" s="197">
        <f>+CampusxDivxDept!D111</f>
        <v>228352</v>
      </c>
      <c r="G111" s="8"/>
      <c r="V111" s="8"/>
      <c r="W111" s="8"/>
      <c r="X111" s="8"/>
      <c r="Y111" s="8"/>
      <c r="Z111" s="8"/>
      <c r="AA111" s="8"/>
      <c r="AB111" s="8"/>
      <c r="AC111" s="8"/>
      <c r="AD111" s="8"/>
      <c r="AE111" s="8"/>
    </row>
    <row r="112" spans="1:31" ht="12.75" customHeight="1" x14ac:dyDescent="0.2">
      <c r="A112" s="305"/>
      <c r="B112" s="305"/>
      <c r="C112" s="193" t="str">
        <f>+CampusxDivxDept!C112</f>
        <v>Yates</v>
      </c>
      <c r="D112" s="197"/>
      <c r="E112" s="198"/>
      <c r="F112" s="197"/>
      <c r="G112" s="8"/>
      <c r="V112" s="8"/>
      <c r="W112" s="8"/>
      <c r="X112" s="8"/>
      <c r="Y112" s="8"/>
      <c r="Z112" s="8"/>
      <c r="AA112" s="8"/>
      <c r="AB112" s="8"/>
      <c r="AC112" s="8"/>
      <c r="AD112" s="8"/>
      <c r="AE112" s="8"/>
    </row>
    <row r="113" spans="1:31" ht="12.75" customHeight="1" x14ac:dyDescent="0.2">
      <c r="A113" s="305"/>
      <c r="B113" s="305"/>
      <c r="C113" s="118" t="str">
        <f>+CampusxDivxDept!C113</f>
        <v>Anatomy &amp; Physiology (ANPH)</v>
      </c>
      <c r="D113" s="176">
        <v>7696</v>
      </c>
      <c r="E113" s="175">
        <f t="shared" ref="E113:E122" si="9">+D113/$F113</f>
        <v>0.30972311654861556</v>
      </c>
      <c r="F113" s="176">
        <f>+CampusxDivxDept!D113</f>
        <v>24848</v>
      </c>
      <c r="G113" s="8"/>
      <c r="V113" s="8"/>
      <c r="W113" s="8"/>
      <c r="X113" s="8"/>
      <c r="Y113" s="8"/>
      <c r="Z113" s="8"/>
      <c r="AA113" s="8"/>
      <c r="AB113" s="8"/>
      <c r="AC113" s="8"/>
      <c r="AD113" s="8"/>
      <c r="AE113" s="8"/>
    </row>
    <row r="114" spans="1:31" ht="12.75" customHeight="1" x14ac:dyDescent="0.2">
      <c r="A114" s="305"/>
      <c r="B114" s="305"/>
      <c r="C114" s="118" t="str">
        <f>+CampusxDivxDept!C114</f>
        <v>Biology (BIOL)</v>
      </c>
      <c r="D114" s="176">
        <v>6448</v>
      </c>
      <c r="E114" s="175">
        <f t="shared" si="9"/>
        <v>0.19072408897302415</v>
      </c>
      <c r="F114" s="176">
        <f>+CampusxDivxDept!D114</f>
        <v>33808</v>
      </c>
      <c r="G114" s="8"/>
      <c r="V114" s="8"/>
      <c r="W114" s="8"/>
      <c r="X114" s="8"/>
      <c r="Y114" s="8"/>
      <c r="Z114" s="8"/>
      <c r="AA114" s="8"/>
      <c r="AB114" s="8"/>
      <c r="AC114" s="8"/>
      <c r="AD114" s="8"/>
      <c r="AE114" s="8"/>
    </row>
    <row r="115" spans="1:31" ht="12.75" customHeight="1" x14ac:dyDescent="0.2">
      <c r="A115" s="305"/>
      <c r="B115" s="305"/>
      <c r="C115" s="118" t="str">
        <f>+CampusxDivxDept!C115</f>
        <v>Chemistry (CHEM)</v>
      </c>
      <c r="D115" s="178">
        <v>10400</v>
      </c>
      <c r="E115" s="175">
        <f t="shared" si="9"/>
        <v>0.38123167155425219</v>
      </c>
      <c r="F115" s="176">
        <f>+CampusxDivxDept!D115</f>
        <v>27280</v>
      </c>
      <c r="G115" s="8"/>
      <c r="V115" s="8"/>
      <c r="W115" s="8"/>
      <c r="X115" s="8"/>
      <c r="Y115" s="8"/>
      <c r="Z115" s="8"/>
      <c r="AA115" s="8"/>
      <c r="AB115" s="8"/>
      <c r="AC115" s="8"/>
      <c r="AD115" s="8"/>
      <c r="AE115" s="8"/>
    </row>
    <row r="116" spans="1:31" ht="12.75" customHeight="1" x14ac:dyDescent="0.2">
      <c r="A116" s="305"/>
      <c r="B116" s="305"/>
      <c r="C116" s="118" t="str">
        <f>+CampusxDivxDept!C116</f>
        <v>Environmental Science (ENVR)</v>
      </c>
      <c r="D116" s="178">
        <v>1824</v>
      </c>
      <c r="E116" s="175">
        <f t="shared" si="9"/>
        <v>0.2289156626506024</v>
      </c>
      <c r="F116" s="176">
        <f>+CampusxDivxDept!D116</f>
        <v>7968</v>
      </c>
      <c r="G116" s="8"/>
      <c r="V116" s="8"/>
      <c r="W116" s="8"/>
      <c r="X116" s="8"/>
      <c r="Y116" s="8"/>
      <c r="Z116" s="8"/>
      <c r="AA116" s="8"/>
      <c r="AB116" s="8"/>
      <c r="AC116" s="8"/>
      <c r="AD116" s="8"/>
      <c r="AE116" s="8"/>
    </row>
    <row r="117" spans="1:31" ht="12.75" customHeight="1" x14ac:dyDescent="0.2">
      <c r="A117" s="305"/>
      <c r="B117" s="305"/>
      <c r="C117" s="118" t="str">
        <f>+CampusxDivxDept!C117</f>
        <v>Geology (GEOL)</v>
      </c>
      <c r="D117" s="176"/>
      <c r="E117" s="175">
        <f t="shared" si="9"/>
        <v>0</v>
      </c>
      <c r="F117" s="176">
        <f>+CampusxDivxDept!D117</f>
        <v>1680</v>
      </c>
      <c r="G117" s="8"/>
      <c r="V117" s="8"/>
      <c r="W117" s="8"/>
      <c r="X117" s="8"/>
      <c r="Y117" s="8"/>
      <c r="Z117" s="8"/>
      <c r="AA117" s="8"/>
      <c r="AB117" s="8"/>
      <c r="AC117" s="8"/>
      <c r="AD117" s="8"/>
      <c r="AE117" s="8"/>
    </row>
    <row r="118" spans="1:31" ht="12.75" customHeight="1" x14ac:dyDescent="0.2">
      <c r="A118" s="305"/>
      <c r="B118" s="305"/>
      <c r="C118" s="118" t="str">
        <f>+CampusxDivxDept!C118</f>
        <v>Kinesiology (KINE)</v>
      </c>
      <c r="D118" s="176">
        <v>672</v>
      </c>
      <c r="E118" s="175">
        <f t="shared" si="9"/>
        <v>0.2153846153846154</v>
      </c>
      <c r="F118" s="176">
        <f>+CampusxDivxDept!D118</f>
        <v>3120</v>
      </c>
      <c r="G118" s="8"/>
      <c r="V118" s="8"/>
      <c r="W118" s="8"/>
      <c r="X118" s="8"/>
      <c r="Y118" s="8"/>
      <c r="Z118" s="8"/>
      <c r="AA118" s="8"/>
      <c r="AB118" s="8"/>
      <c r="AC118" s="8"/>
      <c r="AD118" s="8"/>
      <c r="AE118" s="8"/>
    </row>
    <row r="119" spans="1:31" ht="12.75" customHeight="1" x14ac:dyDescent="0.2">
      <c r="A119" s="305"/>
      <c r="B119" s="305"/>
      <c r="C119" s="118" t="str">
        <f>+CampusxDivxDept!C119</f>
        <v>Nutrition (NUTR)</v>
      </c>
      <c r="D119" s="176"/>
      <c r="E119" s="175">
        <f t="shared" si="9"/>
        <v>0</v>
      </c>
      <c r="F119" s="176">
        <f>+CampusxDivxDept!D119</f>
        <v>3264</v>
      </c>
      <c r="G119" s="8"/>
      <c r="V119" s="8"/>
      <c r="W119" s="8"/>
      <c r="X119" s="8"/>
      <c r="Y119" s="8"/>
      <c r="Z119" s="8"/>
      <c r="AA119" s="8"/>
      <c r="AB119" s="8"/>
      <c r="AC119" s="8"/>
      <c r="AD119" s="8"/>
      <c r="AE119" s="8"/>
    </row>
    <row r="120" spans="1:31" ht="12.75" customHeight="1" x14ac:dyDescent="0.2">
      <c r="A120" s="305"/>
      <c r="B120" s="305"/>
      <c r="C120" s="118" t="str">
        <f>+CampusxDivxDept!C120</f>
        <v>Physics (PHYS)</v>
      </c>
      <c r="D120" s="176"/>
      <c r="E120" s="175">
        <f t="shared" si="9"/>
        <v>0</v>
      </c>
      <c r="F120" s="176">
        <f>+CampusxDivxDept!D120</f>
        <v>12528</v>
      </c>
      <c r="G120" s="8"/>
      <c r="V120" s="8"/>
      <c r="W120" s="8"/>
      <c r="X120" s="8"/>
      <c r="Y120" s="8"/>
      <c r="Z120" s="8"/>
      <c r="AA120" s="8"/>
      <c r="AB120" s="8"/>
      <c r="AC120" s="8"/>
      <c r="AD120" s="8"/>
      <c r="AE120" s="8"/>
    </row>
    <row r="121" spans="1:31" ht="12.75" customHeight="1" x14ac:dyDescent="0.2">
      <c r="A121" s="305"/>
      <c r="B121" s="305"/>
      <c r="C121" s="118" t="str">
        <f>+CampusxDivxDept!C121</f>
        <v>Sports &amp; Recreation Mgt. (DW) (SPMG)</v>
      </c>
      <c r="D121" s="176">
        <v>576</v>
      </c>
      <c r="E121" s="175">
        <f t="shared" si="9"/>
        <v>0.29268292682926828</v>
      </c>
      <c r="F121" s="176">
        <f>+CampusxDivxDept!D121</f>
        <v>1968</v>
      </c>
      <c r="G121" s="8"/>
      <c r="V121" s="8"/>
      <c r="W121" s="8"/>
      <c r="X121" s="8"/>
      <c r="Y121" s="8"/>
      <c r="Z121" s="8"/>
      <c r="AA121" s="8"/>
      <c r="AB121" s="8"/>
      <c r="AC121" s="8"/>
      <c r="AD121" s="8"/>
      <c r="AE121" s="8"/>
    </row>
    <row r="122" spans="1:31" ht="12.75" customHeight="1" x14ac:dyDescent="0.2">
      <c r="A122" s="305"/>
      <c r="B122" s="305"/>
      <c r="C122" s="196" t="s">
        <v>43</v>
      </c>
      <c r="D122" s="197">
        <f>SUM(D113:D121)</f>
        <v>27616</v>
      </c>
      <c r="E122" s="198">
        <f t="shared" si="9"/>
        <v>0.23712048358290974</v>
      </c>
      <c r="F122" s="197">
        <f>+CampusxDivxDept!D122</f>
        <v>116464</v>
      </c>
      <c r="G122" s="8"/>
      <c r="V122" s="8"/>
      <c r="W122" s="8"/>
      <c r="X122" s="8"/>
      <c r="Y122" s="8"/>
      <c r="Z122" s="8"/>
      <c r="AA122" s="8"/>
      <c r="AB122" s="8"/>
      <c r="AC122" s="8"/>
      <c r="AD122" s="8"/>
      <c r="AE122" s="8"/>
    </row>
    <row r="123" spans="1:31" ht="12.75" customHeight="1" thickBot="1" x14ac:dyDescent="0.25">
      <c r="A123" s="306"/>
      <c r="B123" s="306"/>
      <c r="C123" s="256" t="s">
        <v>0</v>
      </c>
      <c r="D123" s="191">
        <f>SUM(D101,D111,D122)</f>
        <v>115360</v>
      </c>
      <c r="E123" s="227">
        <f t="shared" ref="E123" si="10">+D123/$F123</f>
        <v>0.21944241538836134</v>
      </c>
      <c r="F123" s="192">
        <f>+CampusxDivxDept!D123</f>
        <v>525696</v>
      </c>
      <c r="G123" s="8"/>
      <c r="V123" s="8"/>
      <c r="W123" s="8"/>
      <c r="X123" s="8"/>
      <c r="Y123" s="8"/>
      <c r="Z123" s="8"/>
      <c r="AA123" s="8"/>
      <c r="AB123" s="8"/>
      <c r="AC123" s="8"/>
      <c r="AD123" s="8"/>
      <c r="AE123" s="8"/>
    </row>
    <row r="124" spans="1:31" ht="12.75" customHeight="1" x14ac:dyDescent="0.2">
      <c r="A124" s="288" t="s">
        <v>459</v>
      </c>
      <c r="B124" s="278" t="s">
        <v>826</v>
      </c>
      <c r="C124" s="171" t="str">
        <f>+CampusxDivxDept!C124</f>
        <v>Lipe</v>
      </c>
      <c r="D124" s="172"/>
      <c r="E124" s="173"/>
      <c r="F124" s="172"/>
      <c r="G124" s="8"/>
      <c r="V124" s="8"/>
      <c r="W124" s="8"/>
      <c r="X124" s="8"/>
      <c r="Y124" s="8"/>
      <c r="Z124" s="8"/>
      <c r="AA124" s="8"/>
      <c r="AB124" s="8"/>
      <c r="AC124" s="8"/>
      <c r="AD124" s="8"/>
      <c r="AE124" s="8"/>
    </row>
    <row r="125" spans="1:31" ht="12.75" customHeight="1" x14ac:dyDescent="0.2">
      <c r="A125" s="293"/>
      <c r="B125" s="275"/>
      <c r="C125" s="167" t="str">
        <f>+CampusxDivxDept!C125</f>
        <v>Business Office Support Systems (DW) (BOSS)</v>
      </c>
      <c r="D125" s="174">
        <v>64</v>
      </c>
      <c r="E125" s="175">
        <f t="shared" ref="E125:E131" si="11">+D125/$F125</f>
        <v>1.4084507042253521E-2</v>
      </c>
      <c r="F125" s="176">
        <f>+CampusxDivxDept!D125</f>
        <v>4544</v>
      </c>
      <c r="G125" s="8"/>
      <c r="V125" s="8"/>
      <c r="W125" s="8"/>
      <c r="X125" s="8"/>
      <c r="Y125" s="8"/>
      <c r="Z125" s="8"/>
      <c r="AA125" s="8"/>
      <c r="AB125" s="8"/>
      <c r="AC125" s="8"/>
      <c r="AD125" s="8"/>
      <c r="AE125" s="8"/>
    </row>
    <row r="126" spans="1:31" ht="12.75" customHeight="1" x14ac:dyDescent="0.2">
      <c r="A126" s="293"/>
      <c r="B126" s="275"/>
      <c r="C126" s="167" t="str">
        <f>+CampusxDivxDept!C126</f>
        <v>Cloud Computing (DW) (CLCO)</v>
      </c>
      <c r="D126" s="174">
        <v>4080</v>
      </c>
      <c r="E126" s="175">
        <f t="shared" si="11"/>
        <v>0.35172413793103446</v>
      </c>
      <c r="F126" s="176">
        <f>+CampusxDivxDept!D126</f>
        <v>11600</v>
      </c>
      <c r="G126" s="8"/>
      <c r="V126" s="8"/>
      <c r="W126" s="8"/>
      <c r="X126" s="8"/>
      <c r="Y126" s="8"/>
      <c r="Z126" s="8"/>
      <c r="AA126" s="8"/>
      <c r="AB126" s="8"/>
      <c r="AC126" s="8"/>
      <c r="AD126" s="8"/>
      <c r="AE126" s="8"/>
    </row>
    <row r="127" spans="1:31" ht="12.75" customHeight="1" x14ac:dyDescent="0.2">
      <c r="A127" s="293"/>
      <c r="B127" s="275"/>
      <c r="C127" s="167" t="str">
        <f>+CampusxDivxDept!C127</f>
        <v>Computer Networking (DW) (CONW)</v>
      </c>
      <c r="D127" s="174">
        <v>24336</v>
      </c>
      <c r="E127" s="175">
        <f t="shared" si="11"/>
        <v>0.34095494283792871</v>
      </c>
      <c r="F127" s="176">
        <f>+CampusxDivxDept!D127</f>
        <v>71376</v>
      </c>
      <c r="G127" s="8"/>
      <c r="V127" s="8"/>
      <c r="W127" s="8"/>
      <c r="X127" s="8"/>
      <c r="Y127" s="8"/>
      <c r="Z127" s="8"/>
      <c r="AA127" s="8"/>
      <c r="AB127" s="8"/>
      <c r="AC127" s="8"/>
      <c r="AD127" s="8"/>
      <c r="AE127" s="8"/>
    </row>
    <row r="128" spans="1:31" ht="12.75" customHeight="1" x14ac:dyDescent="0.2">
      <c r="A128" s="293"/>
      <c r="B128" s="275"/>
      <c r="C128" s="167" t="str">
        <f>+CampusxDivxDept!C128</f>
        <v>Computer Systems (DW) (COSY)</v>
      </c>
      <c r="D128" s="174">
        <v>5280</v>
      </c>
      <c r="E128" s="175">
        <f t="shared" si="11"/>
        <v>0.4483695652173913</v>
      </c>
      <c r="F128" s="176">
        <f>+CampusxDivxDept!D128</f>
        <v>11776</v>
      </c>
      <c r="G128" s="8"/>
      <c r="V128" s="8"/>
      <c r="W128" s="8"/>
      <c r="X128" s="8"/>
      <c r="Y128" s="8"/>
      <c r="Z128" s="8"/>
      <c r="AA128" s="8"/>
      <c r="AB128" s="8"/>
      <c r="AC128" s="8"/>
      <c r="AD128" s="8"/>
      <c r="AE128" s="8"/>
    </row>
    <row r="129" spans="1:31" ht="12.75" customHeight="1" x14ac:dyDescent="0.2">
      <c r="A129" s="293"/>
      <c r="B129" s="275"/>
      <c r="C129" s="118" t="str">
        <f>+CampusxDivxDept!C129</f>
        <v>Database Development (DW) (DBDE)</v>
      </c>
      <c r="D129" s="174">
        <v>2816</v>
      </c>
      <c r="E129" s="175">
        <f t="shared" si="11"/>
        <v>0.3171171171171171</v>
      </c>
      <c r="F129" s="176">
        <f>+CampusxDivxDept!D130</f>
        <v>8880</v>
      </c>
      <c r="G129" s="8"/>
      <c r="V129" s="8"/>
      <c r="W129" s="8"/>
      <c r="X129" s="8"/>
      <c r="Y129" s="8"/>
      <c r="Z129" s="8"/>
      <c r="AA129" s="8"/>
      <c r="AB129" s="8"/>
      <c r="AC129" s="8"/>
      <c r="AD129" s="8"/>
      <c r="AE129" s="8"/>
    </row>
    <row r="130" spans="1:31" ht="12.75" customHeight="1" x14ac:dyDescent="0.2">
      <c r="A130" s="293"/>
      <c r="B130" s="275"/>
      <c r="C130" s="167" t="str">
        <f>+CampusxDivxDept!C130</f>
        <v>Economics (ECON)</v>
      </c>
      <c r="D130" s="174"/>
      <c r="E130" s="175">
        <f t="shared" si="11"/>
        <v>0</v>
      </c>
      <c r="F130" s="176">
        <f>+CampusxDivxDept!D130</f>
        <v>8880</v>
      </c>
      <c r="G130" s="8"/>
      <c r="V130" s="8"/>
      <c r="W130" s="8"/>
      <c r="X130" s="8"/>
      <c r="Y130" s="8"/>
      <c r="Z130" s="8"/>
      <c r="AA130" s="8"/>
      <c r="AB130" s="8"/>
      <c r="AC130" s="8"/>
      <c r="AD130" s="8"/>
      <c r="AE130" s="8"/>
    </row>
    <row r="131" spans="1:31" ht="12.75" customHeight="1" x14ac:dyDescent="0.2">
      <c r="A131" s="293"/>
      <c r="B131" s="275"/>
      <c r="C131" s="196" t="s">
        <v>43</v>
      </c>
      <c r="D131" s="194">
        <f>SUM(D125:D130)</f>
        <v>36576</v>
      </c>
      <c r="E131" s="198">
        <f t="shared" si="11"/>
        <v>0.3041106824531063</v>
      </c>
      <c r="F131" s="197">
        <f>+CampusxDivxDept!D131</f>
        <v>120272</v>
      </c>
      <c r="G131" s="8"/>
      <c r="V131" s="8"/>
      <c r="W131" s="8"/>
      <c r="X131" s="8"/>
      <c r="Y131" s="8"/>
      <c r="Z131" s="8"/>
      <c r="AA131" s="8"/>
      <c r="AB131" s="8"/>
      <c r="AC131" s="8"/>
      <c r="AD131" s="8"/>
      <c r="AE131" s="8"/>
    </row>
    <row r="132" spans="1:31" ht="12.75" customHeight="1" x14ac:dyDescent="0.2">
      <c r="A132" s="293"/>
      <c r="B132" s="275"/>
      <c r="C132" s="193" t="str">
        <f>+CampusxDivxDept!C132</f>
        <v>Thurman</v>
      </c>
      <c r="D132" s="194"/>
      <c r="E132" s="198"/>
      <c r="F132" s="197"/>
      <c r="G132" s="8"/>
      <c r="V132" s="8"/>
      <c r="W132" s="8"/>
      <c r="X132" s="8"/>
      <c r="Y132" s="8"/>
      <c r="Z132" s="8"/>
      <c r="AA132" s="8"/>
      <c r="AB132" s="8"/>
      <c r="AC132" s="8"/>
      <c r="AD132" s="8"/>
      <c r="AE132" s="8"/>
    </row>
    <row r="133" spans="1:31" ht="12.75" customHeight="1" x14ac:dyDescent="0.2">
      <c r="A133" s="293"/>
      <c r="B133" s="275"/>
      <c r="C133" s="118" t="str">
        <f>+CampusxDivxDept!C133</f>
        <v>Accounting (ACCT)</v>
      </c>
      <c r="D133" s="174"/>
      <c r="E133" s="175">
        <f t="shared" ref="E133:E136" si="12">+D133/$F133</f>
        <v>0</v>
      </c>
      <c r="F133" s="176">
        <f>+CampusxDivxDept!D133</f>
        <v>5888</v>
      </c>
      <c r="G133" s="8"/>
      <c r="V133" s="8"/>
      <c r="W133" s="8"/>
      <c r="X133" s="8"/>
      <c r="Y133" s="8"/>
      <c r="Z133" s="8"/>
      <c r="AA133" s="8"/>
      <c r="AB133" s="8"/>
      <c r="AC133" s="8"/>
      <c r="AD133" s="8"/>
      <c r="AE133" s="8"/>
    </row>
    <row r="134" spans="1:31" ht="12.75" customHeight="1" x14ac:dyDescent="0.2">
      <c r="A134" s="293"/>
      <c r="B134" s="275"/>
      <c r="C134" s="118" t="str">
        <f>+CampusxDivxDept!C134</f>
        <v>Developmental Mathematics (DEVM)</v>
      </c>
      <c r="D134" s="174">
        <v>11712</v>
      </c>
      <c r="E134" s="175">
        <f t="shared" si="12"/>
        <v>0.38006230529595014</v>
      </c>
      <c r="F134" s="176">
        <f>+CampusxDivxDept!D134</f>
        <v>30816</v>
      </c>
      <c r="G134" s="8"/>
      <c r="V134" s="8"/>
      <c r="W134" s="8"/>
      <c r="X134" s="8"/>
      <c r="Y134" s="8"/>
      <c r="Z134" s="8"/>
      <c r="AA134" s="8"/>
      <c r="AB134" s="8"/>
      <c r="AC134" s="8"/>
      <c r="AD134" s="8"/>
      <c r="AE134" s="8"/>
    </row>
    <row r="135" spans="1:31" ht="12.75" customHeight="1" x14ac:dyDescent="0.2">
      <c r="A135" s="293"/>
      <c r="B135" s="275"/>
      <c r="C135" s="169" t="str">
        <f>+CampusxDivxDept!C135</f>
        <v>Mathematics (MATH)</v>
      </c>
      <c r="D135" s="174">
        <v>17040</v>
      </c>
      <c r="E135" s="175">
        <f t="shared" si="12"/>
        <v>0.20312798016402822</v>
      </c>
      <c r="F135" s="176">
        <f>+CampusxDivxDept!D135</f>
        <v>83888</v>
      </c>
      <c r="G135" s="8"/>
      <c r="V135" s="8"/>
      <c r="W135" s="8"/>
      <c r="X135" s="8"/>
      <c r="Y135" s="8"/>
      <c r="Z135" s="8"/>
      <c r="AA135" s="8"/>
      <c r="AB135" s="8"/>
      <c r="AC135" s="8"/>
      <c r="AD135" s="8"/>
      <c r="AE135" s="8"/>
    </row>
    <row r="136" spans="1:31" ht="12.75" customHeight="1" x14ac:dyDescent="0.2">
      <c r="A136" s="293"/>
      <c r="B136" s="275"/>
      <c r="C136" s="118" t="str">
        <f>+CampusxDivxDept!C136</f>
        <v>Software Development (DW) (SFTD)</v>
      </c>
      <c r="D136" s="174">
        <v>3520</v>
      </c>
      <c r="E136" s="175">
        <f t="shared" si="12"/>
        <v>0.11422637590861889</v>
      </c>
      <c r="F136" s="176">
        <f>+CampusxDivxDept!D134</f>
        <v>30816</v>
      </c>
      <c r="G136" s="8"/>
      <c r="V136" s="8"/>
      <c r="W136" s="8"/>
      <c r="X136" s="8"/>
      <c r="Y136" s="8"/>
      <c r="Z136" s="8"/>
      <c r="AA136" s="8"/>
      <c r="AB136" s="8"/>
      <c r="AC136" s="8"/>
      <c r="AD136" s="8"/>
      <c r="AE136" s="8"/>
    </row>
    <row r="137" spans="1:31" ht="12.75" customHeight="1" x14ac:dyDescent="0.2">
      <c r="A137" s="293"/>
      <c r="B137" s="275"/>
      <c r="C137" s="196" t="s">
        <v>43</v>
      </c>
      <c r="D137" s="220">
        <f>SUM(D133:D136)</f>
        <v>32272</v>
      </c>
      <c r="E137" s="198">
        <f>+D137/$F137</f>
        <v>0.23827525103366803</v>
      </c>
      <c r="F137" s="197">
        <f>+CampusxDivxDept!D137</f>
        <v>135440</v>
      </c>
      <c r="G137" s="8"/>
      <c r="V137" s="8"/>
      <c r="W137" s="8"/>
      <c r="X137" s="8"/>
      <c r="Y137" s="8"/>
      <c r="Z137" s="8"/>
      <c r="AA137" s="8"/>
      <c r="AB137" s="8"/>
      <c r="AC137" s="8"/>
      <c r="AD137" s="8"/>
      <c r="AE137" s="8"/>
    </row>
    <row r="138" spans="1:31" ht="12.75" customHeight="1" x14ac:dyDescent="0.2">
      <c r="A138" s="293"/>
      <c r="B138" s="275"/>
      <c r="C138" s="205" t="str">
        <f>+CampusxDivxDept!C138</f>
        <v>Cooper</v>
      </c>
      <c r="D138" s="197"/>
      <c r="E138" s="198"/>
      <c r="F138" s="197"/>
      <c r="G138" s="8"/>
      <c r="V138" s="8"/>
      <c r="W138" s="8"/>
      <c r="X138" s="8"/>
      <c r="Y138" s="8"/>
      <c r="Z138" s="8"/>
      <c r="AA138" s="8"/>
      <c r="AB138" s="8"/>
      <c r="AC138" s="8"/>
      <c r="AD138" s="8"/>
      <c r="AE138" s="8"/>
    </row>
    <row r="139" spans="1:31" ht="12.75" customHeight="1" x14ac:dyDescent="0.2">
      <c r="A139" s="293"/>
      <c r="B139" s="275"/>
      <c r="C139" s="118" t="str">
        <f>+CampusxDivxDept!C139</f>
        <v>Animation &amp; Game Art (DW) (ANGA)</v>
      </c>
      <c r="D139" s="176">
        <v>8544</v>
      </c>
      <c r="E139" s="175">
        <f t="shared" ref="E139" si="13">+D139/$F139</f>
        <v>0.36032388663967613</v>
      </c>
      <c r="F139" s="176">
        <f>+CampusxDivxDept!D139</f>
        <v>23712</v>
      </c>
      <c r="G139" s="8"/>
      <c r="V139" s="8"/>
      <c r="W139" s="8"/>
      <c r="X139" s="8"/>
      <c r="Y139" s="8"/>
      <c r="Z139" s="8"/>
      <c r="AA139" s="8"/>
      <c r="AB139" s="8"/>
      <c r="AC139" s="8"/>
      <c r="AD139" s="8"/>
      <c r="AE139" s="8"/>
    </row>
    <row r="140" spans="1:31" ht="12.75" customHeight="1" x14ac:dyDescent="0.2">
      <c r="A140" s="293"/>
      <c r="B140" s="275"/>
      <c r="C140" s="118" t="str">
        <f>+CampusxDivxDept!C140</f>
        <v>Business (BUSI)</v>
      </c>
      <c r="D140" s="176"/>
      <c r="E140" s="175" t="s">
        <v>857</v>
      </c>
      <c r="F140" s="176">
        <f>+CampusxDivxDept!D140</f>
        <v>0</v>
      </c>
      <c r="G140" s="8"/>
      <c r="V140" s="8"/>
      <c r="W140" s="8"/>
      <c r="X140" s="8"/>
      <c r="Y140" s="8"/>
      <c r="Z140" s="8"/>
      <c r="AA140" s="8"/>
      <c r="AB140" s="8"/>
      <c r="AC140" s="8"/>
      <c r="AD140" s="8"/>
      <c r="AE140" s="8"/>
    </row>
    <row r="141" spans="1:31" ht="12.75" customHeight="1" x14ac:dyDescent="0.2">
      <c r="A141" s="293"/>
      <c r="B141" s="275"/>
      <c r="C141" s="167" t="str">
        <f>+CampusxDivxDept!C141</f>
        <v>Culinary Arts (DW) (CULA)</v>
      </c>
      <c r="D141" s="176">
        <v>4848</v>
      </c>
      <c r="E141" s="175">
        <f t="shared" ref="E141:E149" si="14">+D141/$F141</f>
        <v>0.40239043824701193</v>
      </c>
      <c r="F141" s="176">
        <f>+CampusxDivxDept!D141</f>
        <v>12048</v>
      </c>
      <c r="G141" s="8"/>
      <c r="V141" s="8"/>
      <c r="W141" s="8"/>
      <c r="X141" s="8"/>
      <c r="Y141" s="8"/>
      <c r="Z141" s="8"/>
      <c r="AA141" s="8"/>
      <c r="AB141" s="8"/>
      <c r="AC141" s="8"/>
      <c r="AD141" s="8"/>
      <c r="AE141" s="8"/>
    </row>
    <row r="142" spans="1:31" ht="12.75" customHeight="1" x14ac:dyDescent="0.2">
      <c r="A142" s="293"/>
      <c r="B142" s="275"/>
      <c r="C142" s="118" t="str">
        <f>+CampusxDivxDept!C142</f>
        <v>Geographic Information Systems (DW) (GISC)</v>
      </c>
      <c r="D142" s="176">
        <v>2288</v>
      </c>
      <c r="E142" s="175">
        <f t="shared" si="14"/>
        <v>0.5053003533568905</v>
      </c>
      <c r="F142" s="176">
        <f>+CampusxDivxDept!D142</f>
        <v>4528</v>
      </c>
      <c r="G142" s="8"/>
      <c r="V142" s="8"/>
      <c r="W142" s="8"/>
      <c r="X142" s="8"/>
      <c r="Y142" s="8"/>
      <c r="Z142" s="8"/>
      <c r="AA142" s="8"/>
      <c r="AB142" s="8"/>
      <c r="AC142" s="8"/>
      <c r="AD142" s="8"/>
      <c r="AE142" s="8"/>
    </row>
    <row r="143" spans="1:31" ht="12.75" customHeight="1" x14ac:dyDescent="0.2">
      <c r="A143" s="293"/>
      <c r="B143" s="275"/>
      <c r="C143" s="118" t="str">
        <f>+CampusxDivxDept!C143</f>
        <v>Hospitality Management (DW) (HSPM)</v>
      </c>
      <c r="D143" s="176">
        <v>1488</v>
      </c>
      <c r="E143" s="175">
        <f t="shared" si="14"/>
        <v>0.21830985915492956</v>
      </c>
      <c r="F143" s="176">
        <f>+CampusxDivxDept!D143</f>
        <v>6816</v>
      </c>
      <c r="G143" s="8"/>
      <c r="V143" s="8"/>
      <c r="W143" s="8"/>
      <c r="X143" s="8"/>
      <c r="Y143" s="8"/>
      <c r="Z143" s="8"/>
      <c r="AA143" s="8"/>
      <c r="AB143" s="8"/>
      <c r="AC143" s="8"/>
      <c r="AD143" s="8"/>
      <c r="AE143" s="8"/>
    </row>
    <row r="144" spans="1:31" ht="12.75" customHeight="1" x14ac:dyDescent="0.2">
      <c r="A144" s="293"/>
      <c r="B144" s="275"/>
      <c r="C144" s="167" t="str">
        <f>+CampusxDivxDept!C144</f>
        <v>Management (MGMT)</v>
      </c>
      <c r="D144" s="176">
        <v>336</v>
      </c>
      <c r="E144" s="175">
        <f t="shared" si="14"/>
        <v>2.8688524590163935E-2</v>
      </c>
      <c r="F144" s="176">
        <f>+CampusxDivxDept!D144</f>
        <v>11712</v>
      </c>
      <c r="G144" s="8"/>
      <c r="V144" s="8"/>
      <c r="W144" s="8"/>
      <c r="X144" s="8"/>
      <c r="Y144" s="8"/>
      <c r="Z144" s="8"/>
      <c r="AA144" s="8"/>
      <c r="AB144" s="8"/>
      <c r="AC144" s="8"/>
      <c r="AD144" s="8"/>
      <c r="AE144" s="8"/>
    </row>
    <row r="145" spans="1:31" ht="12.75" customHeight="1" x14ac:dyDescent="0.2">
      <c r="A145" s="293"/>
      <c r="B145" s="275"/>
      <c r="C145" s="167" t="str">
        <f>+CampusxDivxDept!C145</f>
        <v>Pastry (DW) (PSTR)</v>
      </c>
      <c r="D145" s="176">
        <v>2016</v>
      </c>
      <c r="E145" s="175">
        <f t="shared" si="14"/>
        <v>0.35897435897435898</v>
      </c>
      <c r="F145" s="176">
        <f>+CampusxDivxDept!D145</f>
        <v>5616</v>
      </c>
      <c r="G145" s="8"/>
      <c r="V145" s="8"/>
      <c r="W145" s="8"/>
      <c r="X145" s="8"/>
      <c r="Y145" s="8"/>
      <c r="Z145" s="8"/>
      <c r="AA145" s="8"/>
      <c r="AB145" s="8"/>
      <c r="AC145" s="8"/>
      <c r="AD145" s="8"/>
      <c r="AE145" s="8"/>
    </row>
    <row r="146" spans="1:31" ht="12.75" customHeight="1" x14ac:dyDescent="0.2">
      <c r="A146" s="293"/>
      <c r="B146" s="275"/>
      <c r="C146" s="167" t="str">
        <f>+CampusxDivxDept!C146</f>
        <v>Real Estate (DW) (RELE)</v>
      </c>
      <c r="D146" s="176">
        <v>1200</v>
      </c>
      <c r="E146" s="175">
        <f t="shared" si="14"/>
        <v>0.12135922330097088</v>
      </c>
      <c r="F146" s="176">
        <f>+CampusxDivxDept!D146</f>
        <v>9888</v>
      </c>
      <c r="G146" s="8"/>
      <c r="V146" s="8"/>
      <c r="W146" s="8"/>
      <c r="X146" s="8"/>
      <c r="Y146" s="8"/>
      <c r="Z146" s="8"/>
      <c r="AA146" s="8"/>
      <c r="AB146" s="8"/>
      <c r="AC146" s="8"/>
      <c r="AD146" s="8"/>
      <c r="AE146" s="8"/>
    </row>
    <row r="147" spans="1:31" ht="12.75" customHeight="1" x14ac:dyDescent="0.2">
      <c r="A147" s="293"/>
      <c r="B147" s="275"/>
      <c r="C147" s="167" t="str">
        <f>+CampusxDivxDept!C147</f>
        <v>Supply Chain Management (DW) (SCMT)</v>
      </c>
      <c r="D147" s="176"/>
      <c r="E147" s="175">
        <f t="shared" si="14"/>
        <v>0</v>
      </c>
      <c r="F147" s="176">
        <f>+CampusxDivxDept!D147</f>
        <v>480</v>
      </c>
      <c r="G147" s="8"/>
      <c r="V147" s="8"/>
      <c r="W147" s="8"/>
      <c r="X147" s="8"/>
      <c r="Y147" s="8"/>
      <c r="Z147" s="8"/>
      <c r="AA147" s="8"/>
      <c r="AB147" s="8"/>
      <c r="AC147" s="8"/>
      <c r="AD147" s="8"/>
      <c r="AE147" s="8"/>
    </row>
    <row r="148" spans="1:31" ht="12.75" customHeight="1" x14ac:dyDescent="0.2">
      <c r="A148" s="293"/>
      <c r="B148" s="275"/>
      <c r="C148" s="167" t="str">
        <f>+CampusxDivxDept!C148</f>
        <v>Video Production (DW) (VIDP)</v>
      </c>
      <c r="D148" s="176">
        <v>2976</v>
      </c>
      <c r="E148" s="175">
        <f t="shared" si="14"/>
        <v>0.22794117647058823</v>
      </c>
      <c r="F148" s="176">
        <f>+CampusxDivxDept!D148</f>
        <v>13056</v>
      </c>
      <c r="G148" s="8"/>
      <c r="V148" s="8"/>
      <c r="W148" s="8"/>
      <c r="X148" s="8"/>
      <c r="Y148" s="8"/>
      <c r="Z148" s="8"/>
      <c r="AA148" s="8"/>
      <c r="AB148" s="8"/>
      <c r="AC148" s="8"/>
      <c r="AD148" s="8"/>
      <c r="AE148" s="8"/>
    </row>
    <row r="149" spans="1:31" ht="12.75" customHeight="1" x14ac:dyDescent="0.2">
      <c r="A149" s="293"/>
      <c r="B149" s="275"/>
      <c r="C149" s="196" t="s">
        <v>43</v>
      </c>
      <c r="D149" s="194">
        <f>SUM(D139:D148)</f>
        <v>23696</v>
      </c>
      <c r="E149" s="195">
        <f t="shared" si="14"/>
        <v>0.26971407758149701</v>
      </c>
      <c r="F149" s="194">
        <f>+CampusxDivxDept!D149</f>
        <v>87856</v>
      </c>
      <c r="G149" s="8"/>
      <c r="V149" s="8"/>
      <c r="W149" s="8"/>
      <c r="X149" s="8"/>
      <c r="Y149" s="8"/>
      <c r="Z149" s="8"/>
      <c r="AA149" s="8"/>
      <c r="AB149" s="8"/>
      <c r="AC149" s="8"/>
      <c r="AD149" s="8"/>
      <c r="AE149" s="8"/>
    </row>
    <row r="150" spans="1:31" ht="12.75" customHeight="1" x14ac:dyDescent="0.2">
      <c r="A150" s="293"/>
      <c r="B150" s="279"/>
      <c r="C150" s="205" t="str">
        <f>+CampusxDivxDept!C150</f>
        <v>Smith, Damien</v>
      </c>
      <c r="D150" s="197"/>
      <c r="E150" s="198"/>
      <c r="F150" s="197"/>
      <c r="G150" s="8"/>
      <c r="V150" s="8"/>
      <c r="W150" s="8"/>
      <c r="X150" s="8"/>
      <c r="Y150" s="8"/>
      <c r="Z150" s="8"/>
      <c r="AA150" s="8"/>
      <c r="AB150" s="8"/>
      <c r="AC150" s="8"/>
      <c r="AD150" s="8"/>
      <c r="AE150" s="8"/>
    </row>
    <row r="151" spans="1:31" ht="12.75" customHeight="1" x14ac:dyDescent="0.2">
      <c r="A151" s="293"/>
      <c r="B151" s="279"/>
      <c r="C151" s="207" t="str">
        <f>+CampusxDivxDept!C151</f>
        <v>Cybersecurity (DW) (CYBA)</v>
      </c>
      <c r="D151" s="176">
        <v>13200</v>
      </c>
      <c r="E151" s="175">
        <f t="shared" ref="E151:E154" si="15">+D151/$F151</f>
        <v>0.80803134182174341</v>
      </c>
      <c r="F151" s="176">
        <f>+CampusxDivxDept!D151</f>
        <v>16336</v>
      </c>
      <c r="G151" s="8"/>
      <c r="V151" s="8"/>
      <c r="W151" s="8"/>
      <c r="X151" s="8"/>
      <c r="Y151" s="8"/>
      <c r="Z151" s="8"/>
      <c r="AA151" s="8"/>
      <c r="AB151" s="8"/>
      <c r="AC151" s="8"/>
      <c r="AD151" s="8"/>
      <c r="AE151" s="8"/>
    </row>
    <row r="152" spans="1:31" ht="12.75" customHeight="1" x14ac:dyDescent="0.2">
      <c r="A152" s="293"/>
      <c r="B152" s="279"/>
      <c r="C152" s="167" t="str">
        <f>+CampusxDivxDept!C152</f>
        <v>Cybersecurity BAT (DW) (CYBB)</v>
      </c>
      <c r="D152" s="176">
        <v>18960</v>
      </c>
      <c r="E152" s="175">
        <f t="shared" si="15"/>
        <v>0.28554216867469878</v>
      </c>
      <c r="F152" s="176">
        <f>+CampusxDivxDept!D152</f>
        <v>66400</v>
      </c>
      <c r="G152" s="8"/>
      <c r="V152" s="8"/>
      <c r="W152" s="8"/>
      <c r="X152" s="8"/>
      <c r="Y152" s="8"/>
      <c r="Z152" s="8"/>
      <c r="AA152" s="8"/>
      <c r="AB152" s="8"/>
      <c r="AC152" s="8"/>
      <c r="AD152" s="8"/>
      <c r="AE152" s="8"/>
    </row>
    <row r="153" spans="1:31" ht="12.75" customHeight="1" x14ac:dyDescent="0.2">
      <c r="A153" s="293"/>
      <c r="B153" s="279"/>
      <c r="C153" s="196" t="s">
        <v>43</v>
      </c>
      <c r="D153" s="197">
        <f>SUM(D151:D152)</f>
        <v>32160</v>
      </c>
      <c r="E153" s="198">
        <f t="shared" si="15"/>
        <v>0.38870624637400891</v>
      </c>
      <c r="F153" s="197">
        <f>+CampusxDivxDept!D153</f>
        <v>82736</v>
      </c>
      <c r="G153" s="8"/>
      <c r="V153" s="8"/>
      <c r="W153" s="8"/>
      <c r="X153" s="8"/>
      <c r="Y153" s="8"/>
      <c r="Z153" s="8"/>
      <c r="AA153" s="8"/>
      <c r="AB153" s="8"/>
      <c r="AC153" s="8"/>
      <c r="AD153" s="8"/>
      <c r="AE153" s="8"/>
    </row>
    <row r="154" spans="1:31" ht="12.75" customHeight="1" thickBot="1" x14ac:dyDescent="0.25">
      <c r="A154" s="293"/>
      <c r="B154" s="280"/>
      <c r="C154" s="170" t="s">
        <v>0</v>
      </c>
      <c r="D154" s="182">
        <f>SUM(D131,D137,D149,D153)</f>
        <v>124704</v>
      </c>
      <c r="E154" s="180">
        <f t="shared" si="15"/>
        <v>0.29252364509833356</v>
      </c>
      <c r="F154" s="182">
        <f>+CampusxDivxDept!D154</f>
        <v>426304</v>
      </c>
      <c r="G154" s="8"/>
      <c r="V154" s="8"/>
      <c r="W154" s="8"/>
      <c r="X154" s="8"/>
      <c r="Y154" s="8"/>
      <c r="Z154" s="8"/>
      <c r="AA154" s="8"/>
      <c r="AB154" s="8"/>
      <c r="AC154" s="8"/>
      <c r="AD154" s="8"/>
      <c r="AE154" s="8"/>
    </row>
    <row r="155" spans="1:31" ht="12.75" customHeight="1" thickBot="1" x14ac:dyDescent="0.25">
      <c r="A155" s="294"/>
      <c r="B155" s="282" t="s">
        <v>153</v>
      </c>
      <c r="C155" s="285"/>
      <c r="D155" s="55">
        <f>SUM(D123,D154)</f>
        <v>240064</v>
      </c>
      <c r="E155" s="56">
        <f t="shared" ref="E155" si="16">+D155/$F155</f>
        <v>0.25216806722689078</v>
      </c>
      <c r="F155" s="57">
        <f>+CampusxDivxDept!D155</f>
        <v>952000</v>
      </c>
      <c r="G155" s="8"/>
      <c r="V155" s="8"/>
      <c r="W155" s="8"/>
      <c r="X155" s="8"/>
      <c r="Y155" s="8"/>
      <c r="Z155" s="8"/>
      <c r="AA155" s="8"/>
      <c r="AB155" s="8"/>
      <c r="AC155" s="8"/>
      <c r="AD155" s="8"/>
      <c r="AE155" s="8"/>
    </row>
    <row r="156" spans="1:31" ht="12.75" customHeight="1" x14ac:dyDescent="0.2">
      <c r="A156" s="275" t="s">
        <v>231</v>
      </c>
      <c r="B156" s="275" t="s">
        <v>830</v>
      </c>
      <c r="C156" s="210" t="str">
        <f>+CampusxDivxDept!C156</f>
        <v>Nugent</v>
      </c>
      <c r="D156" s="237"/>
      <c r="E156" s="195"/>
      <c r="F156" s="194"/>
      <c r="G156" s="8"/>
      <c r="V156" s="8"/>
      <c r="W156" s="8"/>
      <c r="X156" s="8"/>
      <c r="Y156" s="8"/>
      <c r="Z156" s="8"/>
      <c r="AA156" s="8"/>
      <c r="AB156" s="8"/>
      <c r="AC156" s="8"/>
      <c r="AD156" s="8"/>
      <c r="AE156" s="8"/>
    </row>
    <row r="157" spans="1:31" ht="12.75" customHeight="1" x14ac:dyDescent="0.2">
      <c r="A157" s="279"/>
      <c r="B157" s="279"/>
      <c r="C157" s="167" t="str">
        <f>+CampusxDivxDept!C157</f>
        <v>Accounting (ACCT)</v>
      </c>
      <c r="D157" s="199">
        <v>7808</v>
      </c>
      <c r="E157" s="175">
        <f t="shared" ref="E157:E178" si="17">+D157/$F157</f>
        <v>0.5446428571428571</v>
      </c>
      <c r="F157" s="176">
        <f>+CampusxDivxDept!D157</f>
        <v>14336</v>
      </c>
      <c r="G157" s="8"/>
      <c r="V157" s="8"/>
      <c r="W157" s="8"/>
      <c r="X157" s="8"/>
      <c r="Y157" s="8"/>
      <c r="Z157" s="8"/>
      <c r="AA157" s="8"/>
      <c r="AB157" s="8"/>
      <c r="AC157" s="8"/>
      <c r="AD157" s="8"/>
      <c r="AE157" s="8"/>
    </row>
    <row r="158" spans="1:31" ht="12.75" customHeight="1" x14ac:dyDescent="0.2">
      <c r="A158" s="279"/>
      <c r="B158" s="279"/>
      <c r="C158" s="167" t="str">
        <f>+CampusxDivxDept!C158</f>
        <v>Anatomy &amp; Physiology (ANPH)</v>
      </c>
      <c r="D158" s="176">
        <v>12096</v>
      </c>
      <c r="E158" s="175">
        <f t="shared" si="17"/>
        <v>0.6428571428571429</v>
      </c>
      <c r="F158" s="176">
        <f>+CampusxDivxDept!D158</f>
        <v>18816</v>
      </c>
      <c r="G158" s="8"/>
      <c r="V158" s="8"/>
      <c r="W158" s="8"/>
      <c r="X158" s="8"/>
      <c r="Y158" s="8"/>
      <c r="Z158" s="8"/>
      <c r="AA158" s="8"/>
      <c r="AB158" s="8"/>
      <c r="AC158" s="8"/>
      <c r="AD158" s="8"/>
      <c r="AE158" s="8"/>
    </row>
    <row r="159" spans="1:31" ht="12.75" customHeight="1" x14ac:dyDescent="0.2">
      <c r="A159" s="279"/>
      <c r="B159" s="279"/>
      <c r="C159" s="167" t="str">
        <f>+CampusxDivxDept!C159</f>
        <v>Biology (BIOL)</v>
      </c>
      <c r="D159" s="176">
        <v>22512</v>
      </c>
      <c r="E159" s="175">
        <f t="shared" si="17"/>
        <v>0.46806387225548901</v>
      </c>
      <c r="F159" s="176">
        <f>+CampusxDivxDept!D159</f>
        <v>48096</v>
      </c>
      <c r="G159" s="8"/>
      <c r="V159" s="8"/>
      <c r="W159" s="8"/>
      <c r="X159" s="8"/>
      <c r="Y159" s="8"/>
      <c r="Z159" s="8"/>
      <c r="AA159" s="8"/>
      <c r="AB159" s="8"/>
      <c r="AC159" s="8"/>
      <c r="AD159" s="8"/>
      <c r="AE159" s="8"/>
    </row>
    <row r="160" spans="1:31" ht="12.75" customHeight="1" x14ac:dyDescent="0.2">
      <c r="A160" s="279"/>
      <c r="B160" s="279"/>
      <c r="C160" s="167" t="str">
        <f>+CampusxDivxDept!C160</f>
        <v>Business (BUSI)</v>
      </c>
      <c r="D160" s="176">
        <v>6960</v>
      </c>
      <c r="E160" s="175">
        <f t="shared" si="17"/>
        <v>0.40166204986149584</v>
      </c>
      <c r="F160" s="176">
        <f>+CampusxDivxDept!D160</f>
        <v>17328</v>
      </c>
      <c r="G160" s="8"/>
      <c r="V160" s="8"/>
      <c r="W160" s="8"/>
      <c r="X160" s="8"/>
      <c r="Y160" s="8"/>
      <c r="Z160" s="8"/>
      <c r="AA160" s="8"/>
      <c r="AB160" s="8"/>
      <c r="AC160" s="8"/>
      <c r="AD160" s="8"/>
      <c r="AE160" s="8"/>
    </row>
    <row r="161" spans="1:31" ht="12.75" customHeight="1" x14ac:dyDescent="0.2">
      <c r="A161" s="279"/>
      <c r="B161" s="279"/>
      <c r="C161" s="167" t="str">
        <f>+CampusxDivxDept!C161</f>
        <v>Chemistry (CHEM)</v>
      </c>
      <c r="D161" s="176">
        <v>4320</v>
      </c>
      <c r="E161" s="175">
        <f t="shared" si="17"/>
        <v>0.53784860557768921</v>
      </c>
      <c r="F161" s="176">
        <f>+CampusxDivxDept!D161</f>
        <v>8032</v>
      </c>
      <c r="G161" s="8"/>
      <c r="V161" s="8"/>
      <c r="W161" s="8"/>
      <c r="X161" s="8"/>
      <c r="Y161" s="8"/>
      <c r="Z161" s="8"/>
      <c r="AA161" s="8"/>
      <c r="AB161" s="8"/>
      <c r="AC161" s="8"/>
      <c r="AD161" s="8"/>
      <c r="AE161" s="8"/>
    </row>
    <row r="162" spans="1:31" ht="12.75" customHeight="1" x14ac:dyDescent="0.2">
      <c r="A162" s="279"/>
      <c r="B162" s="279"/>
      <c r="C162" s="167" t="str">
        <f>+CampusxDivxDept!C162</f>
        <v>Computer Science (COSC)</v>
      </c>
      <c r="D162" s="176">
        <v>2352</v>
      </c>
      <c r="E162" s="175">
        <f t="shared" si="17"/>
        <v>0.14313534566699124</v>
      </c>
      <c r="F162" s="176">
        <f>+CampusxDivxDept!D162</f>
        <v>16432</v>
      </c>
      <c r="G162" s="8"/>
      <c r="V162" s="8"/>
      <c r="W162" s="8"/>
      <c r="X162" s="8"/>
      <c r="Y162" s="8"/>
      <c r="Z162" s="8"/>
      <c r="AA162" s="8"/>
      <c r="AB162" s="8"/>
      <c r="AC162" s="8"/>
      <c r="AD162" s="8"/>
      <c r="AE162" s="8"/>
    </row>
    <row r="163" spans="1:31" ht="12.75" customHeight="1" x14ac:dyDescent="0.2">
      <c r="A163" s="279"/>
      <c r="B163" s="279"/>
      <c r="C163" s="167" t="str">
        <f>+CampusxDivxDept!C163</f>
        <v>Computer Systems (COSY)</v>
      </c>
      <c r="D163" s="176">
        <v>960</v>
      </c>
      <c r="E163" s="175">
        <f t="shared" si="17"/>
        <v>9.9833610648918464E-2</v>
      </c>
      <c r="F163" s="176">
        <f>+CampusxDivxDept!D163</f>
        <v>9616</v>
      </c>
      <c r="G163" s="8"/>
      <c r="V163" s="8"/>
      <c r="W163" s="8"/>
      <c r="X163" s="8"/>
      <c r="Y163" s="8"/>
      <c r="Z163" s="8"/>
      <c r="AA163" s="8"/>
      <c r="AB163" s="8"/>
      <c r="AC163" s="8"/>
      <c r="AD163" s="8"/>
      <c r="AE163" s="8"/>
    </row>
    <row r="164" spans="1:31" ht="12.75" customHeight="1" x14ac:dyDescent="0.2">
      <c r="A164" s="279"/>
      <c r="B164" s="279"/>
      <c r="C164" s="167" t="str">
        <f>+CampusxDivxDept!C164</f>
        <v>Economics (ECON)</v>
      </c>
      <c r="D164" s="176">
        <v>14064</v>
      </c>
      <c r="E164" s="175">
        <f t="shared" si="17"/>
        <v>0.46069182389937108</v>
      </c>
      <c r="F164" s="176">
        <f>+CampusxDivxDept!D164</f>
        <v>30528</v>
      </c>
      <c r="G164" s="8"/>
      <c r="V164" s="8"/>
      <c r="W164" s="8"/>
      <c r="X164" s="8"/>
      <c r="Y164" s="8"/>
      <c r="Z164" s="8"/>
      <c r="AA164" s="8"/>
      <c r="AB164" s="8"/>
      <c r="AC164" s="8"/>
      <c r="AD164" s="8"/>
      <c r="AE164" s="8"/>
    </row>
    <row r="165" spans="1:31" ht="12.75" customHeight="1" x14ac:dyDescent="0.2">
      <c r="A165" s="279"/>
      <c r="B165" s="279"/>
      <c r="C165" s="167" t="str">
        <f>+CampusxDivxDept!C165</f>
        <v>Engineering (ENGR)</v>
      </c>
      <c r="D165" s="176">
        <v>1472</v>
      </c>
      <c r="E165" s="175">
        <f t="shared" si="17"/>
        <v>1</v>
      </c>
      <c r="F165" s="176">
        <f>+CampusxDivxDept!D165</f>
        <v>1472</v>
      </c>
      <c r="G165" s="8"/>
      <c r="V165" s="8"/>
      <c r="W165" s="8"/>
      <c r="X165" s="8"/>
      <c r="Y165" s="8"/>
      <c r="Z165" s="8"/>
      <c r="AA165" s="8"/>
      <c r="AB165" s="8"/>
      <c r="AC165" s="8"/>
      <c r="AD165" s="8"/>
      <c r="AE165" s="8"/>
    </row>
    <row r="166" spans="1:31" ht="12.75" customHeight="1" x14ac:dyDescent="0.2">
      <c r="A166" s="279"/>
      <c r="B166" s="279"/>
      <c r="C166" s="167" t="str">
        <f>+CampusxDivxDept!C166</f>
        <v>Environmental Science (ENVR)</v>
      </c>
      <c r="D166" s="176">
        <v>6816</v>
      </c>
      <c r="E166" s="175">
        <f t="shared" si="17"/>
        <v>0.35148514851485146</v>
      </c>
      <c r="F166" s="176">
        <f>+CampusxDivxDept!D166</f>
        <v>19392</v>
      </c>
      <c r="G166" s="8"/>
      <c r="V166" s="8"/>
      <c r="W166" s="8"/>
      <c r="X166" s="8"/>
      <c r="Y166" s="8"/>
      <c r="Z166" s="8"/>
      <c r="AA166" s="8"/>
      <c r="AB166" s="8"/>
      <c r="AC166" s="8"/>
      <c r="AD166" s="8"/>
      <c r="AE166" s="8"/>
    </row>
    <row r="167" spans="1:31" ht="12.75" customHeight="1" x14ac:dyDescent="0.2">
      <c r="A167" s="279"/>
      <c r="B167" s="279"/>
      <c r="C167" s="167" t="str">
        <f>+CampusxDivxDept!C167</f>
        <v>Geography (GEOG)</v>
      </c>
      <c r="D167" s="176"/>
      <c r="E167" s="175" t="s">
        <v>857</v>
      </c>
      <c r="F167" s="176">
        <f>+CampusxDivxDept!D167</f>
        <v>0</v>
      </c>
      <c r="G167" s="8"/>
      <c r="V167" s="8"/>
      <c r="W167" s="8"/>
      <c r="X167" s="8"/>
      <c r="Y167" s="8"/>
      <c r="Z167" s="8"/>
      <c r="AA167" s="8"/>
      <c r="AB167" s="8"/>
      <c r="AC167" s="8"/>
      <c r="AD167" s="8"/>
      <c r="AE167" s="8"/>
    </row>
    <row r="168" spans="1:31" ht="12.75" customHeight="1" x14ac:dyDescent="0.2">
      <c r="A168" s="279"/>
      <c r="B168" s="279"/>
      <c r="C168" s="167" t="str">
        <f>+CampusxDivxDept!C168</f>
        <v>Geology (GEOL)</v>
      </c>
      <c r="D168" s="176">
        <v>5712</v>
      </c>
      <c r="E168" s="175">
        <f t="shared" si="17"/>
        <v>0.41176470588235292</v>
      </c>
      <c r="F168" s="176">
        <f>+CampusxDivxDept!D168</f>
        <v>13872</v>
      </c>
      <c r="G168" s="8"/>
      <c r="V168" s="8"/>
      <c r="W168" s="8"/>
      <c r="X168" s="8"/>
      <c r="Y168" s="8"/>
      <c r="Z168" s="8"/>
      <c r="AA168" s="8"/>
      <c r="AB168" s="8"/>
      <c r="AC168" s="8"/>
      <c r="AD168" s="8"/>
      <c r="AE168" s="8"/>
    </row>
    <row r="169" spans="1:31" ht="12.75" customHeight="1" x14ac:dyDescent="0.2">
      <c r="A169" s="279"/>
      <c r="B169" s="279"/>
      <c r="C169" s="167" t="str">
        <f>+CampusxDivxDept!C169</f>
        <v>Kinesiology (KINE)</v>
      </c>
      <c r="D169" s="176">
        <v>4944</v>
      </c>
      <c r="E169" s="175">
        <f t="shared" si="17"/>
        <v>0.23916408668730652</v>
      </c>
      <c r="F169" s="176">
        <f>+CampusxDivxDept!D169</f>
        <v>20672</v>
      </c>
      <c r="G169" s="8"/>
      <c r="V169" s="8"/>
      <c r="W169" s="8"/>
      <c r="X169" s="8"/>
      <c r="Y169" s="8"/>
      <c r="Z169" s="8"/>
      <c r="AA169" s="8"/>
      <c r="AB169" s="8"/>
      <c r="AC169" s="8"/>
      <c r="AD169" s="8"/>
      <c r="AE169" s="8"/>
    </row>
    <row r="170" spans="1:31" ht="12.75" customHeight="1" x14ac:dyDescent="0.2">
      <c r="A170" s="279"/>
      <c r="B170" s="279"/>
      <c r="C170" s="167" t="str">
        <f>+CampusxDivxDept!C170</f>
        <v>Management (MGMT)</v>
      </c>
      <c r="D170" s="178">
        <v>9360</v>
      </c>
      <c r="E170" s="175">
        <f t="shared" si="17"/>
        <v>0.47911547911547914</v>
      </c>
      <c r="F170" s="176">
        <f>+CampusxDivxDept!D170</f>
        <v>19536</v>
      </c>
      <c r="G170" s="8"/>
      <c r="V170" s="8"/>
      <c r="W170" s="8"/>
      <c r="X170" s="8"/>
      <c r="Y170" s="8"/>
      <c r="Z170" s="8"/>
      <c r="AA170" s="8"/>
      <c r="AB170" s="8"/>
      <c r="AC170" s="8"/>
      <c r="AD170" s="8"/>
      <c r="AE170" s="8"/>
    </row>
    <row r="171" spans="1:31" ht="12.75" customHeight="1" x14ac:dyDescent="0.2">
      <c r="A171" s="279"/>
      <c r="B171" s="279"/>
      <c r="C171" s="167" t="str">
        <f>+CampusxDivxDept!C171</f>
        <v>Mathematics (MATH)</v>
      </c>
      <c r="D171" s="176">
        <v>58496</v>
      </c>
      <c r="E171" s="175">
        <f t="shared" si="17"/>
        <v>0.55201570285369173</v>
      </c>
      <c r="F171" s="176">
        <f>+CampusxDivxDept!D171</f>
        <v>105968</v>
      </c>
      <c r="G171" s="8"/>
      <c r="V171" s="8"/>
      <c r="W171" s="8"/>
      <c r="X171" s="8"/>
      <c r="Y171" s="8"/>
      <c r="Z171" s="8"/>
      <c r="AA171" s="8"/>
      <c r="AB171" s="8"/>
      <c r="AC171" s="8"/>
      <c r="AD171" s="8"/>
      <c r="AE171" s="8"/>
    </row>
    <row r="172" spans="1:31" ht="12.75" customHeight="1" x14ac:dyDescent="0.2">
      <c r="A172" s="279"/>
      <c r="B172" s="279"/>
      <c r="C172" s="167" t="str">
        <f>+CampusxDivxDept!C172</f>
        <v>Nutrition (NUTR)</v>
      </c>
      <c r="D172" s="176">
        <v>2256</v>
      </c>
      <c r="E172" s="175">
        <f t="shared" si="17"/>
        <v>0.21759259259259259</v>
      </c>
      <c r="F172" s="176">
        <f>+CampusxDivxDept!D172</f>
        <v>10368</v>
      </c>
      <c r="G172" s="8"/>
      <c r="V172" s="8"/>
      <c r="W172" s="8"/>
      <c r="X172" s="8"/>
      <c r="Y172" s="8"/>
      <c r="Z172" s="8"/>
      <c r="AA172" s="8"/>
      <c r="AB172" s="8"/>
      <c r="AC172" s="8"/>
      <c r="AD172" s="8"/>
      <c r="AE172" s="8"/>
    </row>
    <row r="173" spans="1:31" ht="12.75" customHeight="1" x14ac:dyDescent="0.2">
      <c r="A173" s="279"/>
      <c r="B173" s="279"/>
      <c r="C173" s="209" t="str">
        <f>+CampusxDivxDept!C173</f>
        <v>Physics (PHYS)</v>
      </c>
      <c r="D173" s="176">
        <v>7968</v>
      </c>
      <c r="E173" s="175">
        <f t="shared" si="17"/>
        <v>0.57638888888888884</v>
      </c>
      <c r="F173" s="176">
        <f>+CampusxDivxDept!D173</f>
        <v>13824</v>
      </c>
      <c r="G173" s="8"/>
      <c r="V173" s="8"/>
      <c r="W173" s="8"/>
      <c r="X173" s="8"/>
      <c r="Y173" s="8"/>
      <c r="Z173" s="8"/>
      <c r="AA173" s="8"/>
      <c r="AB173" s="8"/>
      <c r="AC173" s="8"/>
      <c r="AD173" s="8"/>
      <c r="AE173" s="8"/>
    </row>
    <row r="174" spans="1:31" ht="12.75" customHeight="1" x14ac:dyDescent="0.2">
      <c r="A174" s="279"/>
      <c r="B174" s="279"/>
      <c r="C174" s="209" t="str">
        <f>+CampusxDivxDept!C174</f>
        <v>Psychology (PSYC)</v>
      </c>
      <c r="D174" s="176">
        <v>21408</v>
      </c>
      <c r="E174" s="175">
        <f t="shared" si="17"/>
        <v>0.43984220907297833</v>
      </c>
      <c r="F174" s="176">
        <f>+CampusxDivxDept!D174</f>
        <v>48672</v>
      </c>
      <c r="G174" s="8"/>
      <c r="V174" s="8"/>
      <c r="W174" s="8"/>
      <c r="X174" s="8"/>
      <c r="Y174" s="8"/>
      <c r="Z174" s="8"/>
      <c r="AA174" s="8"/>
      <c r="AB174" s="8"/>
      <c r="AC174" s="8"/>
      <c r="AD174" s="8"/>
      <c r="AE174" s="8"/>
    </row>
    <row r="175" spans="1:31" ht="12.75" customHeight="1" x14ac:dyDescent="0.2">
      <c r="A175" s="279"/>
      <c r="B175" s="279"/>
      <c r="C175" s="167" t="str">
        <f>+CampusxDivxDept!C175</f>
        <v>Sociology (SOCI)</v>
      </c>
      <c r="D175" s="176">
        <v>8352</v>
      </c>
      <c r="E175" s="175">
        <f t="shared" si="17"/>
        <v>0.62589928057553956</v>
      </c>
      <c r="F175" s="176">
        <f>+CampusxDivxDept!D175</f>
        <v>13344</v>
      </c>
      <c r="G175" s="8"/>
      <c r="V175" s="8"/>
      <c r="W175" s="8"/>
      <c r="X175" s="8"/>
      <c r="Y175" s="8"/>
      <c r="Z175" s="8"/>
      <c r="AA175" s="8"/>
      <c r="AB175" s="8"/>
      <c r="AC175" s="8"/>
      <c r="AD175" s="8"/>
      <c r="AE175" s="8"/>
    </row>
    <row r="176" spans="1:31" ht="12.75" customHeight="1" x14ac:dyDescent="0.2">
      <c r="A176" s="279"/>
      <c r="B176" s="279"/>
      <c r="C176" s="167" t="str">
        <f>+CampusxDivxDept!C176</f>
        <v>Social Work (SOCW)</v>
      </c>
      <c r="D176" s="176"/>
      <c r="E176" s="175" t="s">
        <v>857</v>
      </c>
      <c r="F176" s="176">
        <f>+CampusxDivxDept!D176</f>
        <v>0</v>
      </c>
      <c r="G176" s="8"/>
      <c r="V176" s="8"/>
      <c r="W176" s="8"/>
      <c r="X176" s="8"/>
      <c r="Y176" s="8"/>
      <c r="Z176" s="8"/>
      <c r="AA176" s="8"/>
      <c r="AB176" s="8"/>
      <c r="AC176" s="8"/>
      <c r="AD176" s="8"/>
      <c r="AE176" s="8"/>
    </row>
    <row r="177" spans="1:31" ht="12.75" customHeight="1" x14ac:dyDescent="0.2">
      <c r="A177" s="279"/>
      <c r="B177" s="279"/>
      <c r="C177" s="167" t="str">
        <f>+CampusxDivxDept!C177</f>
        <v>Sports &amp; Recreation Mgt. (SPMG)</v>
      </c>
      <c r="D177" s="176"/>
      <c r="E177" s="175">
        <f t="shared" si="17"/>
        <v>0</v>
      </c>
      <c r="F177" s="176">
        <f>+CampusxDivxDept!D177</f>
        <v>2256</v>
      </c>
      <c r="G177" s="8"/>
      <c r="V177" s="8"/>
      <c r="W177" s="8"/>
      <c r="X177" s="8"/>
      <c r="Y177" s="8"/>
      <c r="Z177" s="8"/>
      <c r="AA177" s="8"/>
      <c r="AB177" s="8"/>
      <c r="AC177" s="8"/>
      <c r="AD177" s="8"/>
      <c r="AE177" s="8"/>
    </row>
    <row r="178" spans="1:31" ht="12.75" customHeight="1" x14ac:dyDescent="0.2">
      <c r="A178" s="279"/>
      <c r="B178" s="279"/>
      <c r="C178" s="196" t="s">
        <v>43</v>
      </c>
      <c r="D178" s="197">
        <f>SUM(D157:D177)</f>
        <v>197856</v>
      </c>
      <c r="E178" s="198">
        <f t="shared" si="17"/>
        <v>0.45740706491584981</v>
      </c>
      <c r="F178" s="197">
        <f>+CampusxDivxDept!D178</f>
        <v>432560</v>
      </c>
      <c r="G178" s="8"/>
      <c r="V178" s="8"/>
      <c r="W178" s="8"/>
      <c r="X178" s="8"/>
      <c r="Y178" s="8"/>
      <c r="Z178" s="8"/>
      <c r="AA178" s="8"/>
      <c r="AB178" s="8"/>
      <c r="AC178" s="8"/>
      <c r="AD178" s="8"/>
      <c r="AE178" s="8"/>
    </row>
    <row r="179" spans="1:31" ht="12.75" customHeight="1" x14ac:dyDescent="0.2">
      <c r="A179" s="279"/>
      <c r="B179" s="279"/>
      <c r="C179" s="210" t="str">
        <f>+CampusxDivxDept!C179</f>
        <v>Andrews</v>
      </c>
      <c r="D179" s="197"/>
      <c r="E179" s="198"/>
      <c r="F179" s="197"/>
      <c r="G179" s="8"/>
      <c r="V179" s="8"/>
      <c r="W179" s="8"/>
      <c r="X179" s="8"/>
      <c r="Y179" s="8"/>
      <c r="Z179" s="8"/>
      <c r="AA179" s="8"/>
      <c r="AB179" s="8"/>
      <c r="AC179" s="8"/>
      <c r="AD179" s="8"/>
      <c r="AE179" s="8"/>
    </row>
    <row r="180" spans="1:31" ht="12.75" customHeight="1" x14ac:dyDescent="0.2">
      <c r="A180" s="279"/>
      <c r="B180" s="279"/>
      <c r="C180" s="167" t="str">
        <f>+CampusxDivxDept!C180</f>
        <v>Anthropology (ANTH)</v>
      </c>
      <c r="D180" s="176"/>
      <c r="E180" s="175">
        <f t="shared" ref="E180:E199" si="18">+D180/$F180</f>
        <v>0</v>
      </c>
      <c r="F180" s="176">
        <f>+CampusxDivxDept!D180</f>
        <v>3360</v>
      </c>
      <c r="G180" s="8"/>
      <c r="V180" s="8"/>
      <c r="W180" s="8"/>
      <c r="X180" s="8"/>
      <c r="Y180" s="8"/>
      <c r="Z180" s="8"/>
      <c r="AA180" s="8"/>
      <c r="AB180" s="8"/>
      <c r="AC180" s="8"/>
      <c r="AD180" s="8"/>
      <c r="AE180" s="8"/>
    </row>
    <row r="181" spans="1:31" ht="12.75" customHeight="1" x14ac:dyDescent="0.2">
      <c r="A181" s="279"/>
      <c r="B181" s="279"/>
      <c r="C181" s="167" t="str">
        <f>+CampusxDivxDept!C181</f>
        <v>Art (ARTS)</v>
      </c>
      <c r="D181" s="176">
        <v>19728</v>
      </c>
      <c r="E181" s="175">
        <f t="shared" si="18"/>
        <v>0.70376712328767121</v>
      </c>
      <c r="F181" s="176">
        <f>+CampusxDivxDept!D181</f>
        <v>28032</v>
      </c>
      <c r="G181" s="8"/>
      <c r="V181" s="8"/>
      <c r="W181" s="8"/>
      <c r="X181" s="8"/>
      <c r="Y181" s="8"/>
      <c r="Z181" s="8"/>
      <c r="AA181" s="8"/>
      <c r="AB181" s="8"/>
      <c r="AC181" s="8"/>
      <c r="AD181" s="8"/>
      <c r="AE181" s="8"/>
    </row>
    <row r="182" spans="1:31" ht="12.75" customHeight="1" x14ac:dyDescent="0.2">
      <c r="A182" s="279"/>
      <c r="B182" s="279"/>
      <c r="C182" s="167" t="str">
        <f>+CampusxDivxDept!C182</f>
        <v>Communications (COMM)</v>
      </c>
      <c r="D182" s="176">
        <v>2208</v>
      </c>
      <c r="E182" s="175">
        <f t="shared" si="18"/>
        <v>1</v>
      </c>
      <c r="F182" s="176">
        <f>+CampusxDivxDept!D182</f>
        <v>2208</v>
      </c>
      <c r="G182" s="8"/>
      <c r="V182" s="8"/>
      <c r="W182" s="8"/>
      <c r="X182" s="8"/>
      <c r="Y182" s="8"/>
      <c r="Z182" s="8"/>
      <c r="AA182" s="8"/>
      <c r="AB182" s="8"/>
      <c r="AC182" s="8"/>
      <c r="AD182" s="8"/>
      <c r="AE182" s="8"/>
    </row>
    <row r="183" spans="1:31" ht="12.75" customHeight="1" x14ac:dyDescent="0.2">
      <c r="A183" s="279"/>
      <c r="B183" s="279"/>
      <c r="C183" s="167" t="str">
        <f>+CampusxDivxDept!C183</f>
        <v>Criminal Justice (CRIJ)</v>
      </c>
      <c r="D183" s="176">
        <v>4608</v>
      </c>
      <c r="E183" s="175">
        <f t="shared" si="18"/>
        <v>0.49484536082474229</v>
      </c>
      <c r="F183" s="176">
        <f>+CampusxDivxDept!D183</f>
        <v>9312</v>
      </c>
      <c r="G183" s="8"/>
      <c r="V183" s="8"/>
      <c r="W183" s="8"/>
      <c r="X183" s="8"/>
      <c r="Y183" s="8"/>
      <c r="Z183" s="8"/>
      <c r="AA183" s="8"/>
      <c r="AB183" s="8"/>
      <c r="AC183" s="8"/>
      <c r="AD183" s="8"/>
      <c r="AE183" s="8"/>
    </row>
    <row r="184" spans="1:31" ht="12.75" customHeight="1" x14ac:dyDescent="0.2">
      <c r="A184" s="279"/>
      <c r="B184" s="279"/>
      <c r="C184" s="167" t="str">
        <f>+CampusxDivxDept!C184</f>
        <v>Dance (DANC)</v>
      </c>
      <c r="D184" s="176"/>
      <c r="E184" s="175">
        <f t="shared" si="18"/>
        <v>0</v>
      </c>
      <c r="F184" s="176">
        <f>+CampusxDivxDept!D184</f>
        <v>2304</v>
      </c>
      <c r="G184" s="8"/>
      <c r="V184" s="8"/>
      <c r="W184" s="8"/>
      <c r="X184" s="8"/>
      <c r="Y184" s="8"/>
      <c r="Z184" s="8"/>
      <c r="AA184" s="8"/>
      <c r="AB184" s="8"/>
      <c r="AC184" s="8"/>
      <c r="AD184" s="8"/>
      <c r="AE184" s="8"/>
    </row>
    <row r="185" spans="1:31" ht="12.75" customHeight="1" x14ac:dyDescent="0.2">
      <c r="A185" s="279"/>
      <c r="B185" s="279"/>
      <c r="C185" s="167" t="str">
        <f>+CampusxDivxDept!C185</f>
        <v>Early Childhood Educator (ECED)</v>
      </c>
      <c r="D185" s="176"/>
      <c r="E185" s="175" t="s">
        <v>857</v>
      </c>
      <c r="F185" s="176">
        <f>+CampusxDivxDept!D185</f>
        <v>0</v>
      </c>
      <c r="G185" s="8"/>
      <c r="V185" s="8"/>
      <c r="W185" s="8"/>
      <c r="X185" s="8"/>
      <c r="Y185" s="8"/>
      <c r="Z185" s="8"/>
      <c r="AA185" s="8"/>
      <c r="AB185" s="8"/>
      <c r="AC185" s="8"/>
      <c r="AD185" s="8"/>
      <c r="AE185" s="8"/>
    </row>
    <row r="186" spans="1:31" ht="12.75" customHeight="1" x14ac:dyDescent="0.2">
      <c r="A186" s="279"/>
      <c r="B186" s="279"/>
      <c r="C186" s="167" t="str">
        <f>+CampusxDivxDept!C186</f>
        <v>EDUC Learning Frameworks (EDLF)</v>
      </c>
      <c r="D186" s="176">
        <v>1200</v>
      </c>
      <c r="E186" s="175">
        <f t="shared" si="18"/>
        <v>0.11312217194570136</v>
      </c>
      <c r="F186" s="176">
        <f>+CampusxDivxDept!D186</f>
        <v>10608</v>
      </c>
      <c r="G186" s="8"/>
      <c r="V186" s="8"/>
      <c r="W186" s="8"/>
      <c r="X186" s="8"/>
      <c r="Y186" s="8"/>
      <c r="Z186" s="8"/>
      <c r="AA186" s="8"/>
      <c r="AB186" s="8"/>
      <c r="AC186" s="8"/>
      <c r="AD186" s="8"/>
      <c r="AE186" s="8"/>
    </row>
    <row r="187" spans="1:31" ht="12.75" customHeight="1" x14ac:dyDescent="0.2">
      <c r="A187" s="279"/>
      <c r="B187" s="279"/>
      <c r="C187" s="167" t="str">
        <f>+CampusxDivxDept!C187</f>
        <v>Education (EDUC)</v>
      </c>
      <c r="D187" s="176">
        <v>5312</v>
      </c>
      <c r="E187" s="175">
        <f t="shared" si="18"/>
        <v>0.79047619047619044</v>
      </c>
      <c r="F187" s="176">
        <f>+CampusxDivxDept!D187</f>
        <v>6720</v>
      </c>
      <c r="G187" s="8"/>
      <c r="V187" s="8"/>
      <c r="W187" s="8"/>
      <c r="X187" s="8"/>
      <c r="Y187" s="8"/>
      <c r="Z187" s="8"/>
      <c r="AA187" s="8"/>
      <c r="AB187" s="8"/>
      <c r="AC187" s="8"/>
      <c r="AD187" s="8"/>
      <c r="AE187" s="8"/>
    </row>
    <row r="188" spans="1:31" ht="12.75" customHeight="1" x14ac:dyDescent="0.2">
      <c r="A188" s="279"/>
      <c r="B188" s="279"/>
      <c r="C188" s="167" t="str">
        <f>+CampusxDivxDept!C188</f>
        <v>English (ENGL)</v>
      </c>
      <c r="D188" s="176">
        <v>59504</v>
      </c>
      <c r="E188" s="175">
        <f t="shared" si="18"/>
        <v>0.59580262736302469</v>
      </c>
      <c r="F188" s="176">
        <f>+CampusxDivxDept!D188</f>
        <v>99872</v>
      </c>
      <c r="G188" s="8"/>
      <c r="V188" s="8"/>
      <c r="W188" s="8"/>
      <c r="X188" s="8"/>
      <c r="Y188" s="8"/>
      <c r="Z188" s="8"/>
      <c r="AA188" s="8"/>
      <c r="AB188" s="8"/>
      <c r="AC188" s="8"/>
      <c r="AD188" s="8"/>
      <c r="AE188" s="8"/>
    </row>
    <row r="189" spans="1:31" ht="12.75" customHeight="1" x14ac:dyDescent="0.2">
      <c r="A189" s="279"/>
      <c r="B189" s="279"/>
      <c r="C189" s="167" t="str">
        <f>+CampusxDivxDept!C189</f>
        <v>Foreign Languages (FRNL)</v>
      </c>
      <c r="D189" s="176">
        <v>3600</v>
      </c>
      <c r="E189" s="175">
        <f t="shared" si="18"/>
        <v>1</v>
      </c>
      <c r="F189" s="176">
        <f>+CampusxDivxDept!D189</f>
        <v>3600</v>
      </c>
      <c r="G189" s="8"/>
      <c r="V189" s="8"/>
      <c r="W189" s="8"/>
      <c r="X189" s="8"/>
      <c r="Y189" s="8"/>
      <c r="Z189" s="8"/>
      <c r="AA189" s="8"/>
      <c r="AB189" s="8"/>
      <c r="AC189" s="8"/>
      <c r="AD189" s="8"/>
      <c r="AE189" s="8"/>
    </row>
    <row r="190" spans="1:31" ht="12.75" customHeight="1" x14ac:dyDescent="0.2">
      <c r="A190" s="279"/>
      <c r="B190" s="279"/>
      <c r="C190" s="167" t="str">
        <f>+CampusxDivxDept!C190</f>
        <v>History (HIST)</v>
      </c>
      <c r="D190" s="176">
        <v>53808</v>
      </c>
      <c r="E190" s="175">
        <f t="shared" si="18"/>
        <v>0.72090032154340833</v>
      </c>
      <c r="F190" s="176">
        <f>+CampusxDivxDept!D190</f>
        <v>74640</v>
      </c>
      <c r="G190" s="8"/>
      <c r="V190" s="8"/>
      <c r="W190" s="8"/>
      <c r="X190" s="8"/>
      <c r="Y190" s="8"/>
      <c r="Z190" s="8"/>
      <c r="AA190" s="8"/>
      <c r="AB190" s="8"/>
      <c r="AC190" s="8"/>
      <c r="AD190" s="8"/>
      <c r="AE190" s="8"/>
    </row>
    <row r="191" spans="1:31" ht="12.75" customHeight="1" x14ac:dyDescent="0.2">
      <c r="A191" s="279"/>
      <c r="B191" s="279"/>
      <c r="C191" s="167" t="str">
        <f>+CampusxDivxDept!C191</f>
        <v>Humanities (HUMA)</v>
      </c>
      <c r="D191" s="176">
        <v>3456</v>
      </c>
      <c r="E191" s="175">
        <f t="shared" si="18"/>
        <v>0.30125523012552302</v>
      </c>
      <c r="F191" s="176">
        <f>+CampusxDivxDept!D191</f>
        <v>11472</v>
      </c>
      <c r="G191" s="8"/>
      <c r="V191" s="8"/>
      <c r="W191" s="8"/>
      <c r="X191" s="8"/>
      <c r="Y191" s="8"/>
      <c r="Z191" s="8"/>
      <c r="AA191" s="8"/>
      <c r="AB191" s="8"/>
      <c r="AC191" s="8"/>
      <c r="AD191" s="8"/>
      <c r="AE191" s="8"/>
    </row>
    <row r="192" spans="1:31" ht="12.75" customHeight="1" x14ac:dyDescent="0.2">
      <c r="A192" s="279"/>
      <c r="B192" s="279"/>
      <c r="C192" s="167" t="str">
        <f>+CampusxDivxDept!C192</f>
        <v>Insurance Management (DW) (INSR)</v>
      </c>
      <c r="D192" s="176"/>
      <c r="E192" s="175" t="s">
        <v>857</v>
      </c>
      <c r="F192" s="176">
        <f>+CampusxDivxDept!D192</f>
        <v>0</v>
      </c>
      <c r="G192" s="8"/>
      <c r="V192" s="8"/>
      <c r="W192" s="8"/>
      <c r="X192" s="8"/>
      <c r="Y192" s="8"/>
      <c r="Z192" s="8"/>
      <c r="AA192" s="8"/>
      <c r="AB192" s="8"/>
      <c r="AC192" s="8"/>
      <c r="AD192" s="8"/>
      <c r="AE192" s="8"/>
    </row>
    <row r="193" spans="1:31" ht="12.75" customHeight="1" x14ac:dyDescent="0.2">
      <c r="A193" s="279"/>
      <c r="B193" s="279"/>
      <c r="C193" s="167" t="str">
        <f>+CampusxDivxDept!C193</f>
        <v>Music (MUSI)</v>
      </c>
      <c r="D193" s="176">
        <v>7056</v>
      </c>
      <c r="E193" s="175">
        <f t="shared" si="18"/>
        <v>0.60493827160493829</v>
      </c>
      <c r="F193" s="176">
        <f>+CampusxDivxDept!D193</f>
        <v>11664</v>
      </c>
      <c r="G193" s="8"/>
      <c r="V193" s="8"/>
      <c r="W193" s="8"/>
      <c r="X193" s="8"/>
      <c r="Y193" s="8"/>
      <c r="Z193" s="8"/>
      <c r="AA193" s="8"/>
      <c r="AB193" s="8"/>
      <c r="AC193" s="8"/>
      <c r="AD193" s="8"/>
      <c r="AE193" s="8"/>
    </row>
    <row r="194" spans="1:31" ht="12.75" customHeight="1" x14ac:dyDescent="0.2">
      <c r="A194" s="279"/>
      <c r="B194" s="279"/>
      <c r="C194" s="167" t="str">
        <f>+CampusxDivxDept!C194</f>
        <v>Philosophy (PHIL)</v>
      </c>
      <c r="D194" s="176">
        <v>6912</v>
      </c>
      <c r="E194" s="175">
        <f t="shared" si="18"/>
        <v>1</v>
      </c>
      <c r="F194" s="176">
        <f>+CampusxDivxDept!D194</f>
        <v>6912</v>
      </c>
      <c r="G194" s="8"/>
      <c r="V194" s="8"/>
      <c r="W194" s="8"/>
      <c r="X194" s="8"/>
      <c r="Y194" s="8"/>
      <c r="Z194" s="8"/>
      <c r="AA194" s="8"/>
      <c r="AB194" s="8"/>
      <c r="AC194" s="8"/>
      <c r="AD194" s="8"/>
      <c r="AE194" s="8"/>
    </row>
    <row r="195" spans="1:31" ht="12.75" customHeight="1" x14ac:dyDescent="0.2">
      <c r="A195" s="279"/>
      <c r="B195" s="279"/>
      <c r="C195" s="209" t="str">
        <f>+CampusxDivxDept!C195</f>
        <v>Political Science (POLS)</v>
      </c>
      <c r="D195" s="176">
        <v>45552</v>
      </c>
      <c r="E195" s="175">
        <f t="shared" si="18"/>
        <v>0.57099879663056563</v>
      </c>
      <c r="F195" s="176">
        <f>+CampusxDivxDept!D195</f>
        <v>79776</v>
      </c>
      <c r="G195" s="8"/>
      <c r="V195" s="8"/>
      <c r="W195" s="8"/>
      <c r="X195" s="8"/>
      <c r="Y195" s="8"/>
      <c r="Z195" s="8"/>
      <c r="AA195" s="8"/>
      <c r="AB195" s="8"/>
      <c r="AC195" s="8"/>
      <c r="AD195" s="8"/>
      <c r="AE195" s="8"/>
    </row>
    <row r="196" spans="1:31" ht="12.75" customHeight="1" x14ac:dyDescent="0.2">
      <c r="A196" s="279"/>
      <c r="B196" s="279"/>
      <c r="C196" s="167" t="str">
        <f>+CampusxDivxDept!C196</f>
        <v>Spanish (SPAN)</v>
      </c>
      <c r="D196" s="176">
        <v>5392</v>
      </c>
      <c r="E196" s="175">
        <f t="shared" si="18"/>
        <v>0.53407290015847864</v>
      </c>
      <c r="F196" s="176">
        <f>+CampusxDivxDept!D196</f>
        <v>10096</v>
      </c>
      <c r="G196" s="8"/>
      <c r="V196" s="8"/>
      <c r="W196" s="8"/>
      <c r="X196" s="8"/>
      <c r="Y196" s="8"/>
      <c r="Z196" s="8"/>
      <c r="AA196" s="8"/>
      <c r="AB196" s="8"/>
      <c r="AC196" s="8"/>
      <c r="AD196" s="8"/>
      <c r="AE196" s="8"/>
    </row>
    <row r="197" spans="1:31" ht="12.75" customHeight="1" x14ac:dyDescent="0.2">
      <c r="A197" s="279"/>
      <c r="B197" s="279"/>
      <c r="C197" s="209" t="str">
        <f>+CampusxDivxDept!C197</f>
        <v>Speech (SPCH)</v>
      </c>
      <c r="D197" s="176">
        <v>12480</v>
      </c>
      <c r="E197" s="175">
        <f t="shared" si="18"/>
        <v>0.4452054794520548</v>
      </c>
      <c r="F197" s="176">
        <f>+CampusxDivxDept!D197</f>
        <v>28032</v>
      </c>
      <c r="G197" s="8"/>
      <c r="V197" s="8"/>
      <c r="W197" s="8"/>
      <c r="X197" s="8"/>
      <c r="Y197" s="8"/>
      <c r="Z197" s="8"/>
      <c r="AA197" s="8"/>
      <c r="AB197" s="8"/>
      <c r="AC197" s="8"/>
      <c r="AD197" s="8"/>
      <c r="AE197" s="8"/>
    </row>
    <row r="198" spans="1:31" ht="12.75" customHeight="1" x14ac:dyDescent="0.2">
      <c r="A198" s="279"/>
      <c r="B198" s="279"/>
      <c r="C198" s="167" t="str">
        <f>+CampusxDivxDept!C198</f>
        <v>Theater (THTR)</v>
      </c>
      <c r="D198" s="176">
        <v>6896</v>
      </c>
      <c r="E198" s="175">
        <f t="shared" si="18"/>
        <v>0.45560253699788583</v>
      </c>
      <c r="F198" s="176">
        <f>+CampusxDivxDept!D198</f>
        <v>15136</v>
      </c>
      <c r="G198" s="8"/>
      <c r="V198" s="8"/>
      <c r="W198" s="8"/>
      <c r="X198" s="8"/>
      <c r="Y198" s="8"/>
      <c r="Z198" s="8"/>
      <c r="AA198" s="8"/>
      <c r="AB198" s="8"/>
      <c r="AC198" s="8"/>
      <c r="AD198" s="8"/>
      <c r="AE198" s="8"/>
    </row>
    <row r="199" spans="1:31" ht="12.75" customHeight="1" thickBot="1" x14ac:dyDescent="0.25">
      <c r="A199" s="279"/>
      <c r="B199" s="279"/>
      <c r="C199" s="211" t="s">
        <v>43</v>
      </c>
      <c r="D199" s="202">
        <f>SUM(D180:D198)</f>
        <v>237712</v>
      </c>
      <c r="E199" s="203">
        <f t="shared" si="18"/>
        <v>0.58876912102718559</v>
      </c>
      <c r="F199" s="202">
        <f>+CampusxDivxDept!D199</f>
        <v>403744</v>
      </c>
      <c r="G199" s="8"/>
      <c r="V199" s="8"/>
      <c r="W199" s="8"/>
      <c r="X199" s="8"/>
      <c r="Y199" s="8"/>
      <c r="Z199" s="8"/>
      <c r="AA199" s="8"/>
      <c r="AB199" s="8"/>
      <c r="AC199" s="8"/>
      <c r="AD199" s="8"/>
      <c r="AE199" s="8"/>
    </row>
    <row r="200" spans="1:31" ht="12.75" customHeight="1" x14ac:dyDescent="0.2">
      <c r="A200" s="275" t="s">
        <v>231</v>
      </c>
      <c r="B200" s="275" t="s">
        <v>831</v>
      </c>
      <c r="C200" s="208" t="str">
        <f>+CampusxDivxDept!C200</f>
        <v>Lenhart</v>
      </c>
      <c r="D200" s="194"/>
      <c r="E200" s="195"/>
      <c r="F200" s="194"/>
      <c r="G200" s="8"/>
      <c r="V200" s="8"/>
      <c r="W200" s="8"/>
      <c r="X200" s="8"/>
      <c r="Y200" s="8"/>
      <c r="Z200" s="8"/>
      <c r="AA200" s="8"/>
      <c r="AB200" s="8"/>
      <c r="AC200" s="8"/>
      <c r="AD200" s="8"/>
      <c r="AE200" s="8"/>
    </row>
    <row r="201" spans="1:31" ht="12.75" customHeight="1" x14ac:dyDescent="0.2">
      <c r="A201" s="276"/>
      <c r="B201" s="279"/>
      <c r="C201" s="167" t="str">
        <f>+CampusxDivxDept!C201</f>
        <v>Accounting (ACCT)</v>
      </c>
      <c r="D201" s="176"/>
      <c r="E201" s="175" t="s">
        <v>857</v>
      </c>
      <c r="F201" s="176">
        <f>+CampusxDivxDept!D201</f>
        <v>0</v>
      </c>
      <c r="G201" s="8"/>
      <c r="V201" s="8"/>
      <c r="W201" s="8"/>
      <c r="X201" s="8"/>
      <c r="Y201" s="8"/>
      <c r="Z201" s="8"/>
      <c r="AA201" s="8"/>
      <c r="AB201" s="8"/>
      <c r="AC201" s="8"/>
      <c r="AD201" s="8"/>
      <c r="AE201" s="8"/>
    </row>
    <row r="202" spans="1:31" ht="12.75" customHeight="1" x14ac:dyDescent="0.2">
      <c r="A202" s="276"/>
      <c r="B202" s="279"/>
      <c r="C202" s="209" t="str">
        <f>+CampusxDivxDept!C202</f>
        <v>Anatomy &amp; Physiology (ANPH)</v>
      </c>
      <c r="D202" s="176"/>
      <c r="E202" s="175" t="s">
        <v>857</v>
      </c>
      <c r="F202" s="176">
        <f>+CampusxDivxDept!D202</f>
        <v>0</v>
      </c>
      <c r="G202" s="8"/>
      <c r="V202" s="8"/>
      <c r="W202" s="8"/>
      <c r="X202" s="8"/>
      <c r="Y202" s="8"/>
      <c r="Z202" s="8"/>
      <c r="AA202" s="8"/>
      <c r="AB202" s="8"/>
      <c r="AC202" s="8"/>
      <c r="AD202" s="8"/>
      <c r="AE202" s="8"/>
    </row>
    <row r="203" spans="1:31" ht="12.75" customHeight="1" x14ac:dyDescent="0.2">
      <c r="A203" s="276"/>
      <c r="B203" s="279"/>
      <c r="C203" s="209" t="str">
        <f>+CampusxDivxDept!C203</f>
        <v>Art (ARTS)</v>
      </c>
      <c r="D203" s="176"/>
      <c r="E203" s="175">
        <f t="shared" ref="E203:E223" si="19">+D203/$F203</f>
        <v>0</v>
      </c>
      <c r="F203" s="176">
        <f>+CampusxDivxDept!D203</f>
        <v>1104</v>
      </c>
      <c r="G203" s="8"/>
      <c r="V203" s="8"/>
      <c r="W203" s="8"/>
      <c r="X203" s="8"/>
      <c r="Y203" s="8"/>
      <c r="Z203" s="8"/>
      <c r="AA203" s="8"/>
      <c r="AB203" s="8"/>
      <c r="AC203" s="8"/>
      <c r="AD203" s="8"/>
      <c r="AE203" s="8"/>
    </row>
    <row r="204" spans="1:31" ht="12.75" customHeight="1" x14ac:dyDescent="0.2">
      <c r="A204" s="276"/>
      <c r="B204" s="279"/>
      <c r="C204" s="209" t="str">
        <f>+CampusxDivxDept!C204</f>
        <v>Biology (BIOL)</v>
      </c>
      <c r="D204" s="176">
        <v>1152</v>
      </c>
      <c r="E204" s="175">
        <f t="shared" si="19"/>
        <v>1</v>
      </c>
      <c r="F204" s="176">
        <f>+CampusxDivxDept!D204</f>
        <v>1152</v>
      </c>
      <c r="G204" s="8"/>
      <c r="V204" s="8"/>
      <c r="W204" s="8"/>
      <c r="X204" s="8"/>
      <c r="Y204" s="8"/>
      <c r="Z204" s="8"/>
      <c r="AA204" s="8"/>
      <c r="AB204" s="8"/>
      <c r="AC204" s="8"/>
      <c r="AD204" s="8"/>
      <c r="AE204" s="8"/>
    </row>
    <row r="205" spans="1:31" ht="12.75" customHeight="1" x14ac:dyDescent="0.2">
      <c r="A205" s="276"/>
      <c r="B205" s="279"/>
      <c r="C205" s="209" t="str">
        <f>+CampusxDivxDept!C205</f>
        <v>Chemistry (CHEM)</v>
      </c>
      <c r="D205" s="176"/>
      <c r="E205" s="175" t="s">
        <v>857</v>
      </c>
      <c r="F205" s="176">
        <f>+CampusxDivxDept!D205</f>
        <v>0</v>
      </c>
      <c r="G205" s="8"/>
      <c r="V205" s="8"/>
      <c r="W205" s="8"/>
      <c r="X205" s="8"/>
      <c r="Y205" s="8"/>
      <c r="Z205" s="8"/>
      <c r="AA205" s="8"/>
      <c r="AB205" s="8"/>
      <c r="AC205" s="8"/>
      <c r="AD205" s="8"/>
      <c r="AE205" s="8"/>
    </row>
    <row r="206" spans="1:31" ht="12.75" customHeight="1" x14ac:dyDescent="0.2">
      <c r="A206" s="276"/>
      <c r="B206" s="279"/>
      <c r="C206" s="209" t="str">
        <f>+CampusxDivxDept!C206</f>
        <v>Computer Networking (CONW)</v>
      </c>
      <c r="D206" s="176"/>
      <c r="E206" s="175" t="s">
        <v>857</v>
      </c>
      <c r="F206" s="176">
        <f>+CampusxDivxDept!D206</f>
        <v>0</v>
      </c>
      <c r="G206" s="8"/>
      <c r="V206" s="8"/>
      <c r="W206" s="8"/>
      <c r="X206" s="8"/>
      <c r="Y206" s="8"/>
      <c r="Z206" s="8"/>
      <c r="AA206" s="8"/>
      <c r="AB206" s="8"/>
      <c r="AC206" s="8"/>
      <c r="AD206" s="8"/>
      <c r="AE206" s="8"/>
    </row>
    <row r="207" spans="1:31" ht="12.75" customHeight="1" x14ac:dyDescent="0.2">
      <c r="A207" s="276"/>
      <c r="B207" s="279"/>
      <c r="C207" s="209" t="str">
        <f>+CampusxDivxDept!C207</f>
        <v>Cybersecurity (CYBA)</v>
      </c>
      <c r="D207" s="176">
        <v>3136</v>
      </c>
      <c r="E207" s="175">
        <f t="shared" si="19"/>
        <v>0.6901408450704225</v>
      </c>
      <c r="F207" s="176">
        <f>+CampusxDivxDept!D207</f>
        <v>4544</v>
      </c>
      <c r="G207" s="8"/>
      <c r="V207" s="8"/>
      <c r="W207" s="8"/>
      <c r="X207" s="8"/>
      <c r="Y207" s="8"/>
      <c r="Z207" s="8"/>
      <c r="AA207" s="8"/>
      <c r="AB207" s="8"/>
      <c r="AC207" s="8"/>
      <c r="AD207" s="8"/>
      <c r="AE207" s="8"/>
    </row>
    <row r="208" spans="1:31" ht="12.75" customHeight="1" x14ac:dyDescent="0.2">
      <c r="A208" s="276"/>
      <c r="B208" s="279"/>
      <c r="C208" s="209" t="str">
        <f>+CampusxDivxDept!C208</f>
        <v>Dance (DANC)</v>
      </c>
      <c r="D208" s="176"/>
      <c r="E208" s="175" t="s">
        <v>857</v>
      </c>
      <c r="F208" s="176">
        <f>+CampusxDivxDept!D208</f>
        <v>0</v>
      </c>
      <c r="G208" s="8"/>
      <c r="V208" s="8"/>
      <c r="W208" s="8"/>
      <c r="X208" s="8"/>
      <c r="Y208" s="8"/>
      <c r="Z208" s="8"/>
      <c r="AA208" s="8"/>
      <c r="AB208" s="8"/>
      <c r="AC208" s="8"/>
      <c r="AD208" s="8"/>
      <c r="AE208" s="8"/>
    </row>
    <row r="209" spans="1:31" ht="12.75" customHeight="1" x14ac:dyDescent="0.2">
      <c r="A209" s="276"/>
      <c r="B209" s="279"/>
      <c r="C209" s="209" t="str">
        <f>+CampusxDivxDept!C209</f>
        <v>Developmental Mathematics (DEVM)</v>
      </c>
      <c r="D209" s="176"/>
      <c r="E209" s="175" t="s">
        <v>857</v>
      </c>
      <c r="F209" s="176">
        <f>+CampusxDivxDept!D209</f>
        <v>0</v>
      </c>
      <c r="G209" s="8"/>
      <c r="V209" s="8"/>
      <c r="W209" s="8"/>
      <c r="X209" s="8"/>
      <c r="Y209" s="8"/>
      <c r="Z209" s="8"/>
      <c r="AA209" s="8"/>
      <c r="AB209" s="8"/>
      <c r="AC209" s="8"/>
      <c r="AD209" s="8"/>
      <c r="AE209" s="8"/>
    </row>
    <row r="210" spans="1:31" ht="12.75" customHeight="1" x14ac:dyDescent="0.2">
      <c r="A210" s="276"/>
      <c r="B210" s="279"/>
      <c r="C210" s="209" t="str">
        <f>+CampusxDivxDept!C210</f>
        <v>EDUC Learning Frameworks (EDLF)</v>
      </c>
      <c r="D210" s="176"/>
      <c r="E210" s="175" t="s">
        <v>857</v>
      </c>
      <c r="F210" s="176">
        <f>+CampusxDivxDept!D210</f>
        <v>0</v>
      </c>
      <c r="G210" s="8"/>
      <c r="V210" s="8"/>
      <c r="W210" s="8"/>
      <c r="X210" s="8"/>
      <c r="Y210" s="8"/>
      <c r="Z210" s="8"/>
      <c r="AA210" s="8"/>
      <c r="AB210" s="8"/>
      <c r="AC210" s="8"/>
      <c r="AD210" s="8"/>
      <c r="AE210" s="8"/>
    </row>
    <row r="211" spans="1:31" ht="12.75" customHeight="1" x14ac:dyDescent="0.2">
      <c r="A211" s="276"/>
      <c r="B211" s="279"/>
      <c r="C211" s="209" t="str">
        <f>+CampusxDivxDept!C211</f>
        <v>English (ENGL)</v>
      </c>
      <c r="D211" s="176"/>
      <c r="E211" s="175" t="s">
        <v>857</v>
      </c>
      <c r="F211" s="176">
        <f>+CampusxDivxDept!D211</f>
        <v>0</v>
      </c>
      <c r="G211" s="8"/>
      <c r="V211" s="8"/>
      <c r="W211" s="8"/>
      <c r="X211" s="8"/>
      <c r="Y211" s="8"/>
      <c r="Z211" s="8"/>
      <c r="AA211" s="8"/>
      <c r="AB211" s="8"/>
      <c r="AC211" s="8"/>
      <c r="AD211" s="8"/>
      <c r="AE211" s="8"/>
    </row>
    <row r="212" spans="1:31" ht="12.75" customHeight="1" x14ac:dyDescent="0.2">
      <c r="A212" s="276"/>
      <c r="B212" s="279"/>
      <c r="C212" s="209" t="str">
        <f>+CampusxDivxDept!C212</f>
        <v>History (HIST)</v>
      </c>
      <c r="D212" s="176"/>
      <c r="E212" s="175" t="s">
        <v>857</v>
      </c>
      <c r="F212" s="176">
        <f>+CampusxDivxDept!D212</f>
        <v>0</v>
      </c>
      <c r="G212" s="8"/>
      <c r="V212" s="8"/>
      <c r="W212" s="8"/>
      <c r="X212" s="8"/>
      <c r="Y212" s="8"/>
      <c r="Z212" s="8"/>
      <c r="AA212" s="8"/>
      <c r="AB212" s="8"/>
      <c r="AC212" s="8"/>
      <c r="AD212" s="8"/>
      <c r="AE212" s="8"/>
    </row>
    <row r="213" spans="1:31" ht="12.75" customHeight="1" x14ac:dyDescent="0.2">
      <c r="A213" s="276"/>
      <c r="B213" s="279"/>
      <c r="C213" s="209" t="str">
        <f>+CampusxDivxDept!C213</f>
        <v>Humanities (HUMA)</v>
      </c>
      <c r="D213" s="176"/>
      <c r="E213" s="175" t="s">
        <v>857</v>
      </c>
      <c r="F213" s="176">
        <f>+CampusxDivxDept!D213</f>
        <v>0</v>
      </c>
      <c r="G213" s="8"/>
      <c r="V213" s="8"/>
      <c r="W213" s="8"/>
      <c r="X213" s="8"/>
      <c r="Y213" s="8"/>
      <c r="Z213" s="8"/>
      <c r="AA213" s="8"/>
      <c r="AB213" s="8"/>
      <c r="AC213" s="8"/>
      <c r="AD213" s="8"/>
      <c r="AE213" s="8"/>
    </row>
    <row r="214" spans="1:31" ht="12.75" customHeight="1" x14ac:dyDescent="0.2">
      <c r="A214" s="276"/>
      <c r="B214" s="279"/>
      <c r="C214" s="209" t="str">
        <f>+CampusxDivxDept!C214</f>
        <v>Kinesiology (KINE)</v>
      </c>
      <c r="D214" s="176"/>
      <c r="E214" s="175" t="s">
        <v>857</v>
      </c>
      <c r="F214" s="176">
        <f>+CampusxDivxDept!D214</f>
        <v>0</v>
      </c>
      <c r="G214" s="8"/>
      <c r="V214" s="8"/>
      <c r="W214" s="8"/>
      <c r="X214" s="8"/>
      <c r="Y214" s="8"/>
      <c r="Z214" s="8"/>
      <c r="AA214" s="8"/>
      <c r="AB214" s="8"/>
      <c r="AC214" s="8"/>
      <c r="AD214" s="8"/>
      <c r="AE214" s="8"/>
    </row>
    <row r="215" spans="1:31" ht="12.75" customHeight="1" x14ac:dyDescent="0.2">
      <c r="A215" s="276"/>
      <c r="B215" s="279"/>
      <c r="C215" s="209" t="str">
        <f>+CampusxDivxDept!C215</f>
        <v>Management (MGMT)</v>
      </c>
      <c r="D215" s="176"/>
      <c r="E215" s="175" t="s">
        <v>857</v>
      </c>
      <c r="F215" s="176">
        <f>+CampusxDivxDept!D215</f>
        <v>0</v>
      </c>
      <c r="G215" s="8"/>
      <c r="V215" s="8"/>
      <c r="W215" s="8"/>
      <c r="X215" s="8"/>
      <c r="Y215" s="8"/>
      <c r="Z215" s="8"/>
      <c r="AA215" s="8"/>
      <c r="AB215" s="8"/>
      <c r="AC215" s="8"/>
      <c r="AD215" s="8"/>
      <c r="AE215" s="8"/>
    </row>
    <row r="216" spans="1:31" ht="12.75" customHeight="1" x14ac:dyDescent="0.2">
      <c r="A216" s="276"/>
      <c r="B216" s="279"/>
      <c r="C216" s="209" t="str">
        <f>+CampusxDivxDept!C216</f>
        <v>Mathematics (MATH)</v>
      </c>
      <c r="D216" s="176"/>
      <c r="E216" s="175" t="s">
        <v>857</v>
      </c>
      <c r="F216" s="176">
        <f>+CampusxDivxDept!D216</f>
        <v>0</v>
      </c>
      <c r="G216" s="8"/>
      <c r="V216" s="8"/>
      <c r="W216" s="8"/>
      <c r="X216" s="8"/>
      <c r="Y216" s="8"/>
      <c r="Z216" s="8"/>
      <c r="AA216" s="8"/>
      <c r="AB216" s="8"/>
      <c r="AC216" s="8"/>
      <c r="AD216" s="8"/>
      <c r="AE216" s="8"/>
    </row>
    <row r="217" spans="1:31" ht="12.75" customHeight="1" x14ac:dyDescent="0.2">
      <c r="A217" s="276"/>
      <c r="B217" s="279"/>
      <c r="C217" s="209" t="str">
        <f>+CampusxDivxDept!C217</f>
        <v>Philosophy (PHIL)</v>
      </c>
      <c r="D217" s="176"/>
      <c r="E217" s="175" t="s">
        <v>857</v>
      </c>
      <c r="F217" s="176">
        <f>+CampusxDivxDept!D217</f>
        <v>0</v>
      </c>
      <c r="G217" s="8"/>
      <c r="V217" s="8"/>
      <c r="W217" s="8"/>
      <c r="X217" s="8"/>
      <c r="Y217" s="8"/>
      <c r="Z217" s="8"/>
      <c r="AA217" s="8"/>
      <c r="AB217" s="8"/>
      <c r="AC217" s="8"/>
      <c r="AD217" s="8"/>
      <c r="AE217" s="8"/>
    </row>
    <row r="218" spans="1:31" ht="12.75" customHeight="1" x14ac:dyDescent="0.2">
      <c r="A218" s="276"/>
      <c r="B218" s="279"/>
      <c r="C218" s="209" t="str">
        <f>+CampusxDivxDept!C218</f>
        <v>Political Science (POLS)</v>
      </c>
      <c r="D218" s="176"/>
      <c r="E218" s="175" t="s">
        <v>857</v>
      </c>
      <c r="F218" s="176">
        <f>+CampusxDivxDept!D218</f>
        <v>0</v>
      </c>
      <c r="G218" s="8"/>
      <c r="V218" s="8"/>
      <c r="W218" s="8"/>
      <c r="X218" s="8"/>
      <c r="Y218" s="8"/>
      <c r="Z218" s="8"/>
      <c r="AA218" s="8"/>
      <c r="AB218" s="8"/>
      <c r="AC218" s="8"/>
      <c r="AD218" s="8"/>
      <c r="AE218" s="8"/>
    </row>
    <row r="219" spans="1:31" ht="12.75" customHeight="1" x14ac:dyDescent="0.2">
      <c r="A219" s="276"/>
      <c r="B219" s="279"/>
      <c r="C219" s="209" t="str">
        <f>+CampusxDivxDept!C219</f>
        <v>Real Estate (RELE)</v>
      </c>
      <c r="D219" s="176"/>
      <c r="E219" s="175" t="s">
        <v>857</v>
      </c>
      <c r="F219" s="176">
        <f>+CampusxDivxDept!D219</f>
        <v>0</v>
      </c>
      <c r="G219" s="8"/>
      <c r="V219" s="8"/>
      <c r="W219" s="8"/>
      <c r="X219" s="8"/>
      <c r="Y219" s="8"/>
      <c r="Z219" s="8"/>
      <c r="AA219" s="8"/>
      <c r="AB219" s="8"/>
      <c r="AC219" s="8"/>
      <c r="AD219" s="8"/>
      <c r="AE219" s="8"/>
    </row>
    <row r="220" spans="1:31" ht="12.75" customHeight="1" x14ac:dyDescent="0.2">
      <c r="A220" s="276"/>
      <c r="B220" s="279"/>
      <c r="C220" s="209" t="str">
        <f>+CampusxDivxDept!C220</f>
        <v>Speech (SPCH)</v>
      </c>
      <c r="D220" s="176"/>
      <c r="E220" s="175" t="s">
        <v>857</v>
      </c>
      <c r="F220" s="176">
        <f>+CampusxDivxDept!D220</f>
        <v>0</v>
      </c>
      <c r="G220" s="8"/>
      <c r="V220" s="8"/>
      <c r="W220" s="8"/>
      <c r="X220" s="8"/>
      <c r="Y220" s="8"/>
      <c r="Z220" s="8"/>
      <c r="AA220" s="8"/>
      <c r="AB220" s="8"/>
      <c r="AC220" s="8"/>
      <c r="AD220" s="8"/>
      <c r="AE220" s="8"/>
    </row>
    <row r="221" spans="1:31" ht="12.75" customHeight="1" x14ac:dyDescent="0.2">
      <c r="A221" s="276"/>
      <c r="B221" s="279"/>
      <c r="C221" s="209" t="str">
        <f>+CampusxDivxDept!C221</f>
        <v>Video Production (VIDP)</v>
      </c>
      <c r="D221" s="176"/>
      <c r="E221" s="175" t="s">
        <v>857</v>
      </c>
      <c r="F221" s="176">
        <f>+CampusxDivxDept!D221</f>
        <v>0</v>
      </c>
      <c r="G221" s="8"/>
      <c r="V221" s="8"/>
      <c r="W221" s="8"/>
      <c r="X221" s="8"/>
      <c r="Y221" s="8"/>
      <c r="Z221" s="8"/>
      <c r="AA221" s="8"/>
      <c r="AB221" s="8"/>
      <c r="AC221" s="8"/>
      <c r="AD221" s="8"/>
      <c r="AE221" s="8"/>
    </row>
    <row r="222" spans="1:31" ht="12.75" customHeight="1" thickBot="1" x14ac:dyDescent="0.25">
      <c r="A222" s="276"/>
      <c r="B222" s="280"/>
      <c r="C222" s="211" t="s">
        <v>43</v>
      </c>
      <c r="D222" s="202">
        <f>SUM(D201:D221,D221)</f>
        <v>4288</v>
      </c>
      <c r="E222" s="203">
        <f t="shared" si="19"/>
        <v>0.63058823529411767</v>
      </c>
      <c r="F222" s="202">
        <f>+CampusxDivxDept!D222</f>
        <v>6800</v>
      </c>
      <c r="G222" s="8"/>
      <c r="V222" s="8"/>
      <c r="W222" s="8"/>
      <c r="X222" s="8"/>
      <c r="Y222" s="8"/>
      <c r="Z222" s="8"/>
      <c r="AA222" s="8"/>
      <c r="AB222" s="8"/>
      <c r="AC222" s="8"/>
      <c r="AD222" s="8"/>
      <c r="AE222" s="8"/>
    </row>
    <row r="223" spans="1:31" ht="12.75" customHeight="1" thickBot="1" x14ac:dyDescent="0.25">
      <c r="A223" s="277"/>
      <c r="B223" s="282" t="s">
        <v>360</v>
      </c>
      <c r="C223" s="285"/>
      <c r="D223" s="57">
        <f>SUM(D178,D199,D222)</f>
        <v>439856</v>
      </c>
      <c r="E223" s="56">
        <f t="shared" si="19"/>
        <v>0.52171025164155316</v>
      </c>
      <c r="F223" s="57">
        <f>+CampusxDivxDept!D223</f>
        <v>843104</v>
      </c>
      <c r="G223" s="8"/>
      <c r="V223" s="8"/>
      <c r="W223" s="8"/>
      <c r="X223" s="8"/>
      <c r="Y223" s="8"/>
      <c r="Z223" s="8"/>
      <c r="AA223" s="8"/>
      <c r="AB223" s="8"/>
      <c r="AC223" s="8"/>
      <c r="AD223" s="8"/>
      <c r="AE223" s="8"/>
    </row>
    <row r="224" spans="1:31" ht="12.75" customHeight="1" x14ac:dyDescent="0.2">
      <c r="A224" s="278" t="s">
        <v>216</v>
      </c>
      <c r="B224" s="275" t="s">
        <v>832</v>
      </c>
      <c r="C224" s="193" t="str">
        <f>+CampusxDivxDept!C224</f>
        <v>Szlachtowski</v>
      </c>
      <c r="D224" s="194"/>
      <c r="E224" s="195"/>
      <c r="F224" s="194"/>
      <c r="G224" s="8"/>
      <c r="V224" s="8"/>
      <c r="W224" s="8"/>
      <c r="X224" s="8"/>
      <c r="Y224" s="8"/>
      <c r="Z224" s="8"/>
      <c r="AA224" s="8"/>
      <c r="AB224" s="8"/>
      <c r="AC224" s="8"/>
      <c r="AD224" s="8"/>
      <c r="AE224" s="8"/>
    </row>
    <row r="225" spans="1:31" ht="12.75" customHeight="1" x14ac:dyDescent="0.2">
      <c r="A225" s="275"/>
      <c r="B225" s="286"/>
      <c r="C225" s="169" t="str">
        <f>+CampusxDivxDept!C225</f>
        <v>Anatomy &amp; Physiology (ANPH)</v>
      </c>
      <c r="D225" s="176">
        <v>1920</v>
      </c>
      <c r="E225" s="175">
        <f t="shared" ref="E225:E256" si="20">+D225/$F225</f>
        <v>7.6775431861804216E-2</v>
      </c>
      <c r="F225" s="176">
        <f>+CampusxDivxDept!D225</f>
        <v>25008</v>
      </c>
      <c r="G225" s="8"/>
      <c r="V225" s="8"/>
      <c r="W225" s="8"/>
      <c r="X225" s="8"/>
      <c r="Y225" s="8"/>
      <c r="Z225" s="8"/>
      <c r="AA225" s="8"/>
      <c r="AB225" s="8"/>
      <c r="AC225" s="8"/>
      <c r="AD225" s="8"/>
      <c r="AE225" s="8"/>
    </row>
    <row r="226" spans="1:31" ht="12.75" customHeight="1" x14ac:dyDescent="0.2">
      <c r="A226" s="275"/>
      <c r="B226" s="286"/>
      <c r="C226" s="118" t="str">
        <f>+CampusxDivxDept!C226</f>
        <v>Biology (BIOL)</v>
      </c>
      <c r="D226" s="176">
        <v>10624</v>
      </c>
      <c r="E226" s="175">
        <f t="shared" si="20"/>
        <v>0.25056603773584907</v>
      </c>
      <c r="F226" s="176">
        <f>+CampusxDivxDept!D226</f>
        <v>42400</v>
      </c>
      <c r="G226" s="8"/>
      <c r="V226" s="8"/>
      <c r="W226" s="8"/>
      <c r="X226" s="8"/>
      <c r="Y226" s="8"/>
      <c r="Z226" s="8"/>
      <c r="AA226" s="8"/>
      <c r="AB226" s="8"/>
      <c r="AC226" s="8"/>
      <c r="AD226" s="8"/>
      <c r="AE226" s="8"/>
    </row>
    <row r="227" spans="1:31" ht="12.75" customHeight="1" x14ac:dyDescent="0.2">
      <c r="A227" s="275"/>
      <c r="B227" s="286"/>
      <c r="C227" s="118" t="str">
        <f>+CampusxDivxDept!C227</f>
        <v>Chemistry (CHEM)</v>
      </c>
      <c r="D227" s="176"/>
      <c r="E227" s="175">
        <f t="shared" si="20"/>
        <v>0</v>
      </c>
      <c r="F227" s="176">
        <f>+CampusxDivxDept!D227</f>
        <v>7488</v>
      </c>
      <c r="G227" s="8"/>
      <c r="V227" s="8"/>
      <c r="W227" s="8"/>
      <c r="X227" s="8"/>
      <c r="Y227" s="8"/>
      <c r="Z227" s="8"/>
      <c r="AA227" s="8"/>
      <c r="AB227" s="8"/>
      <c r="AC227" s="8"/>
      <c r="AD227" s="8"/>
      <c r="AE227" s="8"/>
    </row>
    <row r="228" spans="1:31" ht="12.75" customHeight="1" x14ac:dyDescent="0.2">
      <c r="A228" s="275"/>
      <c r="B228" s="286"/>
      <c r="C228" s="118" t="str">
        <f>+CampusxDivxDept!C228</f>
        <v>Environmental Science (ENVR)</v>
      </c>
      <c r="D228" s="176">
        <v>672</v>
      </c>
      <c r="E228" s="175">
        <f t="shared" si="20"/>
        <v>7.5268817204301078E-2</v>
      </c>
      <c r="F228" s="176">
        <f>+CampusxDivxDept!D228</f>
        <v>8928</v>
      </c>
      <c r="G228" s="8"/>
      <c r="V228" s="8"/>
      <c r="W228" s="8"/>
      <c r="X228" s="8"/>
      <c r="Y228" s="8"/>
      <c r="Z228" s="8"/>
      <c r="AA228" s="8"/>
      <c r="AB228" s="8"/>
      <c r="AC228" s="8"/>
      <c r="AD228" s="8"/>
      <c r="AE228" s="8"/>
    </row>
    <row r="229" spans="1:31" ht="12.75" customHeight="1" x14ac:dyDescent="0.2">
      <c r="A229" s="275"/>
      <c r="B229" s="286"/>
      <c r="C229" s="118" t="str">
        <f>+CampusxDivxDept!C229</f>
        <v>Geology (GEOL)</v>
      </c>
      <c r="D229" s="176"/>
      <c r="E229" s="175" t="s">
        <v>857</v>
      </c>
      <c r="F229" s="176">
        <f>+CampusxDivxDept!D229</f>
        <v>0</v>
      </c>
      <c r="G229" s="8"/>
      <c r="V229" s="8"/>
      <c r="W229" s="8"/>
      <c r="X229" s="8"/>
      <c r="Y229" s="8"/>
      <c r="Z229" s="8"/>
      <c r="AA229" s="8"/>
      <c r="AB229" s="8"/>
      <c r="AC229" s="8"/>
      <c r="AD229" s="8"/>
      <c r="AE229" s="8"/>
    </row>
    <row r="230" spans="1:31" ht="12.75" customHeight="1" x14ac:dyDescent="0.2">
      <c r="A230" s="275"/>
      <c r="B230" s="286"/>
      <c r="C230" s="118" t="str">
        <f>+CampusxDivxDept!C230</f>
        <v>Kinesiology (KINE)</v>
      </c>
      <c r="D230" s="176">
        <v>1024</v>
      </c>
      <c r="E230" s="175">
        <f t="shared" si="20"/>
        <v>0.27586206896551724</v>
      </c>
      <c r="F230" s="176">
        <f>+CampusxDivxDept!D230</f>
        <v>3712</v>
      </c>
      <c r="G230" s="8"/>
      <c r="V230" s="8"/>
      <c r="W230" s="8"/>
      <c r="X230" s="8"/>
      <c r="Y230" s="8"/>
      <c r="Z230" s="8"/>
      <c r="AA230" s="8"/>
      <c r="AB230" s="8"/>
      <c r="AC230" s="8"/>
      <c r="AD230" s="8"/>
      <c r="AE230" s="8"/>
    </row>
    <row r="231" spans="1:31" ht="12.75" customHeight="1" x14ac:dyDescent="0.2">
      <c r="A231" s="275"/>
      <c r="B231" s="286"/>
      <c r="C231" s="118" t="str">
        <f>+CampusxDivxDept!C231</f>
        <v>Nutrition (NUTR)</v>
      </c>
      <c r="D231" s="176"/>
      <c r="E231" s="175" t="s">
        <v>857</v>
      </c>
      <c r="F231" s="176">
        <f>+CampusxDivxDept!D231</f>
        <v>0</v>
      </c>
      <c r="G231" s="8"/>
      <c r="V231" s="8"/>
      <c r="W231" s="8"/>
      <c r="X231" s="8"/>
      <c r="Y231" s="8"/>
      <c r="Z231" s="8"/>
      <c r="AA231" s="8"/>
      <c r="AB231" s="8"/>
      <c r="AC231" s="8"/>
      <c r="AD231" s="8"/>
      <c r="AE231" s="8"/>
    </row>
    <row r="232" spans="1:31" ht="12.75" customHeight="1" x14ac:dyDescent="0.2">
      <c r="A232" s="275"/>
      <c r="B232" s="286"/>
      <c r="C232" s="118" t="str">
        <f>+CampusxDivxDept!C232</f>
        <v>Physics (PHYS)</v>
      </c>
      <c r="D232" s="176"/>
      <c r="E232" s="175">
        <f t="shared" si="20"/>
        <v>0</v>
      </c>
      <c r="F232" s="176">
        <f>+CampusxDivxDept!D232</f>
        <v>8256</v>
      </c>
      <c r="G232" s="8"/>
      <c r="V232" s="8"/>
      <c r="W232" s="8"/>
      <c r="X232" s="8"/>
      <c r="Y232" s="8"/>
      <c r="Z232" s="8"/>
      <c r="AA232" s="8"/>
      <c r="AB232" s="8"/>
      <c r="AC232" s="8"/>
      <c r="AD232" s="8"/>
      <c r="AE232" s="8"/>
    </row>
    <row r="233" spans="1:31" ht="12.75" customHeight="1" x14ac:dyDescent="0.2">
      <c r="A233" s="275"/>
      <c r="B233" s="286"/>
      <c r="C233" s="118" t="str">
        <f>+CampusxDivxDept!C233</f>
        <v>Political Science (POLS)</v>
      </c>
      <c r="D233" s="176">
        <v>6720</v>
      </c>
      <c r="E233" s="175">
        <f t="shared" si="20"/>
        <v>0.224</v>
      </c>
      <c r="F233" s="176">
        <f>+CampusxDivxDept!D233</f>
        <v>30000</v>
      </c>
      <c r="G233" s="8"/>
      <c r="V233" s="8"/>
      <c r="W233" s="8"/>
      <c r="X233" s="8"/>
      <c r="Y233" s="8"/>
      <c r="Z233" s="8"/>
      <c r="AA233" s="8"/>
      <c r="AB233" s="8"/>
      <c r="AC233" s="8"/>
      <c r="AD233" s="8"/>
      <c r="AE233" s="8"/>
    </row>
    <row r="234" spans="1:31" ht="12.75" customHeight="1" x14ac:dyDescent="0.2">
      <c r="A234" s="275"/>
      <c r="B234" s="286"/>
      <c r="C234" s="196" t="s">
        <v>43</v>
      </c>
      <c r="D234" s="197">
        <f>SUM(D225:D233)</f>
        <v>20960</v>
      </c>
      <c r="E234" s="198">
        <f t="shared" si="20"/>
        <v>0.1666242686339354</v>
      </c>
      <c r="F234" s="197">
        <f>+CampusxDivxDept!D234</f>
        <v>125792</v>
      </c>
      <c r="G234" s="8"/>
      <c r="V234" s="8"/>
      <c r="W234" s="8"/>
      <c r="X234" s="8"/>
      <c r="Y234" s="8"/>
      <c r="Z234" s="8"/>
      <c r="AA234" s="8"/>
      <c r="AB234" s="8"/>
      <c r="AC234" s="8"/>
      <c r="AD234" s="8"/>
      <c r="AE234" s="8"/>
    </row>
    <row r="235" spans="1:31" ht="12.75" customHeight="1" x14ac:dyDescent="0.2">
      <c r="A235" s="275"/>
      <c r="B235" s="286"/>
      <c r="C235" s="193" t="str">
        <f>+CampusxDivxDept!C235</f>
        <v>Tingle</v>
      </c>
      <c r="D235" s="197"/>
      <c r="E235" s="198"/>
      <c r="F235" s="197"/>
      <c r="G235" s="8"/>
      <c r="V235" s="8"/>
      <c r="W235" s="8"/>
      <c r="X235" s="8"/>
      <c r="Y235" s="8"/>
      <c r="Z235" s="8"/>
      <c r="AA235" s="8"/>
      <c r="AB235" s="8"/>
      <c r="AC235" s="8"/>
      <c r="AD235" s="8"/>
      <c r="AE235" s="8"/>
    </row>
    <row r="236" spans="1:31" ht="12.75" customHeight="1" x14ac:dyDescent="0.2">
      <c r="A236" s="275"/>
      <c r="B236" s="286"/>
      <c r="C236" s="118" t="str">
        <f>+CampusxDivxDept!C236</f>
        <v>English (ENGL)</v>
      </c>
      <c r="D236" s="176">
        <v>5392</v>
      </c>
      <c r="E236" s="175">
        <f t="shared" si="20"/>
        <v>0.10414091470951792</v>
      </c>
      <c r="F236" s="176">
        <f>+CampusxDivxDept!D236</f>
        <v>51776</v>
      </c>
      <c r="G236" s="8"/>
      <c r="V236" s="8"/>
      <c r="W236" s="8"/>
      <c r="X236" s="8"/>
      <c r="Y236" s="8"/>
      <c r="Z236" s="8"/>
      <c r="AA236" s="8"/>
      <c r="AB236" s="8"/>
      <c r="AC236" s="8"/>
      <c r="AD236" s="8"/>
      <c r="AE236" s="8"/>
    </row>
    <row r="237" spans="1:31" ht="12.75" customHeight="1" x14ac:dyDescent="0.2">
      <c r="A237" s="275"/>
      <c r="B237" s="286"/>
      <c r="C237" s="118" t="str">
        <f>+CampusxDivxDept!C237</f>
        <v>History (HIST)</v>
      </c>
      <c r="D237" s="176">
        <v>5664</v>
      </c>
      <c r="E237" s="175">
        <f t="shared" si="20"/>
        <v>0.14514145141451415</v>
      </c>
      <c r="F237" s="176">
        <f>+CampusxDivxDept!D237</f>
        <v>39024</v>
      </c>
      <c r="G237" s="8"/>
      <c r="V237" s="8"/>
      <c r="W237" s="8"/>
      <c r="X237" s="8"/>
      <c r="Y237" s="8"/>
      <c r="Z237" s="8"/>
      <c r="AA237" s="8"/>
      <c r="AB237" s="8"/>
      <c r="AC237" s="8"/>
      <c r="AD237" s="8"/>
      <c r="AE237" s="8"/>
    </row>
    <row r="238" spans="1:31" ht="12.75" customHeight="1" x14ac:dyDescent="0.2">
      <c r="A238" s="275"/>
      <c r="B238" s="286"/>
      <c r="C238" s="118" t="str">
        <f>+CampusxDivxDept!C238</f>
        <v>Humanities (HUMA)</v>
      </c>
      <c r="D238" s="176"/>
      <c r="E238" s="175" t="s">
        <v>857</v>
      </c>
      <c r="F238" s="176">
        <f>+CampusxDivxDept!D238</f>
        <v>0</v>
      </c>
      <c r="G238" s="8"/>
      <c r="V238" s="8"/>
      <c r="W238" s="8"/>
      <c r="X238" s="8"/>
      <c r="Y238" s="8"/>
      <c r="Z238" s="8"/>
      <c r="AA238" s="8"/>
      <c r="AB238" s="8"/>
      <c r="AC238" s="8"/>
      <c r="AD238" s="8"/>
      <c r="AE238" s="8"/>
    </row>
    <row r="239" spans="1:31" ht="12.75" customHeight="1" x14ac:dyDescent="0.2">
      <c r="A239" s="275"/>
      <c r="B239" s="286"/>
      <c r="C239" s="118" t="str">
        <f>+CampusxDivxDept!C239</f>
        <v>Philosophy (PHIL)</v>
      </c>
      <c r="D239" s="176"/>
      <c r="E239" s="175">
        <f t="shared" si="20"/>
        <v>0</v>
      </c>
      <c r="F239" s="176">
        <f>+CampusxDivxDept!D239</f>
        <v>5952</v>
      </c>
      <c r="G239" s="8"/>
      <c r="V239" s="8"/>
      <c r="W239" s="8"/>
      <c r="X239" s="8"/>
      <c r="Y239" s="8"/>
      <c r="Z239" s="8"/>
      <c r="AA239" s="8"/>
      <c r="AB239" s="8"/>
      <c r="AC239" s="8"/>
      <c r="AD239" s="8"/>
      <c r="AE239" s="8"/>
    </row>
    <row r="240" spans="1:31" ht="12.75" customHeight="1" x14ac:dyDescent="0.2">
      <c r="A240" s="275"/>
      <c r="B240" s="286"/>
      <c r="C240" s="118" t="str">
        <f>+CampusxDivxDept!C240</f>
        <v>Reading &amp; Writing (RDWR)</v>
      </c>
      <c r="D240" s="176">
        <v>2016</v>
      </c>
      <c r="E240" s="175">
        <f t="shared" si="20"/>
        <v>0.20388349514563106</v>
      </c>
      <c r="F240" s="176">
        <f>+CampusxDivxDept!D240</f>
        <v>9888</v>
      </c>
      <c r="G240" s="8"/>
      <c r="V240" s="8"/>
      <c r="W240" s="8"/>
      <c r="X240" s="8"/>
      <c r="Y240" s="8"/>
      <c r="Z240" s="8"/>
      <c r="AA240" s="8"/>
      <c r="AB240" s="8"/>
      <c r="AC240" s="8"/>
      <c r="AD240" s="8"/>
      <c r="AE240" s="8"/>
    </row>
    <row r="241" spans="1:31" ht="12.75" customHeight="1" x14ac:dyDescent="0.2">
      <c r="A241" s="275"/>
      <c r="B241" s="286"/>
      <c r="C241" s="118" t="str">
        <f>+CampusxDivxDept!C241</f>
        <v>Spanish (SPAN)</v>
      </c>
      <c r="D241" s="176"/>
      <c r="E241" s="175" t="s">
        <v>857</v>
      </c>
      <c r="F241" s="176">
        <f>+CampusxDivxDept!D241</f>
        <v>0</v>
      </c>
      <c r="G241" s="8"/>
      <c r="V241" s="8"/>
      <c r="W241" s="8"/>
      <c r="X241" s="8"/>
      <c r="Y241" s="8"/>
      <c r="Z241" s="8"/>
      <c r="AA241" s="8"/>
      <c r="AB241" s="8"/>
      <c r="AC241" s="8"/>
      <c r="AD241" s="8"/>
      <c r="AE241" s="8"/>
    </row>
    <row r="242" spans="1:31" ht="12.75" customHeight="1" x14ac:dyDescent="0.2">
      <c r="A242" s="275"/>
      <c r="B242" s="286"/>
      <c r="C242" s="167" t="str">
        <f>+CampusxDivxDept!C242</f>
        <v>Speech (SPCH)</v>
      </c>
      <c r="D242" s="176">
        <v>432</v>
      </c>
      <c r="E242" s="175">
        <f t="shared" si="20"/>
        <v>2.6392961876832845E-2</v>
      </c>
      <c r="F242" s="176">
        <f>+CampusxDivxDept!D242</f>
        <v>16368</v>
      </c>
      <c r="G242" s="8"/>
      <c r="V242" s="8"/>
      <c r="W242" s="8"/>
      <c r="X242" s="8"/>
      <c r="Y242" s="8"/>
      <c r="Z242" s="8"/>
      <c r="AA242" s="8"/>
      <c r="AB242" s="8"/>
      <c r="AC242" s="8"/>
      <c r="AD242" s="8"/>
      <c r="AE242" s="8"/>
    </row>
    <row r="243" spans="1:31" ht="12.75" customHeight="1" x14ac:dyDescent="0.2">
      <c r="A243" s="275"/>
      <c r="B243" s="286"/>
      <c r="C243" s="196" t="s">
        <v>43</v>
      </c>
      <c r="D243" s="220">
        <f>SUM(D236:D242)</f>
        <v>13504</v>
      </c>
      <c r="E243" s="198">
        <f t="shared" si="20"/>
        <v>0.10978147762747138</v>
      </c>
      <c r="F243" s="197">
        <f>+CampusxDivxDept!D243</f>
        <v>123008</v>
      </c>
      <c r="G243" s="8"/>
      <c r="V243" s="8"/>
      <c r="W243" s="8"/>
      <c r="X243" s="8"/>
      <c r="Y243" s="8"/>
      <c r="Z243" s="8"/>
      <c r="AA243" s="8"/>
      <c r="AB243" s="8"/>
      <c r="AC243" s="8"/>
      <c r="AD243" s="8"/>
      <c r="AE243" s="8"/>
    </row>
    <row r="244" spans="1:31" ht="12.75" customHeight="1" x14ac:dyDescent="0.2">
      <c r="A244" s="275"/>
      <c r="B244" s="286"/>
      <c r="C244" s="193" t="str">
        <f>+CampusxDivxDept!C244</f>
        <v>Fair</v>
      </c>
      <c r="D244" s="197"/>
      <c r="E244" s="198"/>
      <c r="F244" s="197"/>
      <c r="G244" s="8"/>
      <c r="V244" s="8"/>
      <c r="W244" s="8"/>
      <c r="X244" s="8"/>
      <c r="Y244" s="8"/>
      <c r="Z244" s="8"/>
      <c r="AA244" s="8"/>
      <c r="AB244" s="8"/>
      <c r="AC244" s="8"/>
      <c r="AD244" s="8"/>
      <c r="AE244" s="8"/>
    </row>
    <row r="245" spans="1:31" ht="12.75" customHeight="1" x14ac:dyDescent="0.2">
      <c r="A245" s="275"/>
      <c r="B245" s="286"/>
      <c r="C245" s="118" t="str">
        <f>+CampusxDivxDept!C245</f>
        <v>Accounting (ACCT)</v>
      </c>
      <c r="D245" s="174"/>
      <c r="E245" s="175" t="s">
        <v>857</v>
      </c>
      <c r="F245" s="176">
        <f>+CampusxDivxDept!D245</f>
        <v>0</v>
      </c>
      <c r="G245" s="8"/>
      <c r="V245" s="8"/>
      <c r="W245" s="8"/>
      <c r="X245" s="8"/>
      <c r="Y245" s="8"/>
      <c r="Z245" s="8"/>
      <c r="AA245" s="8"/>
      <c r="AB245" s="8"/>
      <c r="AC245" s="8"/>
      <c r="AD245" s="8"/>
      <c r="AE245" s="8"/>
    </row>
    <row r="246" spans="1:31" ht="12.75" customHeight="1" x14ac:dyDescent="0.2">
      <c r="A246" s="275"/>
      <c r="B246" s="286"/>
      <c r="C246" s="118" t="str">
        <f>+CampusxDivxDept!C246</f>
        <v>Art (ARTS)</v>
      </c>
      <c r="D246" s="174"/>
      <c r="E246" s="175">
        <f t="shared" si="20"/>
        <v>0</v>
      </c>
      <c r="F246" s="176">
        <f>+CampusxDivxDept!D246</f>
        <v>11040</v>
      </c>
      <c r="G246" s="8"/>
      <c r="V246" s="8"/>
      <c r="W246" s="8"/>
      <c r="X246" s="8"/>
      <c r="Y246" s="8"/>
      <c r="Z246" s="8"/>
      <c r="AA246" s="8"/>
      <c r="AB246" s="8"/>
      <c r="AC246" s="8"/>
      <c r="AD246" s="8"/>
      <c r="AE246" s="8"/>
    </row>
    <row r="247" spans="1:31" ht="12.75" customHeight="1" x14ac:dyDescent="0.2">
      <c r="A247" s="275"/>
      <c r="B247" s="286"/>
      <c r="C247" s="118" t="str">
        <f>+CampusxDivxDept!C247</f>
        <v>Business (BUSI)</v>
      </c>
      <c r="D247" s="176"/>
      <c r="E247" s="175" t="s">
        <v>857</v>
      </c>
      <c r="F247" s="176">
        <f>+CampusxDivxDept!D247</f>
        <v>0</v>
      </c>
      <c r="G247" s="8"/>
      <c r="V247" s="8"/>
      <c r="W247" s="8"/>
      <c r="X247" s="8"/>
      <c r="Y247" s="8"/>
      <c r="Z247" s="8"/>
      <c r="AA247" s="8"/>
      <c r="AB247" s="8"/>
      <c r="AC247" s="8"/>
      <c r="AD247" s="8"/>
      <c r="AE247" s="8"/>
    </row>
    <row r="248" spans="1:31" ht="12.75" customHeight="1" x14ac:dyDescent="0.2">
      <c r="A248" s="275"/>
      <c r="B248" s="286"/>
      <c r="C248" s="118" t="str">
        <f>+CampusxDivxDept!C248</f>
        <v>Developmental Mathematics (DEVM)</v>
      </c>
      <c r="D248" s="176">
        <v>5280</v>
      </c>
      <c r="E248" s="175">
        <f t="shared" si="20"/>
        <v>0.22448979591836735</v>
      </c>
      <c r="F248" s="176">
        <f>+CampusxDivxDept!D248</f>
        <v>23520</v>
      </c>
      <c r="G248" s="8"/>
      <c r="V248" s="8"/>
      <c r="W248" s="8"/>
      <c r="X248" s="8"/>
      <c r="Y248" s="8"/>
      <c r="Z248" s="8"/>
      <c r="AA248" s="8"/>
      <c r="AB248" s="8"/>
      <c r="AC248" s="8"/>
      <c r="AD248" s="8"/>
      <c r="AE248" s="8"/>
    </row>
    <row r="249" spans="1:31" ht="12.75" customHeight="1" x14ac:dyDescent="0.2">
      <c r="A249" s="275"/>
      <c r="B249" s="286"/>
      <c r="C249" s="118" t="str">
        <f>+CampusxDivxDept!C249</f>
        <v>Economics (ECON)</v>
      </c>
      <c r="D249" s="176">
        <v>3456</v>
      </c>
      <c r="E249" s="175">
        <f t="shared" si="20"/>
        <v>0.32286995515695066</v>
      </c>
      <c r="F249" s="176">
        <f>+CampusxDivxDept!D249</f>
        <v>10704</v>
      </c>
      <c r="G249" s="8"/>
      <c r="V249" s="8"/>
      <c r="W249" s="8"/>
      <c r="X249" s="8"/>
      <c r="Y249" s="8"/>
      <c r="Z249" s="8"/>
      <c r="AA249" s="8"/>
      <c r="AB249" s="8"/>
      <c r="AC249" s="8"/>
      <c r="AD249" s="8"/>
      <c r="AE249" s="8"/>
    </row>
    <row r="250" spans="1:31" ht="12.75" customHeight="1" x14ac:dyDescent="0.2">
      <c r="A250" s="275"/>
      <c r="B250" s="286"/>
      <c r="C250" s="118" t="str">
        <f>+CampusxDivxDept!C250</f>
        <v>EDUC Learning Frameworks (EDLF)</v>
      </c>
      <c r="D250" s="176"/>
      <c r="E250" s="175">
        <f t="shared" si="20"/>
        <v>0</v>
      </c>
      <c r="F250" s="176">
        <f>+CampusxDivxDept!D250</f>
        <v>5040</v>
      </c>
      <c r="G250" s="8"/>
      <c r="V250" s="8"/>
      <c r="W250" s="8"/>
      <c r="X250" s="8"/>
      <c r="Y250" s="8"/>
      <c r="Z250" s="8"/>
      <c r="AA250" s="8"/>
      <c r="AB250" s="8"/>
      <c r="AC250" s="8"/>
      <c r="AD250" s="8"/>
      <c r="AE250" s="8"/>
    </row>
    <row r="251" spans="1:31" ht="12.75" customHeight="1" x14ac:dyDescent="0.2">
      <c r="A251" s="275"/>
      <c r="B251" s="286"/>
      <c r="C251" s="118" t="str">
        <f>+CampusxDivxDept!C251</f>
        <v>Mathematics (MATH)</v>
      </c>
      <c r="D251" s="176">
        <v>7168</v>
      </c>
      <c r="E251" s="175">
        <f t="shared" si="20"/>
        <v>0.1061863000711069</v>
      </c>
      <c r="F251" s="176">
        <f>+CampusxDivxDept!D251</f>
        <v>67504</v>
      </c>
      <c r="G251" s="8"/>
      <c r="V251" s="8"/>
      <c r="W251" s="8"/>
      <c r="X251" s="8"/>
      <c r="Y251" s="8"/>
      <c r="Z251" s="8"/>
      <c r="AA251" s="8"/>
      <c r="AB251" s="8"/>
      <c r="AC251" s="8"/>
      <c r="AD251" s="8"/>
      <c r="AE251" s="8"/>
    </row>
    <row r="252" spans="1:31" ht="12.75" customHeight="1" x14ac:dyDescent="0.2">
      <c r="A252" s="275"/>
      <c r="B252" s="286"/>
      <c r="C252" s="118" t="str">
        <f>+CampusxDivxDept!C252</f>
        <v>Music (MUSI)</v>
      </c>
      <c r="D252" s="176"/>
      <c r="E252" s="175">
        <f t="shared" si="20"/>
        <v>0</v>
      </c>
      <c r="F252" s="176">
        <f>+CampusxDivxDept!D252</f>
        <v>4080</v>
      </c>
      <c r="G252" s="8"/>
      <c r="V252" s="8"/>
      <c r="W252" s="8"/>
      <c r="X252" s="8"/>
      <c r="Y252" s="8"/>
      <c r="Z252" s="8"/>
      <c r="AA252" s="8"/>
      <c r="AB252" s="8"/>
      <c r="AC252" s="8"/>
      <c r="AD252" s="8"/>
      <c r="AE252" s="8"/>
    </row>
    <row r="253" spans="1:31" ht="12.75" customHeight="1" x14ac:dyDescent="0.2">
      <c r="A253" s="275"/>
      <c r="B253" s="286"/>
      <c r="C253" s="167" t="str">
        <f>+CampusxDivxDept!C253</f>
        <v>Psychology (PSYC)</v>
      </c>
      <c r="D253" s="176"/>
      <c r="E253" s="175">
        <f t="shared" si="20"/>
        <v>0</v>
      </c>
      <c r="F253" s="176">
        <f>+CampusxDivxDept!D253</f>
        <v>9312</v>
      </c>
      <c r="G253" s="8"/>
      <c r="V253" s="8"/>
      <c r="W253" s="8"/>
      <c r="X253" s="8"/>
      <c r="Y253" s="8"/>
      <c r="Z253" s="8"/>
      <c r="AA253" s="8"/>
      <c r="AB253" s="8"/>
      <c r="AC253" s="8"/>
      <c r="AD253" s="8"/>
      <c r="AE253" s="8"/>
    </row>
    <row r="254" spans="1:31" ht="12.75" customHeight="1" x14ac:dyDescent="0.2">
      <c r="A254" s="275"/>
      <c r="B254" s="286"/>
      <c r="C254" s="167" t="str">
        <f>+CampusxDivxDept!C254</f>
        <v>Sociology (SOCI)</v>
      </c>
      <c r="D254" s="176"/>
      <c r="E254" s="175">
        <f t="shared" si="20"/>
        <v>0</v>
      </c>
      <c r="F254" s="176">
        <f>+CampusxDivxDept!D254</f>
        <v>2160</v>
      </c>
      <c r="G254" s="8"/>
      <c r="V254" s="8"/>
      <c r="W254" s="8"/>
      <c r="X254" s="8"/>
      <c r="Y254" s="8"/>
      <c r="Z254" s="8"/>
      <c r="AA254" s="8"/>
      <c r="AB254" s="8"/>
      <c r="AC254" s="8"/>
      <c r="AD254" s="8"/>
      <c r="AE254" s="8"/>
    </row>
    <row r="255" spans="1:31" ht="12.75" customHeight="1" x14ac:dyDescent="0.2">
      <c r="A255" s="275"/>
      <c r="B255" s="286"/>
      <c r="C255" s="196" t="s">
        <v>43</v>
      </c>
      <c r="D255" s="197">
        <f>SUM(D245:D254)</f>
        <v>15904</v>
      </c>
      <c r="E255" s="213">
        <f t="shared" si="20"/>
        <v>0.11925614877024596</v>
      </c>
      <c r="F255" s="214">
        <f>+CampusxDivxDept!D255</f>
        <v>133360</v>
      </c>
      <c r="G255" s="8"/>
      <c r="V255" s="8"/>
      <c r="W255" s="8"/>
      <c r="X255" s="8"/>
      <c r="Y255" s="8"/>
      <c r="Z255" s="8"/>
      <c r="AA255" s="8"/>
      <c r="AB255" s="8"/>
      <c r="AC255" s="8"/>
      <c r="AD255" s="8"/>
      <c r="AE255" s="8"/>
    </row>
    <row r="256" spans="1:31" ht="12.75" customHeight="1" thickBot="1" x14ac:dyDescent="0.25">
      <c r="A256" s="275"/>
      <c r="B256" s="287"/>
      <c r="C256" s="170" t="s">
        <v>0</v>
      </c>
      <c r="D256" s="182">
        <f>SUM(D234,D243,D255)</f>
        <v>50368</v>
      </c>
      <c r="E256" s="180">
        <f t="shared" si="20"/>
        <v>0.13179819970692905</v>
      </c>
      <c r="F256" s="182">
        <f>+CampusxDivxDept!D256</f>
        <v>382160</v>
      </c>
      <c r="G256" s="8"/>
      <c r="V256" s="8"/>
      <c r="W256" s="8"/>
      <c r="X256" s="8"/>
      <c r="Y256" s="8"/>
      <c r="Z256" s="8"/>
      <c r="AA256" s="8"/>
      <c r="AB256" s="8"/>
      <c r="AC256" s="8"/>
      <c r="AD256" s="8"/>
      <c r="AE256" s="8"/>
    </row>
    <row r="257" spans="1:31" ht="12.75" customHeight="1" x14ac:dyDescent="0.2">
      <c r="A257" s="289" t="s">
        <v>216</v>
      </c>
      <c r="B257" s="275" t="s">
        <v>833</v>
      </c>
      <c r="C257" s="118" t="str">
        <f>+CampusxDivxDept!C257</f>
        <v>Central Sterile Processing (Kelly-DW) (CSTP)</v>
      </c>
      <c r="D257" s="174">
        <v>960</v>
      </c>
      <c r="E257" s="185">
        <f t="shared" ref="E257:E273" si="21">+D257/$F257</f>
        <v>0.13303769401330376</v>
      </c>
      <c r="F257" s="174">
        <f>+CampusxDivxDept!D257</f>
        <v>7216</v>
      </c>
      <c r="G257" s="8"/>
      <c r="V257" s="8"/>
      <c r="W257" s="8"/>
      <c r="X257" s="8"/>
      <c r="Y257" s="8"/>
      <c r="Z257" s="8"/>
      <c r="AA257" s="8"/>
      <c r="AB257" s="8"/>
      <c r="AC257" s="8"/>
      <c r="AD257" s="8"/>
      <c r="AE257" s="8"/>
    </row>
    <row r="258" spans="1:31" ht="12.75" customHeight="1" x14ac:dyDescent="0.2">
      <c r="A258" s="289"/>
      <c r="B258" s="275"/>
      <c r="C258" s="118" t="str">
        <f>+CampusxDivxDept!C258</f>
        <v>Clinical Operations Mgt. BAS (Snyder-DW) (CLOP)</v>
      </c>
      <c r="D258" s="176"/>
      <c r="E258" s="175" t="s">
        <v>857</v>
      </c>
      <c r="F258" s="176">
        <f>+CampusxDivxDept!D258</f>
        <v>0</v>
      </c>
      <c r="G258" s="8"/>
      <c r="V258" s="8"/>
      <c r="W258" s="8"/>
      <c r="X258" s="8"/>
      <c r="Y258" s="8"/>
      <c r="Z258" s="8"/>
      <c r="AA258" s="8"/>
      <c r="AB258" s="8"/>
      <c r="AC258" s="8"/>
      <c r="AD258" s="8"/>
      <c r="AE258" s="8"/>
    </row>
    <row r="259" spans="1:31" ht="12.75" customHeight="1" x14ac:dyDescent="0.2">
      <c r="A259" s="289"/>
      <c r="B259" s="275"/>
      <c r="C259" s="118" t="str">
        <f>+CampusxDivxDept!C259</f>
        <v>Dental Hygiene (McClellan-DW) (DHYG)</v>
      </c>
      <c r="D259" s="176">
        <v>2944</v>
      </c>
      <c r="E259" s="175">
        <f t="shared" si="21"/>
        <v>0.31615120274914088</v>
      </c>
      <c r="F259" s="176">
        <f>+CampusxDivxDept!D259</f>
        <v>9312</v>
      </c>
      <c r="G259" s="8"/>
      <c r="V259" s="8"/>
      <c r="W259" s="8"/>
      <c r="X259" s="8"/>
      <c r="Y259" s="8"/>
      <c r="Z259" s="8"/>
      <c r="AA259" s="8"/>
      <c r="AB259" s="8"/>
      <c r="AC259" s="8"/>
      <c r="AD259" s="8"/>
      <c r="AE259" s="8"/>
    </row>
    <row r="260" spans="1:31" ht="12.75" customHeight="1" x14ac:dyDescent="0.2">
      <c r="A260" s="289"/>
      <c r="B260" s="275"/>
      <c r="C260" s="118" t="str">
        <f>+CampusxDivxDept!C260</f>
        <v>Diag Med Sonography (Chambers-DW) (DMSO)</v>
      </c>
      <c r="D260" s="176"/>
      <c r="E260" s="175">
        <f t="shared" si="21"/>
        <v>0</v>
      </c>
      <c r="F260" s="176">
        <f>+CampusxDivxDept!D260</f>
        <v>1056</v>
      </c>
      <c r="G260" s="8"/>
      <c r="V260" s="8"/>
      <c r="W260" s="8"/>
      <c r="X260" s="8"/>
      <c r="Y260" s="8"/>
      <c r="Z260" s="8"/>
      <c r="AA260" s="8"/>
      <c r="AB260" s="8"/>
      <c r="AC260" s="8"/>
      <c r="AD260" s="8"/>
      <c r="AE260" s="8"/>
    </row>
    <row r="261" spans="1:31" ht="12.75" customHeight="1" x14ac:dyDescent="0.2">
      <c r="A261" s="289"/>
      <c r="B261" s="275"/>
      <c r="C261" s="216" t="str">
        <f>+CampusxDivxDept!C261</f>
        <v>Diag Med Sonography-Cardiac (Chambers-DW) (DMSC)</v>
      </c>
      <c r="D261" s="176">
        <v>2896</v>
      </c>
      <c r="E261" s="175">
        <f t="shared" si="21"/>
        <v>0.12900926585887385</v>
      </c>
      <c r="F261" s="176">
        <f>+CampusxDivxDept!D261</f>
        <v>22448</v>
      </c>
      <c r="G261" s="8"/>
      <c r="V261" s="8"/>
      <c r="W261" s="8"/>
      <c r="X261" s="8"/>
      <c r="Y261" s="8"/>
      <c r="Z261" s="8"/>
      <c r="AA261" s="8"/>
      <c r="AB261" s="8"/>
      <c r="AC261" s="8"/>
      <c r="AD261" s="8"/>
      <c r="AE261" s="8"/>
    </row>
    <row r="262" spans="1:31" ht="12.75" customHeight="1" x14ac:dyDescent="0.2">
      <c r="A262" s="289"/>
      <c r="B262" s="275"/>
      <c r="C262" s="118" t="str">
        <f>+CampusxDivxDept!C262</f>
        <v>EMS (GCox-DW) (EMS)</v>
      </c>
      <c r="D262" s="176">
        <v>784</v>
      </c>
      <c r="E262" s="175">
        <f t="shared" si="21"/>
        <v>3.6109064112011792E-2</v>
      </c>
      <c r="F262" s="176">
        <f>+CampusxDivxDept!D262</f>
        <v>21712</v>
      </c>
      <c r="G262" s="8"/>
      <c r="V262" s="8"/>
      <c r="W262" s="8"/>
      <c r="X262" s="8"/>
      <c r="Y262" s="8"/>
      <c r="Z262" s="8"/>
      <c r="AA262" s="8"/>
      <c r="AB262" s="8"/>
      <c r="AC262" s="8"/>
      <c r="AD262" s="8"/>
      <c r="AE262" s="8"/>
    </row>
    <row r="263" spans="1:31" ht="12.75" customHeight="1" x14ac:dyDescent="0.2">
      <c r="A263" s="289"/>
      <c r="B263" s="275"/>
      <c r="C263" s="118" t="str">
        <f>+CampusxDivxDept!C263</f>
        <v>Fire Science (McAuliff-DW) (FIRE)</v>
      </c>
      <c r="D263" s="178">
        <v>1248</v>
      </c>
      <c r="E263" s="175">
        <f t="shared" si="21"/>
        <v>0.18181818181818182</v>
      </c>
      <c r="F263" s="176">
        <f>+CampusxDivxDept!D263</f>
        <v>6864</v>
      </c>
      <c r="G263" s="8"/>
      <c r="V263" s="8"/>
      <c r="W263" s="8"/>
      <c r="X263" s="8"/>
      <c r="Y263" s="8"/>
      <c r="Z263" s="8"/>
      <c r="AA263" s="8"/>
      <c r="AB263" s="8"/>
      <c r="AC263" s="8"/>
      <c r="AD263" s="8"/>
      <c r="AE263" s="8"/>
    </row>
    <row r="264" spans="1:31" ht="12.75" customHeight="1" x14ac:dyDescent="0.2">
      <c r="A264" s="289"/>
      <c r="B264" s="275"/>
      <c r="C264" s="118" t="str">
        <f>+CampusxDivxDept!C264</f>
        <v>Health Information Mgt. (Danton-DW) (HIM)</v>
      </c>
      <c r="D264" s="178">
        <v>1248</v>
      </c>
      <c r="E264" s="175">
        <f t="shared" si="21"/>
        <v>0.12</v>
      </c>
      <c r="F264" s="176">
        <f>+CampusxDivxDept!D264</f>
        <v>10400</v>
      </c>
      <c r="G264" s="8"/>
      <c r="V264" s="8"/>
      <c r="W264" s="8"/>
      <c r="X264" s="8"/>
      <c r="Y264" s="8"/>
      <c r="Z264" s="8"/>
      <c r="AA264" s="8"/>
      <c r="AB264" s="8"/>
      <c r="AC264" s="8"/>
      <c r="AD264" s="8"/>
      <c r="AE264" s="8"/>
    </row>
    <row r="265" spans="1:31" ht="12.75" customHeight="1" x14ac:dyDescent="0.2">
      <c r="A265" s="289"/>
      <c r="B265" s="275"/>
      <c r="C265" s="169" t="str">
        <f>+CampusxDivxDept!C265</f>
        <v>Health Professions (Kelly-DW) (HPRF)</v>
      </c>
      <c r="D265" s="176">
        <v>19632</v>
      </c>
      <c r="E265" s="175">
        <f t="shared" si="21"/>
        <v>0.28628091460569294</v>
      </c>
      <c r="F265" s="176">
        <f>+CampusxDivxDept!D265</f>
        <v>68576</v>
      </c>
      <c r="G265" s="8"/>
      <c r="V265" s="8"/>
      <c r="W265" s="8"/>
      <c r="X265" s="8"/>
      <c r="Y265" s="8"/>
      <c r="Z265" s="8"/>
      <c r="AA265" s="8"/>
      <c r="AB265" s="8"/>
      <c r="AC265" s="8"/>
      <c r="AD265" s="8"/>
      <c r="AE265" s="8"/>
    </row>
    <row r="266" spans="1:31" ht="12.75" customHeight="1" x14ac:dyDescent="0.2">
      <c r="A266" s="289"/>
      <c r="B266" s="275"/>
      <c r="C266" s="118" t="str">
        <f>+CampusxDivxDept!C266</f>
        <v>Medical Asst. Adv. Practice (Deutsch-DW) (MEDA)</v>
      </c>
      <c r="D266" s="176">
        <v>8336</v>
      </c>
      <c r="E266" s="175">
        <f t="shared" si="21"/>
        <v>0.38421828908554573</v>
      </c>
      <c r="F266" s="176">
        <f>+CampusxDivxDept!D266</f>
        <v>21696</v>
      </c>
      <c r="G266" s="8"/>
      <c r="V266" s="8"/>
      <c r="W266" s="8"/>
      <c r="X266" s="8"/>
      <c r="Y266" s="8"/>
      <c r="Z266" s="8"/>
      <c r="AA266" s="8"/>
      <c r="AB266" s="8"/>
      <c r="AC266" s="8"/>
      <c r="AD266" s="8"/>
      <c r="AE266" s="8"/>
    </row>
    <row r="267" spans="1:31" ht="12.75" customHeight="1" x14ac:dyDescent="0.2">
      <c r="A267" s="289"/>
      <c r="B267" s="275"/>
      <c r="C267" s="118" t="str">
        <f>+CampusxDivxDept!C267</f>
        <v>Pharmacy Tech. (Aboalam-DW) (PHRA)</v>
      </c>
      <c r="D267" s="176">
        <v>1920</v>
      </c>
      <c r="E267" s="175">
        <f t="shared" si="21"/>
        <v>0.33057851239669422</v>
      </c>
      <c r="F267" s="176">
        <f>+CampusxDivxDept!D267</f>
        <v>5808</v>
      </c>
      <c r="G267" s="8"/>
      <c r="V267" s="8"/>
      <c r="W267" s="8"/>
      <c r="X267" s="8"/>
      <c r="Y267" s="8"/>
      <c r="Z267" s="8"/>
      <c r="AA267" s="8"/>
      <c r="AB267" s="8"/>
      <c r="AC267" s="8"/>
      <c r="AD267" s="8"/>
      <c r="AE267" s="8"/>
    </row>
    <row r="268" spans="1:31" ht="12.75" customHeight="1" x14ac:dyDescent="0.2">
      <c r="A268" s="289"/>
      <c r="B268" s="275"/>
      <c r="C268" s="118" t="str">
        <f>+CampusxDivxDept!C268</f>
        <v>Physical Therapist Assistant (MCox-DW) (PTHA)</v>
      </c>
      <c r="D268" s="176">
        <v>1696</v>
      </c>
      <c r="E268" s="175">
        <f t="shared" si="21"/>
        <v>0.16459627329192547</v>
      </c>
      <c r="F268" s="176">
        <f>+CampusxDivxDept!D268</f>
        <v>10304</v>
      </c>
      <c r="G268" s="8"/>
      <c r="V268" s="8"/>
      <c r="W268" s="8"/>
      <c r="X268" s="8"/>
      <c r="Y268" s="8"/>
      <c r="Z268" s="8"/>
      <c r="AA268" s="8"/>
      <c r="AB268" s="8"/>
      <c r="AC268" s="8"/>
      <c r="AD268" s="8"/>
      <c r="AE268" s="8"/>
    </row>
    <row r="269" spans="1:31" ht="12.75" customHeight="1" x14ac:dyDescent="0.2">
      <c r="A269" s="289"/>
      <c r="B269" s="275"/>
      <c r="C269" s="118" t="str">
        <f>+CampusxDivxDept!C269</f>
        <v>Polysomnographic Tech. (Allen-DW) (PSGT)</v>
      </c>
      <c r="D269" s="176">
        <v>384</v>
      </c>
      <c r="E269" s="175">
        <f t="shared" si="21"/>
        <v>9.7560975609756101E-2</v>
      </c>
      <c r="F269" s="176">
        <f>+CampusxDivxDept!D269</f>
        <v>3936</v>
      </c>
      <c r="G269" s="8"/>
      <c r="V269" s="8"/>
      <c r="W269" s="8"/>
      <c r="X269" s="8"/>
      <c r="Y269" s="8"/>
      <c r="Z269" s="8"/>
      <c r="AA269" s="8"/>
      <c r="AB269" s="8"/>
      <c r="AC269" s="8"/>
      <c r="AD269" s="8"/>
      <c r="AE269" s="8"/>
    </row>
    <row r="270" spans="1:31" ht="12.75" customHeight="1" x14ac:dyDescent="0.2">
      <c r="A270" s="289"/>
      <c r="B270" s="275"/>
      <c r="C270" s="118" t="str">
        <f>+CampusxDivxDept!C270</f>
        <v>Respiratory Care (Boganwright-DW) (RSPT)</v>
      </c>
      <c r="D270" s="176">
        <v>3088</v>
      </c>
      <c r="E270" s="175">
        <f t="shared" si="21"/>
        <v>0.30880000000000002</v>
      </c>
      <c r="F270" s="176">
        <f>+CampusxDivxDept!D270</f>
        <v>10000</v>
      </c>
      <c r="G270" s="8"/>
      <c r="V270" s="8"/>
      <c r="W270" s="8"/>
      <c r="X270" s="8"/>
      <c r="Y270" s="8"/>
      <c r="Z270" s="8"/>
      <c r="AA270" s="8"/>
      <c r="AB270" s="8"/>
      <c r="AC270" s="8"/>
      <c r="AD270" s="8"/>
      <c r="AE270" s="8"/>
    </row>
    <row r="271" spans="1:31" ht="12.75" customHeight="1" x14ac:dyDescent="0.2">
      <c r="A271" s="289"/>
      <c r="B271" s="275"/>
      <c r="C271" s="200" t="str">
        <f>+CampusxDivxDept!C271</f>
        <v>Surgical Assistant (DonnaSmith-DW) (SRGA)</v>
      </c>
      <c r="D271" s="178">
        <v>864</v>
      </c>
      <c r="E271" s="175">
        <f t="shared" si="21"/>
        <v>0.12217194570135746</v>
      </c>
      <c r="F271" s="176">
        <f>+CampusxDivxDept!D271</f>
        <v>7072</v>
      </c>
      <c r="G271" s="8"/>
      <c r="V271" s="8"/>
      <c r="W271" s="8"/>
      <c r="X271" s="8"/>
      <c r="Y271" s="8"/>
      <c r="Z271" s="8"/>
      <c r="AA271" s="8"/>
      <c r="AB271" s="8"/>
      <c r="AC271" s="8"/>
      <c r="AD271" s="8"/>
      <c r="AE271" s="8"/>
    </row>
    <row r="272" spans="1:31" ht="12.75" customHeight="1" x14ac:dyDescent="0.2">
      <c r="A272" s="289"/>
      <c r="B272" s="275"/>
      <c r="C272" s="118" t="str">
        <f>+CampusxDivxDept!C272</f>
        <v>Surgical Technology (DonnaSmith-DW) (SRGT)</v>
      </c>
      <c r="D272" s="178">
        <v>1408</v>
      </c>
      <c r="E272" s="175">
        <f t="shared" si="21"/>
        <v>0.30985915492957744</v>
      </c>
      <c r="F272" s="176">
        <f>+CampusxDivxDept!D272</f>
        <v>4544</v>
      </c>
      <c r="G272" s="8"/>
      <c r="V272" s="8"/>
      <c r="W272" s="8"/>
      <c r="X272" s="8"/>
      <c r="Y272" s="8"/>
      <c r="Z272" s="8"/>
      <c r="AA272" s="8"/>
      <c r="AB272" s="8"/>
      <c r="AC272" s="8"/>
      <c r="AD272" s="8"/>
      <c r="AE272" s="8"/>
    </row>
    <row r="273" spans="1:31" ht="12.75" customHeight="1" thickBot="1" x14ac:dyDescent="0.25">
      <c r="A273" s="289"/>
      <c r="B273" s="281"/>
      <c r="C273" s="170" t="s">
        <v>0</v>
      </c>
      <c r="D273" s="182">
        <f>SUM(D257:D272)</f>
        <v>47408</v>
      </c>
      <c r="E273" s="180">
        <f t="shared" si="21"/>
        <v>0.22474211165048544</v>
      </c>
      <c r="F273" s="182">
        <f>+CampusxDivxDept!D273</f>
        <v>210944</v>
      </c>
      <c r="G273" s="8"/>
      <c r="V273" s="8"/>
      <c r="W273" s="8"/>
      <c r="X273" s="8"/>
      <c r="Y273" s="8"/>
      <c r="Z273" s="8"/>
      <c r="AA273" s="8"/>
      <c r="AB273" s="8"/>
      <c r="AC273" s="8"/>
      <c r="AD273" s="8"/>
      <c r="AE273" s="8"/>
    </row>
    <row r="274" spans="1:31" ht="12.75" customHeight="1" x14ac:dyDescent="0.2">
      <c r="A274" s="289"/>
      <c r="B274" s="278" t="s">
        <v>903</v>
      </c>
      <c r="C274" s="169" t="str">
        <f>+CampusxDivxDept!C274</f>
        <v>ADN (AWilson-DW (ADNU)</v>
      </c>
      <c r="D274" s="184">
        <v>37648</v>
      </c>
      <c r="E274" s="185">
        <f t="shared" ref="E274:E277" si="22">+D274/$F274</f>
        <v>0.2816951993295822</v>
      </c>
      <c r="F274" s="174">
        <f>+CampusxDivxDept!D274</f>
        <v>133648</v>
      </c>
      <c r="G274" s="8"/>
      <c r="V274" s="8"/>
      <c r="W274" s="8"/>
      <c r="X274" s="8"/>
      <c r="Y274" s="8"/>
      <c r="Z274" s="8"/>
      <c r="AA274" s="8"/>
      <c r="AB274" s="8"/>
      <c r="AC274" s="8"/>
      <c r="AD274" s="8"/>
      <c r="AE274" s="8"/>
    </row>
    <row r="275" spans="1:31" ht="12.75" customHeight="1" x14ac:dyDescent="0.2">
      <c r="A275" s="289"/>
      <c r="B275" s="279"/>
      <c r="C275" s="118" t="str">
        <f>+CampusxDivxDept!C275</f>
        <v>RN to BSN (Veasy-DW) (RBSN)</v>
      </c>
      <c r="D275" s="176">
        <v>6688</v>
      </c>
      <c r="E275" s="175">
        <f t="shared" si="22"/>
        <v>0.3178707224334601</v>
      </c>
      <c r="F275" s="176">
        <f>+CampusxDivxDept!D275</f>
        <v>21040</v>
      </c>
      <c r="G275" s="8"/>
      <c r="V275" s="8"/>
      <c r="W275" s="8"/>
      <c r="X275" s="8"/>
      <c r="Y275" s="8"/>
      <c r="Z275" s="8"/>
      <c r="AA275" s="8"/>
      <c r="AB275" s="8"/>
      <c r="AC275" s="8"/>
      <c r="AD275" s="8"/>
      <c r="AE275" s="8"/>
    </row>
    <row r="276" spans="1:31" ht="12.75" customHeight="1" x14ac:dyDescent="0.2">
      <c r="A276" s="289"/>
      <c r="B276" s="279"/>
      <c r="C276" s="167" t="str">
        <f>+CampusxDivxDept!C276</f>
        <v>Vocational Nursing (Forcum-DW) (VNSG)</v>
      </c>
      <c r="D276" s="176">
        <v>9264</v>
      </c>
      <c r="E276" s="175">
        <f t="shared" si="22"/>
        <v>0.3073248407643312</v>
      </c>
      <c r="F276" s="176">
        <f>+CampusxDivxDept!D276</f>
        <v>30144</v>
      </c>
      <c r="G276" s="8"/>
      <c r="V276" s="8"/>
      <c r="W276" s="8"/>
      <c r="X276" s="8"/>
      <c r="Y276" s="8"/>
      <c r="Z276" s="8"/>
      <c r="AA276" s="8"/>
      <c r="AB276" s="8"/>
      <c r="AC276" s="8"/>
      <c r="AD276" s="8"/>
      <c r="AE276" s="8"/>
    </row>
    <row r="277" spans="1:31" ht="12.75" customHeight="1" thickBot="1" x14ac:dyDescent="0.25">
      <c r="A277" s="289"/>
      <c r="B277" s="280"/>
      <c r="C277" s="181" t="s">
        <v>0</v>
      </c>
      <c r="D277" s="179">
        <f>SUM(D274:D276)</f>
        <v>53600</v>
      </c>
      <c r="E277" s="180">
        <f t="shared" si="22"/>
        <v>0.28999307479224379</v>
      </c>
      <c r="F277" s="182">
        <f>+CampusxDivxDept!D277</f>
        <v>184832</v>
      </c>
      <c r="G277" s="8"/>
      <c r="V277" s="8"/>
      <c r="W277" s="8"/>
      <c r="X277" s="8"/>
      <c r="Y277" s="8"/>
      <c r="Z277" s="8"/>
      <c r="AA277" s="8"/>
      <c r="AB277" s="8"/>
      <c r="AC277" s="8"/>
      <c r="AD277" s="8"/>
      <c r="AE277" s="8"/>
    </row>
    <row r="278" spans="1:31" ht="12.75" customHeight="1" thickBot="1" x14ac:dyDescent="0.25">
      <c r="A278" s="292"/>
      <c r="B278" s="282" t="s">
        <v>154</v>
      </c>
      <c r="C278" s="322"/>
      <c r="D278" s="57">
        <f>SUM(D256,D273,D277)</f>
        <v>151376</v>
      </c>
      <c r="E278" s="56">
        <f t="shared" ref="E278" si="23">+D278/$F278</f>
        <v>0.19458670121963761</v>
      </c>
      <c r="F278" s="57">
        <f>+CampusxDivxDept!D278</f>
        <v>777936</v>
      </c>
      <c r="G278" s="8"/>
      <c r="V278" s="8"/>
      <c r="W278" s="8"/>
      <c r="X278" s="8"/>
      <c r="Y278" s="8"/>
      <c r="Z278" s="8"/>
      <c r="AA278" s="8"/>
      <c r="AB278" s="8"/>
      <c r="AC278" s="8"/>
      <c r="AD278" s="8"/>
      <c r="AE278" s="8"/>
    </row>
    <row r="279" spans="1:31" ht="12.75" customHeight="1" x14ac:dyDescent="0.2">
      <c r="A279" s="275" t="s">
        <v>603</v>
      </c>
      <c r="B279" s="278" t="s">
        <v>834</v>
      </c>
      <c r="C279" s="171" t="str">
        <f>+CampusxDivxDept!C279</f>
        <v>Tercero</v>
      </c>
      <c r="D279" s="172"/>
      <c r="E279" s="173"/>
      <c r="F279" s="172"/>
      <c r="G279" s="8"/>
      <c r="V279" s="8"/>
      <c r="W279" s="8"/>
      <c r="X279" s="8"/>
      <c r="Y279" s="8"/>
      <c r="Z279" s="8"/>
      <c r="AA279" s="8"/>
      <c r="AB279" s="8"/>
      <c r="AC279" s="8"/>
      <c r="AD279" s="8"/>
      <c r="AE279" s="8"/>
    </row>
    <row r="280" spans="1:31" ht="12.75" customHeight="1" x14ac:dyDescent="0.2">
      <c r="A280" s="275"/>
      <c r="B280" s="279"/>
      <c r="C280" s="118" t="str">
        <f>+CampusxDivxDept!C280</f>
        <v>Commercial Music (DW) (CMUS)</v>
      </c>
      <c r="D280" s="176">
        <v>7808</v>
      </c>
      <c r="E280" s="175">
        <f t="shared" ref="E280:E287" si="24">+D280/$F280</f>
        <v>0.44647758462946019</v>
      </c>
      <c r="F280" s="176">
        <f>+CampusxDivxDept!D280</f>
        <v>17488</v>
      </c>
      <c r="G280" s="8"/>
      <c r="V280" s="8"/>
      <c r="W280" s="8"/>
      <c r="X280" s="8"/>
      <c r="Y280" s="8"/>
      <c r="Z280" s="8"/>
      <c r="AA280" s="8"/>
      <c r="AB280" s="8"/>
      <c r="AC280" s="8"/>
      <c r="AD280" s="8"/>
      <c r="AE280" s="8"/>
    </row>
    <row r="281" spans="1:31" ht="12.75" customHeight="1" x14ac:dyDescent="0.2">
      <c r="A281" s="275"/>
      <c r="B281" s="279"/>
      <c r="C281" s="118" t="str">
        <f>+CampusxDivxDept!C281</f>
        <v>Dance (DANC)</v>
      </c>
      <c r="D281" s="178">
        <v>1104</v>
      </c>
      <c r="E281" s="175">
        <f t="shared" si="24"/>
        <v>0.24468085106382978</v>
      </c>
      <c r="F281" s="176">
        <f>+CampusxDivxDept!D281</f>
        <v>4512</v>
      </c>
      <c r="G281" s="8"/>
      <c r="V281" s="8"/>
      <c r="W281" s="8"/>
      <c r="X281" s="8"/>
      <c r="Y281" s="8"/>
      <c r="Z281" s="8"/>
      <c r="AA281" s="8"/>
      <c r="AB281" s="8"/>
      <c r="AC281" s="8"/>
      <c r="AD281" s="8"/>
      <c r="AE281" s="8"/>
    </row>
    <row r="282" spans="1:31" ht="12.75" customHeight="1" x14ac:dyDescent="0.2">
      <c r="A282" s="275"/>
      <c r="B282" s="279"/>
      <c r="C282" s="118" t="str">
        <f>+CampusxDivxDept!C282</f>
        <v>Humanities (HUMA)</v>
      </c>
      <c r="D282" s="176"/>
      <c r="E282" s="175">
        <f t="shared" si="24"/>
        <v>0</v>
      </c>
      <c r="F282" s="176">
        <f>+CampusxDivxDept!D282</f>
        <v>9120</v>
      </c>
      <c r="G282" s="8"/>
      <c r="V282" s="8"/>
      <c r="W282" s="8"/>
      <c r="X282" s="8"/>
      <c r="Y282" s="8"/>
      <c r="Z282" s="8"/>
      <c r="AA282" s="8"/>
      <c r="AB282" s="8"/>
      <c r="AC282" s="8"/>
      <c r="AD282" s="8"/>
      <c r="AE282" s="8"/>
    </row>
    <row r="283" spans="1:31" ht="12.75" customHeight="1" x14ac:dyDescent="0.2">
      <c r="A283" s="275"/>
      <c r="B283" s="279"/>
      <c r="C283" s="118" t="str">
        <f>+CampusxDivxDept!C283</f>
        <v>Music (MUSI)</v>
      </c>
      <c r="D283" s="176">
        <v>1048</v>
      </c>
      <c r="E283" s="175">
        <f t="shared" si="24"/>
        <v>7.9926784624771208E-2</v>
      </c>
      <c r="F283" s="176">
        <f>+CampusxDivxDept!D283</f>
        <v>13112</v>
      </c>
      <c r="G283" s="8"/>
      <c r="V283" s="8"/>
      <c r="W283" s="8"/>
      <c r="X283" s="8"/>
      <c r="Y283" s="8"/>
      <c r="Z283" s="8"/>
      <c r="AA283" s="8"/>
      <c r="AB283" s="8"/>
      <c r="AC283" s="8"/>
      <c r="AD283" s="8"/>
      <c r="AE283" s="8"/>
    </row>
    <row r="284" spans="1:31" ht="12.75" customHeight="1" x14ac:dyDescent="0.2">
      <c r="A284" s="275"/>
      <c r="B284" s="279"/>
      <c r="C284" s="207" t="str">
        <f>+CampusxDivxDept!C284</f>
        <v>Philosophy (PHIL)</v>
      </c>
      <c r="D284" s="176">
        <v>672</v>
      </c>
      <c r="E284" s="175">
        <f t="shared" si="24"/>
        <v>0.1076923076923077</v>
      </c>
      <c r="F284" s="176">
        <f>+CampusxDivxDept!D284</f>
        <v>6240</v>
      </c>
      <c r="G284" s="8"/>
      <c r="V284" s="8"/>
      <c r="W284" s="8"/>
      <c r="X284" s="8"/>
      <c r="Y284" s="8"/>
      <c r="Z284" s="8"/>
      <c r="AA284" s="8"/>
      <c r="AB284" s="8"/>
      <c r="AC284" s="8"/>
      <c r="AD284" s="8"/>
      <c r="AE284" s="8"/>
    </row>
    <row r="285" spans="1:31" ht="12.75" customHeight="1" x14ac:dyDescent="0.2">
      <c r="A285" s="275"/>
      <c r="B285" s="279"/>
      <c r="C285" s="118" t="str">
        <f>+CampusxDivxDept!C285</f>
        <v>Speech (SPCH)</v>
      </c>
      <c r="D285" s="176">
        <v>2304</v>
      </c>
      <c r="E285" s="175">
        <f t="shared" si="24"/>
        <v>0.17142857142857143</v>
      </c>
      <c r="F285" s="176">
        <f>+CampusxDivxDept!D285</f>
        <v>13440</v>
      </c>
      <c r="G285" s="8"/>
      <c r="V285" s="8"/>
      <c r="W285" s="8"/>
      <c r="X285" s="8"/>
      <c r="Y285" s="8"/>
      <c r="Z285" s="8"/>
      <c r="AA285" s="8"/>
      <c r="AB285" s="8"/>
      <c r="AC285" s="8"/>
      <c r="AD285" s="8"/>
      <c r="AE285" s="8"/>
    </row>
    <row r="286" spans="1:31" ht="12.75" customHeight="1" x14ac:dyDescent="0.2">
      <c r="A286" s="275"/>
      <c r="B286" s="279"/>
      <c r="C286" s="118" t="str">
        <f>+CampusxDivxDept!C286</f>
        <v>Theater (DW) (THTR)</v>
      </c>
      <c r="D286" s="176">
        <v>1152</v>
      </c>
      <c r="E286" s="175">
        <f t="shared" si="24"/>
        <v>7.1928071928071935E-2</v>
      </c>
      <c r="F286" s="176">
        <f>+CampusxDivxDept!D286</f>
        <v>16016</v>
      </c>
      <c r="G286" s="8"/>
      <c r="V286" s="8"/>
      <c r="W286" s="8"/>
      <c r="X286" s="8"/>
      <c r="Y286" s="8"/>
      <c r="Z286" s="8"/>
      <c r="AA286" s="8"/>
      <c r="AB286" s="8"/>
      <c r="AC286" s="8"/>
      <c r="AD286" s="8"/>
      <c r="AE286" s="8"/>
    </row>
    <row r="287" spans="1:31" ht="12.75" customHeight="1" x14ac:dyDescent="0.2">
      <c r="A287" s="275"/>
      <c r="B287" s="279"/>
      <c r="C287" s="196" t="s">
        <v>43</v>
      </c>
      <c r="D287" s="197">
        <f>SUM(D280:D286)</f>
        <v>14088</v>
      </c>
      <c r="E287" s="198">
        <f t="shared" si="24"/>
        <v>0.17625863276949255</v>
      </c>
      <c r="F287" s="197">
        <f>+CampusxDivxDept!D287</f>
        <v>79928</v>
      </c>
      <c r="G287" s="8"/>
      <c r="V287" s="8"/>
      <c r="W287" s="8"/>
      <c r="X287" s="8"/>
      <c r="Y287" s="8"/>
      <c r="Z287" s="8"/>
      <c r="AA287" s="8"/>
      <c r="AB287" s="8"/>
      <c r="AC287" s="8"/>
      <c r="AD287" s="8"/>
      <c r="AE287" s="8"/>
    </row>
    <row r="288" spans="1:31" ht="12.75" customHeight="1" x14ac:dyDescent="0.2">
      <c r="A288" s="275"/>
      <c r="B288" s="279"/>
      <c r="C288" s="193" t="str">
        <f>+CampusxDivxDept!C288</f>
        <v>Bohanna</v>
      </c>
      <c r="D288" s="197"/>
      <c r="E288" s="198"/>
      <c r="F288" s="197"/>
      <c r="G288" s="8"/>
      <c r="V288" s="8"/>
      <c r="W288" s="8"/>
      <c r="X288" s="8"/>
      <c r="Y288" s="8"/>
      <c r="Z288" s="8"/>
      <c r="AA288" s="8"/>
      <c r="AB288" s="8"/>
      <c r="AC288" s="8"/>
      <c r="AD288" s="8"/>
      <c r="AE288" s="8"/>
    </row>
    <row r="289" spans="1:31" ht="12.75" customHeight="1" x14ac:dyDescent="0.2">
      <c r="A289" s="275"/>
      <c r="B289" s="279"/>
      <c r="C289" s="118" t="str">
        <f>+CampusxDivxDept!C289</f>
        <v>Art (ARTS)</v>
      </c>
      <c r="D289" s="176">
        <v>4368</v>
      </c>
      <c r="E289" s="175">
        <f t="shared" ref="E289:E298" si="25">+D289/$F289</f>
        <v>0.11651728553137004</v>
      </c>
      <c r="F289" s="176">
        <f>+CampusxDivxDept!D289</f>
        <v>37488</v>
      </c>
      <c r="G289" s="8"/>
      <c r="V289" s="8"/>
      <c r="W289" s="8"/>
      <c r="X289" s="8"/>
      <c r="Y289" s="8"/>
      <c r="Z289" s="8"/>
      <c r="AA289" s="8"/>
      <c r="AB289" s="8"/>
      <c r="AC289" s="8"/>
      <c r="AD289" s="8"/>
      <c r="AE289" s="8"/>
    </row>
    <row r="290" spans="1:31" ht="12.75" customHeight="1" x14ac:dyDescent="0.2">
      <c r="A290" s="275"/>
      <c r="B290" s="279"/>
      <c r="C290" s="207" t="str">
        <f>+CampusxDivxDept!C290</f>
        <v>Asian Languages (ASNL)</v>
      </c>
      <c r="D290" s="176"/>
      <c r="E290" s="175" t="s">
        <v>857</v>
      </c>
      <c r="F290" s="176">
        <f>+CampusxDivxDept!D290</f>
        <v>0</v>
      </c>
      <c r="G290" s="8"/>
      <c r="V290" s="8"/>
      <c r="W290" s="8"/>
      <c r="X290" s="8"/>
      <c r="Y290" s="8"/>
      <c r="Z290" s="8"/>
      <c r="AA290" s="8"/>
      <c r="AB290" s="8"/>
      <c r="AC290" s="8"/>
      <c r="AD290" s="8"/>
      <c r="AE290" s="8"/>
    </row>
    <row r="291" spans="1:31" ht="12.75" customHeight="1" x14ac:dyDescent="0.2">
      <c r="A291" s="275"/>
      <c r="B291" s="279"/>
      <c r="C291" s="118" t="str">
        <f>+CampusxDivxDept!C291</f>
        <v>Communication Design (DW) (COMD)</v>
      </c>
      <c r="D291" s="176">
        <v>12480</v>
      </c>
      <c r="E291" s="175">
        <f t="shared" si="25"/>
        <v>0.30303030303030304</v>
      </c>
      <c r="F291" s="176">
        <f>+CampusxDivxDept!D291</f>
        <v>41184</v>
      </c>
      <c r="G291" s="8"/>
      <c r="V291" s="8"/>
      <c r="W291" s="8"/>
      <c r="X291" s="8"/>
      <c r="Y291" s="8"/>
      <c r="Z291" s="8"/>
      <c r="AA291" s="8"/>
      <c r="AB291" s="8"/>
      <c r="AC291" s="8"/>
      <c r="AD291" s="8"/>
      <c r="AE291" s="8"/>
    </row>
    <row r="292" spans="1:31" ht="12.75" customHeight="1" x14ac:dyDescent="0.2">
      <c r="A292" s="275"/>
      <c r="B292" s="279"/>
      <c r="C292" s="118" t="str">
        <f>+CampusxDivxDept!C292</f>
        <v>Early Childhood Educator (DW) (ECED)</v>
      </c>
      <c r="D292" s="199">
        <v>896</v>
      </c>
      <c r="E292" s="175">
        <f t="shared" si="25"/>
        <v>0.15730337078651685</v>
      </c>
      <c r="F292" s="176">
        <f>+CampusxDivxDept!D292</f>
        <v>5696</v>
      </c>
      <c r="G292" s="8"/>
      <c r="V292" s="8"/>
      <c r="W292" s="8"/>
      <c r="X292" s="8"/>
      <c r="Y292" s="8"/>
      <c r="Z292" s="8"/>
      <c r="AA292" s="8"/>
      <c r="AB292" s="8"/>
      <c r="AC292" s="8"/>
      <c r="AD292" s="8"/>
      <c r="AE292" s="8"/>
    </row>
    <row r="293" spans="1:31" ht="12.75" customHeight="1" x14ac:dyDescent="0.2">
      <c r="A293" s="275"/>
      <c r="B293" s="279"/>
      <c r="C293" s="118" t="str">
        <f>+CampusxDivxDept!C293</f>
        <v>EDUC Learning Frameworks (EDLF)</v>
      </c>
      <c r="D293" s="176">
        <v>1296</v>
      </c>
      <c r="E293" s="175">
        <f t="shared" si="25"/>
        <v>9.1216216216216214E-2</v>
      </c>
      <c r="F293" s="176">
        <f>+CampusxDivxDept!D293</f>
        <v>14208</v>
      </c>
      <c r="G293" s="8"/>
      <c r="V293" s="8"/>
      <c r="W293" s="8"/>
      <c r="X293" s="8"/>
      <c r="Y293" s="8"/>
      <c r="Z293" s="8"/>
      <c r="AA293" s="8"/>
      <c r="AB293" s="8"/>
      <c r="AC293" s="8"/>
      <c r="AD293" s="8"/>
      <c r="AE293" s="8"/>
    </row>
    <row r="294" spans="1:31" ht="12.75" customHeight="1" x14ac:dyDescent="0.2">
      <c r="A294" s="275"/>
      <c r="B294" s="279"/>
      <c r="C294" s="118" t="str">
        <f>+CampusxDivxDept!C294</f>
        <v>Education (EDUC)</v>
      </c>
      <c r="D294" s="176"/>
      <c r="E294" s="175" t="s">
        <v>857</v>
      </c>
      <c r="F294" s="176">
        <f>+CampusxDivxDept!D294</f>
        <v>0</v>
      </c>
      <c r="G294" s="8"/>
      <c r="V294" s="8"/>
      <c r="W294" s="8"/>
      <c r="X294" s="8"/>
      <c r="Y294" s="8"/>
      <c r="Z294" s="8"/>
      <c r="AA294" s="8"/>
      <c r="AB294" s="8"/>
      <c r="AC294" s="8"/>
      <c r="AD294" s="8"/>
      <c r="AE294" s="8"/>
    </row>
    <row r="295" spans="1:31" ht="12.75" customHeight="1" x14ac:dyDescent="0.2">
      <c r="A295" s="275"/>
      <c r="B295" s="279"/>
      <c r="C295" s="167" t="str">
        <f>+CampusxDivxDept!C295</f>
        <v>Foreign Languages (FRNL)</v>
      </c>
      <c r="D295" s="176"/>
      <c r="E295" s="175">
        <f t="shared" si="25"/>
        <v>0</v>
      </c>
      <c r="F295" s="176">
        <f>+CampusxDivxDept!D295</f>
        <v>1040</v>
      </c>
      <c r="G295" s="8"/>
      <c r="V295" s="8"/>
      <c r="W295" s="8"/>
      <c r="X295" s="8"/>
      <c r="Y295" s="8"/>
      <c r="Z295" s="8"/>
      <c r="AA295" s="8"/>
      <c r="AB295" s="8"/>
      <c r="AC295" s="8"/>
      <c r="AD295" s="8"/>
      <c r="AE295" s="8"/>
    </row>
    <row r="296" spans="1:31" ht="12.75" customHeight="1" x14ac:dyDescent="0.2">
      <c r="A296" s="275"/>
      <c r="B296" s="279"/>
      <c r="C296" s="118" t="str">
        <f>+CampusxDivxDept!C296</f>
        <v>Photography (PHOT)</v>
      </c>
      <c r="D296" s="176">
        <v>3648</v>
      </c>
      <c r="E296" s="175">
        <f t="shared" si="25"/>
        <v>0.296875</v>
      </c>
      <c r="F296" s="176">
        <f>+CampusxDivxDept!D296</f>
        <v>12288</v>
      </c>
      <c r="G296" s="8"/>
      <c r="V296" s="8"/>
      <c r="W296" s="8"/>
      <c r="X296" s="8"/>
      <c r="Y296" s="8"/>
      <c r="Z296" s="8"/>
      <c r="AA296" s="8"/>
      <c r="AB296" s="8"/>
      <c r="AC296" s="8"/>
      <c r="AD296" s="8"/>
      <c r="AE296" s="8"/>
    </row>
    <row r="297" spans="1:31" ht="12.75" customHeight="1" x14ac:dyDescent="0.2">
      <c r="A297" s="275"/>
      <c r="B297" s="279"/>
      <c r="C297" s="207" t="str">
        <f>+CampusxDivxDept!C297</f>
        <v>Spanish (SPAN)</v>
      </c>
      <c r="D297" s="176">
        <v>720</v>
      </c>
      <c r="E297" s="175">
        <f t="shared" si="25"/>
        <v>0.10465116279069768</v>
      </c>
      <c r="F297" s="176">
        <f>+CampusxDivxDept!D297</f>
        <v>6880</v>
      </c>
      <c r="G297" s="8"/>
      <c r="V297" s="8"/>
      <c r="W297" s="8"/>
      <c r="X297" s="8"/>
      <c r="Y297" s="8"/>
      <c r="Z297" s="8"/>
      <c r="AA297" s="8"/>
      <c r="AB297" s="8"/>
      <c r="AC297" s="8"/>
      <c r="AD297" s="8"/>
      <c r="AE297" s="8"/>
    </row>
    <row r="298" spans="1:31" ht="12.75" customHeight="1" x14ac:dyDescent="0.2">
      <c r="A298" s="275"/>
      <c r="B298" s="279"/>
      <c r="C298" s="196" t="s">
        <v>43</v>
      </c>
      <c r="D298" s="197">
        <f>SUM(D289:D297)</f>
        <v>23408</v>
      </c>
      <c r="E298" s="198">
        <f t="shared" si="25"/>
        <v>0.19706357758620691</v>
      </c>
      <c r="F298" s="197">
        <f>+CampusxDivxDept!D298</f>
        <v>118784</v>
      </c>
      <c r="G298" s="8"/>
      <c r="V298" s="8"/>
      <c r="W298" s="8"/>
      <c r="X298" s="8"/>
      <c r="Y298" s="8"/>
      <c r="Z298" s="8"/>
      <c r="AA298" s="8"/>
      <c r="AB298" s="8"/>
      <c r="AC298" s="8"/>
      <c r="AD298" s="8"/>
      <c r="AE298" s="8"/>
    </row>
    <row r="299" spans="1:31" ht="12.75" customHeight="1" x14ac:dyDescent="0.2">
      <c r="A299" s="275"/>
      <c r="B299" s="279"/>
      <c r="C299" s="193" t="str">
        <f>+CampusxDivxDept!C299</f>
        <v>O'Quin</v>
      </c>
      <c r="D299" s="197"/>
      <c r="E299" s="198"/>
      <c r="F299" s="197"/>
      <c r="G299" s="8"/>
      <c r="V299" s="8"/>
      <c r="W299" s="8"/>
      <c r="X299" s="8"/>
      <c r="Y299" s="8"/>
      <c r="Z299" s="8"/>
      <c r="AA299" s="8"/>
      <c r="AB299" s="8"/>
      <c r="AC299" s="8"/>
      <c r="AD299" s="8"/>
      <c r="AE299" s="8"/>
    </row>
    <row r="300" spans="1:31" ht="12.75" customHeight="1" x14ac:dyDescent="0.2">
      <c r="A300" s="275"/>
      <c r="B300" s="279"/>
      <c r="C300" s="200" t="str">
        <f>+CampusxDivxDept!C300</f>
        <v>Deaf Interpreter Training (DW) (DINT)</v>
      </c>
      <c r="D300" s="176">
        <v>1888</v>
      </c>
      <c r="E300" s="175">
        <f t="shared" ref="E300:E306" si="26">+D300/$F300</f>
        <v>0.21071428571428572</v>
      </c>
      <c r="F300" s="176">
        <f>+CampusxDivxDept!D300</f>
        <v>8960</v>
      </c>
      <c r="G300" s="8"/>
      <c r="V300" s="8"/>
      <c r="W300" s="8"/>
      <c r="X300" s="8"/>
      <c r="Y300" s="8"/>
      <c r="Z300" s="8"/>
      <c r="AA300" s="8"/>
      <c r="AB300" s="8"/>
      <c r="AC300" s="8"/>
      <c r="AD300" s="8"/>
      <c r="AE300" s="8"/>
    </row>
    <row r="301" spans="1:31" ht="12.75" customHeight="1" x14ac:dyDescent="0.2">
      <c r="A301" s="275"/>
      <c r="B301" s="279"/>
      <c r="C301" s="200" t="str">
        <f>+CampusxDivxDept!C301</f>
        <v>History (HIST)</v>
      </c>
      <c r="D301" s="176">
        <v>3552</v>
      </c>
      <c r="E301" s="175">
        <f t="shared" si="26"/>
        <v>5.8776806989674343E-2</v>
      </c>
      <c r="F301" s="176">
        <f>+CampusxDivxDept!D301</f>
        <v>60432</v>
      </c>
      <c r="G301" s="8"/>
      <c r="V301" s="8"/>
      <c r="W301" s="8"/>
      <c r="X301" s="8"/>
      <c r="Y301" s="8"/>
      <c r="Z301" s="8"/>
      <c r="AA301" s="8"/>
      <c r="AB301" s="8"/>
      <c r="AC301" s="8"/>
      <c r="AD301" s="8"/>
      <c r="AE301" s="8"/>
    </row>
    <row r="302" spans="1:31" ht="12.75" customHeight="1" x14ac:dyDescent="0.2">
      <c r="A302" s="275"/>
      <c r="B302" s="279"/>
      <c r="C302" s="200" t="str">
        <f>+CampusxDivxDept!C302</f>
        <v>Political Science (POLS)</v>
      </c>
      <c r="D302" s="176">
        <v>4224</v>
      </c>
      <c r="E302" s="175">
        <f t="shared" si="26"/>
        <v>0.1010332950631458</v>
      </c>
      <c r="F302" s="176">
        <f>+CampusxDivxDept!D302</f>
        <v>41808</v>
      </c>
      <c r="G302" s="8"/>
      <c r="V302" s="8"/>
      <c r="W302" s="8"/>
      <c r="X302" s="8"/>
      <c r="Y302" s="8"/>
      <c r="Z302" s="8"/>
      <c r="AA302" s="8"/>
      <c r="AB302" s="8"/>
      <c r="AC302" s="8"/>
      <c r="AD302" s="8"/>
      <c r="AE302" s="8"/>
    </row>
    <row r="303" spans="1:31" ht="12.75" customHeight="1" x14ac:dyDescent="0.2">
      <c r="A303" s="275"/>
      <c r="B303" s="279"/>
      <c r="C303" s="118" t="str">
        <f>+CampusxDivxDept!C303</f>
        <v>Psychology (PSYC)</v>
      </c>
      <c r="D303" s="176">
        <v>960</v>
      </c>
      <c r="E303" s="175">
        <f t="shared" si="26"/>
        <v>3.8610038610038609E-2</v>
      </c>
      <c r="F303" s="176">
        <f>+CampusxDivxDept!D303</f>
        <v>24864</v>
      </c>
      <c r="G303" s="8"/>
      <c r="V303" s="8"/>
      <c r="W303" s="8"/>
      <c r="X303" s="8"/>
      <c r="Y303" s="8"/>
      <c r="Z303" s="8"/>
      <c r="AA303" s="8"/>
      <c r="AB303" s="8"/>
      <c r="AC303" s="8"/>
      <c r="AD303" s="8"/>
      <c r="AE303" s="8"/>
    </row>
    <row r="304" spans="1:31" ht="12.75" customHeight="1" x14ac:dyDescent="0.2">
      <c r="A304" s="275"/>
      <c r="B304" s="279"/>
      <c r="C304" s="118" t="str">
        <f>+CampusxDivxDept!C304</f>
        <v>Sociology (SOCI)</v>
      </c>
      <c r="D304" s="176"/>
      <c r="E304" s="175">
        <f t="shared" si="26"/>
        <v>0</v>
      </c>
      <c r="F304" s="176">
        <f>+CampusxDivxDept!D304</f>
        <v>3792</v>
      </c>
      <c r="G304" s="8"/>
      <c r="V304" s="8"/>
      <c r="W304" s="8"/>
      <c r="X304" s="8"/>
      <c r="Y304" s="8"/>
      <c r="Z304" s="8"/>
      <c r="AA304" s="8"/>
      <c r="AB304" s="8"/>
      <c r="AC304" s="8"/>
      <c r="AD304" s="8"/>
      <c r="AE304" s="8"/>
    </row>
    <row r="305" spans="1:31" ht="12.75" customHeight="1" x14ac:dyDescent="0.2">
      <c r="A305" s="275"/>
      <c r="B305" s="279"/>
      <c r="C305" s="196" t="s">
        <v>43</v>
      </c>
      <c r="D305" s="220">
        <f>SUM(D300:D304)</f>
        <v>10624</v>
      </c>
      <c r="E305" s="198">
        <f t="shared" si="26"/>
        <v>7.5963848529916486E-2</v>
      </c>
      <c r="F305" s="197">
        <f>+CampusxDivxDept!D305</f>
        <v>139856</v>
      </c>
      <c r="G305" s="8"/>
      <c r="V305" s="8"/>
      <c r="W305" s="8"/>
      <c r="X305" s="8"/>
      <c r="Y305" s="8"/>
      <c r="Z305" s="8"/>
      <c r="AA305" s="8"/>
      <c r="AB305" s="8"/>
      <c r="AC305" s="8"/>
      <c r="AD305" s="8"/>
      <c r="AE305" s="8"/>
    </row>
    <row r="306" spans="1:31" ht="12.75" customHeight="1" thickBot="1" x14ac:dyDescent="0.25">
      <c r="A306" s="275"/>
      <c r="B306" s="280"/>
      <c r="C306" s="170" t="s">
        <v>0</v>
      </c>
      <c r="D306" s="179">
        <f>SUM(D287,D298,D305)</f>
        <v>48120</v>
      </c>
      <c r="E306" s="180">
        <f t="shared" si="26"/>
        <v>0.14212802154958531</v>
      </c>
      <c r="F306" s="179">
        <f>+CampusxDivxDept!D306</f>
        <v>338568</v>
      </c>
      <c r="G306" s="8"/>
      <c r="V306" s="8"/>
      <c r="W306" s="8"/>
      <c r="X306" s="8"/>
      <c r="Y306" s="8"/>
      <c r="Z306" s="8"/>
      <c r="AA306" s="8"/>
      <c r="AB306" s="8"/>
      <c r="AC306" s="8"/>
      <c r="AD306" s="8"/>
      <c r="AE306" s="8"/>
    </row>
    <row r="307" spans="1:31" ht="12.75" customHeight="1" x14ac:dyDescent="0.2">
      <c r="A307" s="289" t="s">
        <v>603</v>
      </c>
      <c r="B307" s="275" t="s">
        <v>835</v>
      </c>
      <c r="C307" s="193" t="str">
        <f>+CampusxDivxDept!C307</f>
        <v>Robinson</v>
      </c>
      <c r="D307" s="237"/>
      <c r="E307" s="195"/>
      <c r="F307" s="194"/>
      <c r="G307" s="8"/>
      <c r="V307" s="8"/>
      <c r="W307" s="8"/>
      <c r="X307" s="8"/>
      <c r="Y307" s="8"/>
      <c r="Z307" s="8"/>
      <c r="AA307" s="8"/>
      <c r="AB307" s="8"/>
      <c r="AC307" s="8"/>
      <c r="AD307" s="8"/>
      <c r="AE307" s="8"/>
    </row>
    <row r="308" spans="1:31" ht="12.75" customHeight="1" x14ac:dyDescent="0.2">
      <c r="A308" s="289"/>
      <c r="B308" s="279"/>
      <c r="C308" s="118" t="str">
        <f>+CampusxDivxDept!C308</f>
        <v>Anatomy &amp; Physiology (ANPH)</v>
      </c>
      <c r="D308" s="178">
        <v>5200</v>
      </c>
      <c r="E308" s="175">
        <f t="shared" ref="E308:E318" si="27">+D308/$F308</f>
        <v>0.21035598705501618</v>
      </c>
      <c r="F308" s="176">
        <f>+CampusxDivxDept!D308</f>
        <v>24720</v>
      </c>
      <c r="G308" s="8"/>
      <c r="V308" s="8"/>
      <c r="W308" s="8"/>
      <c r="X308" s="8"/>
      <c r="Y308" s="8"/>
      <c r="Z308" s="8"/>
      <c r="AA308" s="8"/>
      <c r="AB308" s="8"/>
      <c r="AC308" s="8"/>
      <c r="AD308" s="8"/>
      <c r="AE308" s="8"/>
    </row>
    <row r="309" spans="1:31" ht="12.75" customHeight="1" x14ac:dyDescent="0.2">
      <c r="A309" s="289"/>
      <c r="B309" s="279"/>
      <c r="C309" s="118" t="str">
        <f>+CampusxDivxDept!C309</f>
        <v>Anthropology (ANTH)</v>
      </c>
      <c r="D309" s="178">
        <v>624</v>
      </c>
      <c r="E309" s="175">
        <f t="shared" si="27"/>
        <v>0.23636363636363636</v>
      </c>
      <c r="F309" s="176">
        <f>+CampusxDivxDept!D309</f>
        <v>2640</v>
      </c>
      <c r="G309" s="8"/>
      <c r="V309" s="8"/>
      <c r="W309" s="8"/>
      <c r="X309" s="8"/>
      <c r="Y309" s="8"/>
      <c r="Z309" s="8"/>
      <c r="AA309" s="8"/>
      <c r="AB309" s="8"/>
      <c r="AC309" s="8"/>
      <c r="AD309" s="8"/>
      <c r="AE309" s="8"/>
    </row>
    <row r="310" spans="1:31" ht="12.75" customHeight="1" x14ac:dyDescent="0.2">
      <c r="A310" s="289"/>
      <c r="B310" s="279"/>
      <c r="C310" s="169" t="str">
        <f>+CampusxDivxDept!C310</f>
        <v>Biology (BIOL)</v>
      </c>
      <c r="D310" s="178">
        <v>9104</v>
      </c>
      <c r="E310" s="175">
        <f t="shared" si="27"/>
        <v>0.27527818093855827</v>
      </c>
      <c r="F310" s="176">
        <f>+CampusxDivxDept!D310</f>
        <v>33072</v>
      </c>
      <c r="G310" s="8"/>
      <c r="V310" s="8"/>
      <c r="W310" s="8"/>
      <c r="X310" s="8"/>
      <c r="Y310" s="8"/>
      <c r="Z310" s="8"/>
      <c r="AA310" s="8"/>
      <c r="AB310" s="8"/>
      <c r="AC310" s="8"/>
      <c r="AD310" s="8"/>
      <c r="AE310" s="8"/>
    </row>
    <row r="311" spans="1:31" ht="12.75" customHeight="1" x14ac:dyDescent="0.2">
      <c r="A311" s="289"/>
      <c r="B311" s="279"/>
      <c r="C311" s="118" t="str">
        <f>+CampusxDivxDept!C311</f>
        <v>Biotechnology (BITC)</v>
      </c>
      <c r="D311" s="176"/>
      <c r="E311" s="175">
        <f t="shared" si="27"/>
        <v>0</v>
      </c>
      <c r="F311" s="176">
        <f>+CampusxDivxDept!D311</f>
        <v>1056</v>
      </c>
      <c r="G311" s="8"/>
      <c r="V311" s="8"/>
      <c r="W311" s="8"/>
      <c r="X311" s="8"/>
      <c r="Y311" s="8"/>
      <c r="Z311" s="8"/>
      <c r="AA311" s="8"/>
      <c r="AB311" s="8"/>
      <c r="AC311" s="8"/>
      <c r="AD311" s="8"/>
      <c r="AE311" s="8"/>
    </row>
    <row r="312" spans="1:31" ht="12.75" customHeight="1" x14ac:dyDescent="0.2">
      <c r="A312" s="289"/>
      <c r="B312" s="279"/>
      <c r="C312" s="118" t="str">
        <f>+CampusxDivxDept!C312</f>
        <v>Chemistry (CHEM)</v>
      </c>
      <c r="D312" s="174">
        <v>3792</v>
      </c>
      <c r="E312" s="175">
        <f t="shared" si="27"/>
        <v>0.22087604846225536</v>
      </c>
      <c r="F312" s="176">
        <f>+CampusxDivxDept!D312</f>
        <v>17168</v>
      </c>
      <c r="G312" s="8"/>
      <c r="V312" s="8"/>
      <c r="W312" s="8"/>
      <c r="X312" s="8"/>
      <c r="Y312" s="8"/>
      <c r="Z312" s="8"/>
      <c r="AA312" s="8"/>
      <c r="AB312" s="8"/>
      <c r="AC312" s="8"/>
      <c r="AD312" s="8"/>
      <c r="AE312" s="8"/>
    </row>
    <row r="313" spans="1:31" ht="12.75" customHeight="1" x14ac:dyDescent="0.2">
      <c r="A313" s="289"/>
      <c r="B313" s="279"/>
      <c r="C313" s="118" t="str">
        <f>+CampusxDivxDept!C313</f>
        <v>Environmental Science (ENVR)</v>
      </c>
      <c r="D313" s="176">
        <v>1056</v>
      </c>
      <c r="E313" s="175">
        <f t="shared" si="27"/>
        <v>0.11458333333333333</v>
      </c>
      <c r="F313" s="176">
        <f>+CampusxDivxDept!D313</f>
        <v>9216</v>
      </c>
      <c r="G313" s="8"/>
      <c r="V313" s="8"/>
      <c r="W313" s="8"/>
      <c r="X313" s="8"/>
      <c r="Y313" s="8"/>
      <c r="Z313" s="8"/>
      <c r="AA313" s="8"/>
      <c r="AB313" s="8"/>
      <c r="AC313" s="8"/>
      <c r="AD313" s="8"/>
      <c r="AE313" s="8"/>
    </row>
    <row r="314" spans="1:31" ht="12.75" customHeight="1" x14ac:dyDescent="0.2">
      <c r="A314" s="289"/>
      <c r="B314" s="279"/>
      <c r="C314" s="118" t="str">
        <f>+CampusxDivxDept!C314</f>
        <v>Geology (GEOL)</v>
      </c>
      <c r="D314" s="176">
        <v>1344</v>
      </c>
      <c r="E314" s="185">
        <f t="shared" si="27"/>
        <v>0.18543046357615894</v>
      </c>
      <c r="F314" s="176">
        <f>+CampusxDivxDept!D314</f>
        <v>7248</v>
      </c>
      <c r="G314" s="8"/>
      <c r="V314" s="8"/>
      <c r="W314" s="8"/>
      <c r="X314" s="8"/>
      <c r="Y314" s="8"/>
      <c r="Z314" s="8"/>
      <c r="AA314" s="8"/>
      <c r="AB314" s="8"/>
      <c r="AC314" s="8"/>
      <c r="AD314" s="8"/>
      <c r="AE314" s="8"/>
    </row>
    <row r="315" spans="1:31" ht="12.75" customHeight="1" x14ac:dyDescent="0.2">
      <c r="A315" s="289"/>
      <c r="B315" s="279"/>
      <c r="C315" s="118" t="str">
        <f>+CampusxDivxDept!C315</f>
        <v>Kinesiology (KINE)</v>
      </c>
      <c r="D315" s="176">
        <v>1904</v>
      </c>
      <c r="E315" s="175">
        <f t="shared" si="27"/>
        <v>0.35522388059701493</v>
      </c>
      <c r="F315" s="176">
        <f>+CampusxDivxDept!D315</f>
        <v>5360</v>
      </c>
      <c r="G315" s="8"/>
      <c r="V315" s="8"/>
      <c r="W315" s="8"/>
      <c r="X315" s="8"/>
      <c r="Y315" s="8"/>
      <c r="Z315" s="8"/>
      <c r="AA315" s="8"/>
      <c r="AB315" s="8"/>
      <c r="AC315" s="8"/>
      <c r="AD315" s="8"/>
      <c r="AE315" s="8"/>
    </row>
    <row r="316" spans="1:31" ht="12.75" customHeight="1" x14ac:dyDescent="0.2">
      <c r="A316" s="289"/>
      <c r="B316" s="279"/>
      <c r="C316" s="118" t="str">
        <f>+CampusxDivxDept!C316</f>
        <v>Nutrition (NUTR)</v>
      </c>
      <c r="D316" s="178"/>
      <c r="E316" s="175" t="s">
        <v>857</v>
      </c>
      <c r="F316" s="176">
        <f>+CampusxDivxDept!D316</f>
        <v>0</v>
      </c>
      <c r="G316" s="8"/>
      <c r="V316" s="8"/>
      <c r="W316" s="8"/>
      <c r="X316" s="8"/>
      <c r="Y316" s="8"/>
      <c r="Z316" s="8"/>
      <c r="AA316" s="8"/>
      <c r="AB316" s="8"/>
      <c r="AC316" s="8"/>
      <c r="AD316" s="8"/>
      <c r="AE316" s="8"/>
    </row>
    <row r="317" spans="1:31" ht="12.75" customHeight="1" x14ac:dyDescent="0.2">
      <c r="A317" s="289"/>
      <c r="B317" s="279"/>
      <c r="C317" s="118" t="str">
        <f>+CampusxDivxDept!C317</f>
        <v>Physics (PHYS)</v>
      </c>
      <c r="D317" s="178">
        <v>1152</v>
      </c>
      <c r="E317" s="175">
        <f t="shared" si="27"/>
        <v>8.7591240875912413E-2</v>
      </c>
      <c r="F317" s="176">
        <f>+CampusxDivxDept!D317</f>
        <v>13152</v>
      </c>
      <c r="G317" s="8"/>
      <c r="V317" s="8"/>
      <c r="W317" s="8"/>
      <c r="X317" s="8"/>
      <c r="Y317" s="8"/>
      <c r="Z317" s="8"/>
      <c r="AA317" s="8"/>
      <c r="AB317" s="8"/>
      <c r="AC317" s="8"/>
      <c r="AD317" s="8"/>
      <c r="AE317" s="8"/>
    </row>
    <row r="318" spans="1:31" ht="12.75" customHeight="1" x14ac:dyDescent="0.2">
      <c r="A318" s="289"/>
      <c r="B318" s="279"/>
      <c r="C318" s="219" t="s">
        <v>43</v>
      </c>
      <c r="D318" s="197">
        <f>SUM(D308:D317)</f>
        <v>24176</v>
      </c>
      <c r="E318" s="198">
        <f t="shared" si="27"/>
        <v>0.21275696986764292</v>
      </c>
      <c r="F318" s="197">
        <f>+CampusxDivxDept!D318</f>
        <v>113632</v>
      </c>
      <c r="G318" s="8"/>
      <c r="V318" s="8"/>
      <c r="W318" s="8"/>
      <c r="X318" s="8"/>
      <c r="Y318" s="8"/>
      <c r="Z318" s="8"/>
      <c r="AA318" s="8"/>
      <c r="AB318" s="8"/>
      <c r="AC318" s="8"/>
      <c r="AD318" s="8"/>
      <c r="AE318" s="8"/>
    </row>
    <row r="319" spans="1:31" ht="12.75" customHeight="1" x14ac:dyDescent="0.2">
      <c r="A319" s="289"/>
      <c r="B319" s="279"/>
      <c r="C319" s="193" t="str">
        <f>+CampusxDivxDept!C319</f>
        <v>Fischer</v>
      </c>
      <c r="D319" s="197"/>
      <c r="E319" s="198"/>
      <c r="F319" s="197"/>
      <c r="G319" s="8"/>
      <c r="V319" s="8"/>
      <c r="W319" s="8"/>
      <c r="X319" s="8"/>
      <c r="Y319" s="8"/>
      <c r="Z319" s="8"/>
      <c r="AA319" s="8"/>
      <c r="AB319" s="8"/>
      <c r="AC319" s="8"/>
      <c r="AD319" s="8"/>
      <c r="AE319" s="8"/>
    </row>
    <row r="320" spans="1:31" ht="12.75" customHeight="1" x14ac:dyDescent="0.2">
      <c r="A320" s="289"/>
      <c r="B320" s="279"/>
      <c r="C320" s="200" t="str">
        <f>+CampusxDivxDept!C320</f>
        <v>Accounting (ACCT)</v>
      </c>
      <c r="D320" s="178"/>
      <c r="E320" s="175">
        <f t="shared" ref="E320:E326" si="28">+D320/$F320</f>
        <v>0</v>
      </c>
      <c r="F320" s="176">
        <f>+CampusxDivxDept!D320</f>
        <v>7232</v>
      </c>
      <c r="G320" s="8"/>
      <c r="V320" s="8"/>
      <c r="W320" s="8"/>
      <c r="X320" s="8"/>
      <c r="Y320" s="8"/>
      <c r="Z320" s="8"/>
      <c r="AA320" s="8"/>
      <c r="AB320" s="8"/>
      <c r="AC320" s="8"/>
      <c r="AD320" s="8"/>
      <c r="AE320" s="8"/>
    </row>
    <row r="321" spans="1:31" ht="12.75" customHeight="1" x14ac:dyDescent="0.2">
      <c r="A321" s="289"/>
      <c r="B321" s="279"/>
      <c r="C321" s="200" t="str">
        <f>+CampusxDivxDept!C321</f>
        <v>Business (BUSI)</v>
      </c>
      <c r="D321" s="176">
        <v>2208</v>
      </c>
      <c r="E321" s="175">
        <f t="shared" si="28"/>
        <v>0.25555555555555554</v>
      </c>
      <c r="F321" s="176">
        <f>+CampusxDivxDept!D321</f>
        <v>8640</v>
      </c>
      <c r="G321" s="8"/>
      <c r="V321" s="8"/>
      <c r="W321" s="8"/>
      <c r="X321" s="8"/>
      <c r="Y321" s="8"/>
      <c r="Z321" s="8"/>
      <c r="AA321" s="8"/>
      <c r="AB321" s="8"/>
      <c r="AC321" s="8"/>
      <c r="AD321" s="8"/>
      <c r="AE321" s="8"/>
    </row>
    <row r="322" spans="1:31" ht="12.75" customHeight="1" x14ac:dyDescent="0.2">
      <c r="A322" s="289"/>
      <c r="B322" s="279"/>
      <c r="C322" s="200" t="str">
        <f>+CampusxDivxDept!C322</f>
        <v>Developmental Mathematics (DEVM)</v>
      </c>
      <c r="D322" s="176">
        <v>15360</v>
      </c>
      <c r="E322" s="175">
        <f t="shared" si="28"/>
        <v>0.47128129602356406</v>
      </c>
      <c r="F322" s="176">
        <f>+CampusxDivxDept!D322</f>
        <v>32592</v>
      </c>
      <c r="G322" s="8"/>
      <c r="V322" s="8"/>
      <c r="W322" s="8"/>
      <c r="X322" s="8"/>
      <c r="Y322" s="8"/>
      <c r="Z322" s="8"/>
      <c r="AA322" s="8"/>
      <c r="AB322" s="8"/>
      <c r="AC322" s="8"/>
      <c r="AD322" s="8"/>
      <c r="AE322" s="8"/>
    </row>
    <row r="323" spans="1:31" ht="12.75" customHeight="1" x14ac:dyDescent="0.2">
      <c r="A323" s="289"/>
      <c r="B323" s="279"/>
      <c r="C323" s="118" t="str">
        <f>+CampusxDivxDept!C323</f>
        <v>ESL (DW) (ESL)</v>
      </c>
      <c r="D323" s="176">
        <v>2112</v>
      </c>
      <c r="E323" s="175">
        <f t="shared" si="28"/>
        <v>0.18965517241379309</v>
      </c>
      <c r="F323" s="176">
        <f>+CampusxDivxDept!D323</f>
        <v>11136</v>
      </c>
      <c r="G323" s="8"/>
      <c r="V323" s="8"/>
      <c r="W323" s="8"/>
      <c r="X323" s="8"/>
      <c r="Y323" s="8"/>
      <c r="Z323" s="8"/>
      <c r="AA323" s="8"/>
      <c r="AB323" s="8"/>
      <c r="AC323" s="8"/>
      <c r="AD323" s="8"/>
      <c r="AE323" s="8"/>
    </row>
    <row r="324" spans="1:31" ht="12.75" customHeight="1" x14ac:dyDescent="0.2">
      <c r="A324" s="289"/>
      <c r="B324" s="279"/>
      <c r="C324" s="200" t="str">
        <f>+CampusxDivxDept!C324</f>
        <v>Marketing (DW) (MKTG)</v>
      </c>
      <c r="D324" s="207"/>
      <c r="E324" s="175">
        <f t="shared" si="28"/>
        <v>0</v>
      </c>
      <c r="F324" s="238">
        <f>+CampusxDivxDept!D324</f>
        <v>6384</v>
      </c>
      <c r="G324" s="8"/>
      <c r="V324" s="8"/>
      <c r="W324" s="8"/>
      <c r="X324" s="8"/>
      <c r="Y324" s="8"/>
      <c r="Z324" s="8"/>
      <c r="AA324" s="8"/>
      <c r="AB324" s="8"/>
      <c r="AC324" s="8"/>
      <c r="AD324" s="8"/>
      <c r="AE324" s="8"/>
    </row>
    <row r="325" spans="1:31" ht="12.75" customHeight="1" x14ac:dyDescent="0.2">
      <c r="A325" s="289"/>
      <c r="B325" s="279"/>
      <c r="C325" s="118" t="str">
        <f>+CampusxDivxDept!C325</f>
        <v>Mathematics (MATH)</v>
      </c>
      <c r="D325" s="178">
        <v>18304</v>
      </c>
      <c r="E325" s="175">
        <f t="shared" si="28"/>
        <v>0.18271841558856414</v>
      </c>
      <c r="F325" s="176">
        <f>+CampusxDivxDept!D325</f>
        <v>100176</v>
      </c>
      <c r="G325" s="8"/>
      <c r="V325" s="8"/>
      <c r="W325" s="8"/>
      <c r="X325" s="8"/>
      <c r="Y325" s="8"/>
      <c r="Z325" s="8"/>
      <c r="AA325" s="8"/>
      <c r="AB325" s="8"/>
      <c r="AC325" s="8"/>
      <c r="AD325" s="8"/>
      <c r="AE325" s="8"/>
    </row>
    <row r="326" spans="1:31" ht="12.75" customHeight="1" x14ac:dyDescent="0.2">
      <c r="A326" s="289"/>
      <c r="B326" s="279"/>
      <c r="C326" s="196" t="s">
        <v>43</v>
      </c>
      <c r="D326" s="197">
        <f>SUM(D320:D325)</f>
        <v>37984</v>
      </c>
      <c r="E326" s="198">
        <f t="shared" si="28"/>
        <v>0.22859894077997112</v>
      </c>
      <c r="F326" s="197">
        <f>+CampusxDivxDept!D326</f>
        <v>166160</v>
      </c>
      <c r="G326" s="8"/>
      <c r="V326" s="8"/>
      <c r="W326" s="8"/>
      <c r="X326" s="8"/>
      <c r="Y326" s="8"/>
      <c r="Z326" s="8"/>
      <c r="AA326" s="8"/>
      <c r="AB326" s="8"/>
      <c r="AC326" s="8"/>
      <c r="AD326" s="8"/>
      <c r="AE326" s="8"/>
    </row>
    <row r="327" spans="1:31" ht="12.75" customHeight="1" x14ac:dyDescent="0.2">
      <c r="A327" s="289"/>
      <c r="B327" s="279"/>
      <c r="C327" s="193" t="str">
        <f>+CampusxDivxDept!C327</f>
        <v>Hughes</v>
      </c>
      <c r="D327" s="194"/>
      <c r="E327" s="198"/>
      <c r="F327" s="197"/>
      <c r="G327" s="8"/>
      <c r="V327" s="8"/>
      <c r="W327" s="8"/>
      <c r="X327" s="8"/>
      <c r="Y327" s="8"/>
      <c r="Z327" s="8"/>
      <c r="AA327" s="8"/>
      <c r="AB327" s="8"/>
      <c r="AC327" s="8"/>
      <c r="AD327" s="8"/>
      <c r="AE327" s="8"/>
    </row>
    <row r="328" spans="1:31" ht="12.75" customHeight="1" x14ac:dyDescent="0.2">
      <c r="A328" s="289"/>
      <c r="B328" s="279"/>
      <c r="C328" s="118" t="str">
        <f>+CampusxDivxDept!C328</f>
        <v>Banking &amp; Financial Services (DW) (BANK)</v>
      </c>
      <c r="D328" s="174">
        <v>3360</v>
      </c>
      <c r="E328" s="175">
        <f t="shared" ref="E328:E335" si="29">+D328/$F328</f>
        <v>0.39325842696629215</v>
      </c>
      <c r="F328" s="176">
        <f>+CampusxDivxDept!D328</f>
        <v>8544</v>
      </c>
      <c r="G328" s="8"/>
      <c r="O328" s="68"/>
      <c r="V328" s="8"/>
      <c r="W328" s="8"/>
      <c r="X328" s="8"/>
      <c r="Y328" s="8"/>
      <c r="Z328" s="8"/>
      <c r="AA328" s="8"/>
      <c r="AB328" s="8"/>
      <c r="AC328" s="8"/>
      <c r="AD328" s="8"/>
      <c r="AE328" s="8"/>
    </row>
    <row r="329" spans="1:31" ht="12.75" customHeight="1" x14ac:dyDescent="0.2">
      <c r="A329" s="289"/>
      <c r="B329" s="279"/>
      <c r="C329" s="169" t="str">
        <f>+CampusxDivxDept!C329</f>
        <v>Economics (ECON)</v>
      </c>
      <c r="D329" s="176">
        <v>10800</v>
      </c>
      <c r="E329" s="175">
        <f t="shared" si="29"/>
        <v>0.34039334341906202</v>
      </c>
      <c r="F329" s="176">
        <f>+CampusxDivxDept!D329</f>
        <v>31728</v>
      </c>
      <c r="G329" s="8"/>
      <c r="V329" s="8"/>
      <c r="W329" s="8"/>
      <c r="X329" s="8"/>
      <c r="Y329" s="8"/>
      <c r="Z329" s="8"/>
      <c r="AA329" s="8"/>
      <c r="AB329" s="8"/>
      <c r="AC329" s="8"/>
      <c r="AD329" s="8"/>
      <c r="AE329" s="8"/>
    </row>
    <row r="330" spans="1:31" ht="12.75" customHeight="1" x14ac:dyDescent="0.2">
      <c r="A330" s="289"/>
      <c r="B330" s="279"/>
      <c r="C330" s="167" t="str">
        <f>+CampusxDivxDept!C330</f>
        <v>English (ENGL)</v>
      </c>
      <c r="D330" s="178">
        <v>9648</v>
      </c>
      <c r="E330" s="175">
        <f t="shared" si="29"/>
        <v>8.6937716262975778E-2</v>
      </c>
      <c r="F330" s="176">
        <f>+CampusxDivxDept!D330</f>
        <v>110976</v>
      </c>
      <c r="G330" s="8"/>
      <c r="V330" s="8"/>
      <c r="W330" s="8"/>
      <c r="X330" s="8"/>
      <c r="Y330" s="8"/>
      <c r="Z330" s="8"/>
      <c r="AA330" s="8"/>
      <c r="AB330" s="8"/>
      <c r="AC330" s="8"/>
      <c r="AD330" s="8"/>
      <c r="AE330" s="8"/>
    </row>
    <row r="331" spans="1:31" ht="12.75" customHeight="1" x14ac:dyDescent="0.2">
      <c r="A331" s="289"/>
      <c r="B331" s="279"/>
      <c r="C331" s="169" t="str">
        <f>+CampusxDivxDept!C331</f>
        <v>Human Resources &amp; Org. Mgt. (DW) (HRPO)</v>
      </c>
      <c r="D331" s="176">
        <v>4608</v>
      </c>
      <c r="E331" s="175">
        <f t="shared" si="29"/>
        <v>0.5133689839572193</v>
      </c>
      <c r="F331" s="176">
        <f>+CampusxDivxDept!D331</f>
        <v>8976</v>
      </c>
      <c r="G331" s="8"/>
      <c r="V331" s="8"/>
      <c r="W331" s="8"/>
      <c r="X331" s="8"/>
      <c r="Y331" s="8"/>
      <c r="Z331" s="8"/>
      <c r="AA331" s="8"/>
      <c r="AB331" s="8"/>
      <c r="AC331" s="8"/>
      <c r="AD331" s="8"/>
      <c r="AE331" s="8"/>
    </row>
    <row r="332" spans="1:31" ht="12.75" customHeight="1" x14ac:dyDescent="0.2">
      <c r="A332" s="289"/>
      <c r="B332" s="279"/>
      <c r="C332" s="118" t="str">
        <f>+CampusxDivxDept!C332</f>
        <v>Reading &amp; Writing (RDWR)</v>
      </c>
      <c r="D332" s="178">
        <v>9216</v>
      </c>
      <c r="E332" s="175">
        <f t="shared" si="29"/>
        <v>0.31067961165048541</v>
      </c>
      <c r="F332" s="176">
        <f>+CampusxDivxDept!D332</f>
        <v>29664</v>
      </c>
      <c r="G332" s="8"/>
      <c r="V332" s="8"/>
      <c r="W332" s="8"/>
      <c r="X332" s="8"/>
      <c r="Y332" s="8"/>
      <c r="Z332" s="8"/>
      <c r="AA332" s="8"/>
      <c r="AB332" s="8"/>
      <c r="AC332" s="8"/>
      <c r="AD332" s="8"/>
      <c r="AE332" s="8"/>
    </row>
    <row r="333" spans="1:31" ht="12.75" customHeight="1" x14ac:dyDescent="0.2">
      <c r="A333" s="289"/>
      <c r="B333" s="279"/>
      <c r="C333" s="221" t="s">
        <v>43</v>
      </c>
      <c r="D333" s="197">
        <f>SUM(D328:D332)</f>
        <v>37632</v>
      </c>
      <c r="E333" s="198">
        <f t="shared" si="29"/>
        <v>0.19817997977755308</v>
      </c>
      <c r="F333" s="197">
        <f>+CampusxDivxDept!D333</f>
        <v>189888</v>
      </c>
      <c r="G333" s="8"/>
      <c r="V333" s="8"/>
      <c r="W333" s="8"/>
      <c r="X333" s="8"/>
      <c r="Y333" s="8"/>
      <c r="Z333" s="8"/>
      <c r="AA333" s="8"/>
      <c r="AB333" s="8"/>
      <c r="AC333" s="8"/>
      <c r="AD333" s="8"/>
      <c r="AE333" s="8"/>
    </row>
    <row r="334" spans="1:31" ht="12.75" customHeight="1" thickBot="1" x14ac:dyDescent="0.25">
      <c r="A334" s="289"/>
      <c r="B334" s="280"/>
      <c r="C334" s="170" t="s">
        <v>0</v>
      </c>
      <c r="D334" s="179">
        <f>SUM(D318,D326,D333)</f>
        <v>99792</v>
      </c>
      <c r="E334" s="180">
        <f t="shared" si="29"/>
        <v>0.21246806336228921</v>
      </c>
      <c r="F334" s="182">
        <f>+CampusxDivxDept!D334</f>
        <v>469680</v>
      </c>
      <c r="G334" s="8"/>
      <c r="V334" s="8"/>
      <c r="W334" s="8"/>
      <c r="X334" s="8"/>
      <c r="Y334" s="8"/>
      <c r="Z334" s="8"/>
      <c r="AA334" s="8"/>
      <c r="AB334" s="8"/>
      <c r="AC334" s="8"/>
      <c r="AD334" s="8"/>
      <c r="AE334" s="8"/>
    </row>
    <row r="335" spans="1:31" ht="12.75" customHeight="1" thickBot="1" x14ac:dyDescent="0.25">
      <c r="A335" s="292"/>
      <c r="B335" s="282" t="s">
        <v>155</v>
      </c>
      <c r="C335" s="285"/>
      <c r="D335" s="55">
        <f>SUM(D306,D334)</f>
        <v>147912</v>
      </c>
      <c r="E335" s="56">
        <f t="shared" si="29"/>
        <v>0.18300323663034118</v>
      </c>
      <c r="F335" s="57">
        <f>+CampusxDivxDept!D335</f>
        <v>808248</v>
      </c>
      <c r="G335" s="8"/>
      <c r="V335" s="8"/>
      <c r="W335" s="8"/>
      <c r="X335" s="8"/>
      <c r="Y335" s="8"/>
      <c r="Z335" s="8"/>
      <c r="AA335" s="8"/>
      <c r="AB335" s="8"/>
      <c r="AC335" s="8"/>
      <c r="AD335" s="8"/>
      <c r="AE335" s="8"/>
    </row>
    <row r="336" spans="1:31" ht="12.75" customHeight="1" x14ac:dyDescent="0.2">
      <c r="A336" s="289" t="s">
        <v>215</v>
      </c>
      <c r="B336" s="275" t="s">
        <v>836</v>
      </c>
      <c r="C336" s="210" t="str">
        <f>+CampusxDivxDept!C336</f>
        <v>Mulcahy</v>
      </c>
      <c r="D336" s="194"/>
      <c r="E336" s="195"/>
      <c r="F336" s="194"/>
      <c r="G336" s="8"/>
      <c r="V336" s="8"/>
      <c r="W336" s="8"/>
      <c r="X336" s="8"/>
      <c r="Y336" s="8"/>
      <c r="Z336" s="8"/>
      <c r="AA336" s="8"/>
      <c r="AB336" s="8"/>
      <c r="AC336" s="8"/>
      <c r="AD336" s="8"/>
      <c r="AE336" s="8"/>
    </row>
    <row r="337" spans="1:31" ht="12.75" customHeight="1" x14ac:dyDescent="0.2">
      <c r="A337" s="289"/>
      <c r="B337" s="279"/>
      <c r="C337" s="169" t="str">
        <f>+CampusxDivxDept!C337</f>
        <v>Accounting (ACCT)</v>
      </c>
      <c r="D337" s="176"/>
      <c r="E337" s="175" t="s">
        <v>857</v>
      </c>
      <c r="F337" s="176">
        <f>+CampusxDivxDept!D337</f>
        <v>0</v>
      </c>
      <c r="G337" s="8"/>
      <c r="V337" s="8"/>
      <c r="W337" s="8"/>
      <c r="X337" s="8"/>
      <c r="Y337" s="8"/>
      <c r="Z337" s="8"/>
      <c r="AA337" s="8"/>
      <c r="AB337" s="8"/>
      <c r="AC337" s="8"/>
      <c r="AD337" s="8"/>
      <c r="AE337" s="8"/>
    </row>
    <row r="338" spans="1:31" ht="12.75" customHeight="1" x14ac:dyDescent="0.2">
      <c r="A338" s="289"/>
      <c r="B338" s="279"/>
      <c r="C338" s="169" t="str">
        <f>+CampusxDivxDept!C338</f>
        <v>Art (ARTS)</v>
      </c>
      <c r="D338" s="176"/>
      <c r="E338" s="175">
        <f t="shared" ref="E338:E352" si="30">+D338/$F338</f>
        <v>0</v>
      </c>
      <c r="F338" s="176">
        <f>+CampusxDivxDept!D338</f>
        <v>1632</v>
      </c>
      <c r="G338" s="8"/>
      <c r="V338" s="8"/>
      <c r="W338" s="8"/>
      <c r="X338" s="8"/>
      <c r="Y338" s="8"/>
      <c r="Z338" s="8"/>
      <c r="AA338" s="8"/>
      <c r="AB338" s="8"/>
      <c r="AC338" s="8"/>
      <c r="AD338" s="8"/>
      <c r="AE338" s="8"/>
    </row>
    <row r="339" spans="1:31" ht="12.75" customHeight="1" x14ac:dyDescent="0.2">
      <c r="A339" s="289"/>
      <c r="B339" s="279"/>
      <c r="C339" s="118" t="str">
        <f>+CampusxDivxDept!C339</f>
        <v>Business (BUSI)</v>
      </c>
      <c r="D339" s="176"/>
      <c r="E339" s="175" t="s">
        <v>857</v>
      </c>
      <c r="F339" s="176">
        <f>+CampusxDivxDept!D339</f>
        <v>0</v>
      </c>
      <c r="G339" s="8"/>
      <c r="V339" s="8"/>
      <c r="W339" s="8"/>
      <c r="X339" s="8"/>
      <c r="Y339" s="8"/>
      <c r="Z339" s="8"/>
      <c r="AA339" s="8"/>
      <c r="AB339" s="8"/>
      <c r="AC339" s="8"/>
      <c r="AD339" s="8"/>
      <c r="AE339" s="8"/>
    </row>
    <row r="340" spans="1:31" ht="12.75" customHeight="1" x14ac:dyDescent="0.2">
      <c r="A340" s="289"/>
      <c r="B340" s="279"/>
      <c r="C340" s="118" t="str">
        <f>+CampusxDivxDept!C340</f>
        <v>Economics (ECON)</v>
      </c>
      <c r="D340" s="176">
        <v>4272</v>
      </c>
      <c r="E340" s="175">
        <f t="shared" si="30"/>
        <v>0.2656716417910448</v>
      </c>
      <c r="F340" s="176">
        <f>+CampusxDivxDept!D340</f>
        <v>16080</v>
      </c>
      <c r="G340" s="8"/>
      <c r="V340" s="8"/>
      <c r="W340" s="8"/>
      <c r="X340" s="8"/>
      <c r="Y340" s="8"/>
      <c r="Z340" s="8"/>
      <c r="AA340" s="8"/>
      <c r="AB340" s="8"/>
      <c r="AC340" s="8"/>
      <c r="AD340" s="8"/>
      <c r="AE340" s="8"/>
    </row>
    <row r="341" spans="1:31" ht="12.75" customHeight="1" x14ac:dyDescent="0.2">
      <c r="A341" s="289"/>
      <c r="B341" s="279"/>
      <c r="C341" s="118" t="str">
        <f>+CampusxDivxDept!C341</f>
        <v>EDUC Learning Frameworks (EDLF)</v>
      </c>
      <c r="D341" s="174"/>
      <c r="E341" s="185">
        <f t="shared" si="30"/>
        <v>0</v>
      </c>
      <c r="F341" s="174">
        <f>+CampusxDivxDept!D341</f>
        <v>4464</v>
      </c>
      <c r="G341" s="8"/>
      <c r="V341" s="8"/>
      <c r="W341" s="8"/>
      <c r="X341" s="8"/>
      <c r="Y341" s="8"/>
      <c r="Z341" s="8"/>
      <c r="AA341" s="8"/>
      <c r="AB341" s="8"/>
      <c r="AC341" s="8"/>
      <c r="AD341" s="8"/>
      <c r="AE341" s="8"/>
    </row>
    <row r="342" spans="1:31" ht="12.75" customHeight="1" x14ac:dyDescent="0.2">
      <c r="A342" s="289"/>
      <c r="B342" s="279"/>
      <c r="C342" s="118" t="str">
        <f>+CampusxDivxDept!C342</f>
        <v>Education (EDUC)</v>
      </c>
      <c r="D342" s="178">
        <v>1280</v>
      </c>
      <c r="E342" s="175">
        <f t="shared" si="30"/>
        <v>1</v>
      </c>
      <c r="F342" s="176">
        <f>+CampusxDivxDept!D342</f>
        <v>1280</v>
      </c>
      <c r="G342" s="8"/>
      <c r="V342" s="8"/>
      <c r="W342" s="8"/>
      <c r="X342" s="8"/>
      <c r="Y342" s="8"/>
      <c r="Z342" s="8"/>
      <c r="AA342" s="8"/>
      <c r="AB342" s="8"/>
      <c r="AC342" s="8"/>
      <c r="AD342" s="8"/>
      <c r="AE342" s="8"/>
    </row>
    <row r="343" spans="1:31" ht="12.75" customHeight="1" x14ac:dyDescent="0.2">
      <c r="A343" s="289"/>
      <c r="B343" s="279"/>
      <c r="C343" s="118" t="str">
        <f>+CampusxDivxDept!C343</f>
        <v>English (ENGL)</v>
      </c>
      <c r="D343" s="178">
        <v>18224</v>
      </c>
      <c r="E343" s="175">
        <f t="shared" si="30"/>
        <v>0.2671827351630307</v>
      </c>
      <c r="F343" s="176">
        <f>+CampusxDivxDept!D343</f>
        <v>68208</v>
      </c>
      <c r="G343" s="8"/>
      <c r="V343" s="8"/>
      <c r="W343" s="8"/>
      <c r="X343" s="8"/>
      <c r="Y343" s="8"/>
      <c r="Z343" s="8"/>
      <c r="AA343" s="8"/>
      <c r="AB343" s="8"/>
      <c r="AC343" s="8"/>
      <c r="AD343" s="8"/>
      <c r="AE343" s="8"/>
    </row>
    <row r="344" spans="1:31" ht="12.75" customHeight="1" x14ac:dyDescent="0.2">
      <c r="A344" s="289"/>
      <c r="B344" s="279"/>
      <c r="C344" s="118" t="str">
        <f>+CampusxDivxDept!C344</f>
        <v>Humanities (HUMA)</v>
      </c>
      <c r="D344" s="178"/>
      <c r="E344" s="175">
        <f t="shared" si="30"/>
        <v>0</v>
      </c>
      <c r="F344" s="176">
        <f>+CampusxDivxDept!D344</f>
        <v>5664</v>
      </c>
      <c r="G344" s="8"/>
      <c r="V344" s="8"/>
      <c r="W344" s="8"/>
      <c r="X344" s="8"/>
      <c r="Y344" s="8"/>
      <c r="Z344" s="8"/>
      <c r="AA344" s="8"/>
      <c r="AB344" s="8"/>
      <c r="AC344" s="8"/>
      <c r="AD344" s="8"/>
      <c r="AE344" s="8"/>
    </row>
    <row r="345" spans="1:31" ht="12.75" customHeight="1" x14ac:dyDescent="0.2">
      <c r="A345" s="289"/>
      <c r="B345" s="279"/>
      <c r="C345" s="118" t="str">
        <f>+CampusxDivxDept!C345</f>
        <v>Music (MUSI)</v>
      </c>
      <c r="D345" s="176"/>
      <c r="E345" s="175">
        <f t="shared" si="30"/>
        <v>0</v>
      </c>
      <c r="F345" s="176">
        <f>+CampusxDivxDept!D345</f>
        <v>3888</v>
      </c>
      <c r="G345" s="8"/>
      <c r="V345" s="8"/>
      <c r="W345" s="8"/>
      <c r="X345" s="8"/>
      <c r="Y345" s="8"/>
      <c r="Z345" s="8"/>
      <c r="AA345" s="8"/>
      <c r="AB345" s="8"/>
      <c r="AC345" s="8"/>
      <c r="AD345" s="8"/>
      <c r="AE345" s="8"/>
    </row>
    <row r="346" spans="1:31" ht="12.75" customHeight="1" x14ac:dyDescent="0.2">
      <c r="A346" s="289"/>
      <c r="B346" s="279"/>
      <c r="C346" s="118" t="str">
        <f>+CampusxDivxDept!C346</f>
        <v>Philosophy (PHIL)</v>
      </c>
      <c r="D346" s="176"/>
      <c r="E346" s="175" t="s">
        <v>857</v>
      </c>
      <c r="F346" s="176">
        <f>+CampusxDivxDept!D346</f>
        <v>0</v>
      </c>
      <c r="G346" s="8"/>
      <c r="V346" s="8"/>
      <c r="W346" s="8"/>
      <c r="X346" s="8"/>
      <c r="Y346" s="8"/>
      <c r="Z346" s="8"/>
      <c r="AA346" s="8"/>
      <c r="AB346" s="8"/>
      <c r="AC346" s="8"/>
      <c r="AD346" s="8"/>
      <c r="AE346" s="8"/>
    </row>
    <row r="347" spans="1:31" ht="12.75" customHeight="1" x14ac:dyDescent="0.2">
      <c r="A347" s="289"/>
      <c r="B347" s="279"/>
      <c r="C347" s="118" t="str">
        <f>+CampusxDivxDept!C347</f>
        <v>Psychology (PSYC)</v>
      </c>
      <c r="D347" s="176">
        <v>4512</v>
      </c>
      <c r="E347" s="175">
        <f t="shared" si="30"/>
        <v>0.44976076555023925</v>
      </c>
      <c r="F347" s="176">
        <f>+CampusxDivxDept!D347</f>
        <v>10032</v>
      </c>
      <c r="G347" s="8"/>
      <c r="V347" s="8"/>
      <c r="W347" s="8"/>
      <c r="X347" s="8"/>
      <c r="Y347" s="8"/>
      <c r="Z347" s="8"/>
      <c r="AA347" s="8"/>
      <c r="AB347" s="8"/>
      <c r="AC347" s="8"/>
      <c r="AD347" s="8"/>
      <c r="AE347" s="8"/>
    </row>
    <row r="348" spans="1:31" ht="12.75" customHeight="1" x14ac:dyDescent="0.2">
      <c r="A348" s="289"/>
      <c r="B348" s="279"/>
      <c r="C348" s="118" t="str">
        <f>+CampusxDivxDept!C348</f>
        <v>Reading &amp; Writing (RDWR)</v>
      </c>
      <c r="D348" s="176"/>
      <c r="E348" s="175">
        <f t="shared" si="30"/>
        <v>0</v>
      </c>
      <c r="F348" s="176">
        <f>+CampusxDivxDept!D348</f>
        <v>7824</v>
      </c>
      <c r="G348" s="8"/>
      <c r="V348" s="8"/>
      <c r="W348" s="8"/>
      <c r="X348" s="8"/>
      <c r="Y348" s="8"/>
      <c r="Z348" s="8"/>
      <c r="AA348" s="8"/>
      <c r="AB348" s="8"/>
      <c r="AC348" s="8"/>
      <c r="AD348" s="8"/>
      <c r="AE348" s="8"/>
    </row>
    <row r="349" spans="1:31" ht="12.75" customHeight="1" x14ac:dyDescent="0.2">
      <c r="A349" s="289"/>
      <c r="B349" s="279"/>
      <c r="C349" s="118" t="str">
        <f>+CampusxDivxDept!C349</f>
        <v>Sociology (SOCI)</v>
      </c>
      <c r="D349" s="215"/>
      <c r="E349" s="175">
        <f t="shared" si="30"/>
        <v>0</v>
      </c>
      <c r="F349" s="174">
        <f>+CampusxDivxDept!D349</f>
        <v>2784</v>
      </c>
      <c r="G349" s="8"/>
      <c r="V349" s="8"/>
      <c r="W349" s="8"/>
      <c r="X349" s="8"/>
      <c r="Y349" s="8"/>
      <c r="Z349" s="8"/>
      <c r="AA349" s="8"/>
      <c r="AB349" s="8"/>
      <c r="AC349" s="8"/>
      <c r="AD349" s="8"/>
      <c r="AE349" s="8"/>
    </row>
    <row r="350" spans="1:31" ht="12.75" customHeight="1" x14ac:dyDescent="0.2">
      <c r="A350" s="289"/>
      <c r="B350" s="279"/>
      <c r="C350" s="118" t="str">
        <f>+CampusxDivxDept!C350</f>
        <v>Spanish (SPAN)</v>
      </c>
      <c r="D350" s="176">
        <v>560</v>
      </c>
      <c r="E350" s="175">
        <f t="shared" si="30"/>
        <v>1</v>
      </c>
      <c r="F350" s="176">
        <f>+CampusxDivxDept!D350</f>
        <v>560</v>
      </c>
      <c r="G350" s="8"/>
      <c r="V350" s="8"/>
      <c r="W350" s="8"/>
      <c r="X350" s="8"/>
      <c r="Y350" s="8"/>
      <c r="Z350" s="8"/>
      <c r="AA350" s="8"/>
      <c r="AB350" s="8"/>
      <c r="AC350" s="8"/>
      <c r="AD350" s="8"/>
      <c r="AE350" s="8"/>
    </row>
    <row r="351" spans="1:31" ht="12.75" customHeight="1" x14ac:dyDescent="0.2">
      <c r="A351" s="289"/>
      <c r="B351" s="279"/>
      <c r="C351" s="118" t="str">
        <f>+CampusxDivxDept!C351</f>
        <v>Speech (SPCH)</v>
      </c>
      <c r="D351" s="176">
        <v>528</v>
      </c>
      <c r="E351" s="175">
        <f t="shared" si="30"/>
        <v>8.7301587301587297E-2</v>
      </c>
      <c r="F351" s="176">
        <f>+CampusxDivxDept!D351</f>
        <v>6048</v>
      </c>
      <c r="G351" s="8"/>
      <c r="V351" s="8"/>
      <c r="W351" s="8"/>
      <c r="X351" s="8"/>
      <c r="Y351" s="8"/>
      <c r="Z351" s="8"/>
      <c r="AA351" s="8"/>
      <c r="AB351" s="8"/>
      <c r="AC351" s="8"/>
      <c r="AD351" s="8"/>
      <c r="AE351" s="8"/>
    </row>
    <row r="352" spans="1:31" ht="12.75" customHeight="1" x14ac:dyDescent="0.2">
      <c r="A352" s="289"/>
      <c r="B352" s="279"/>
      <c r="C352" s="221" t="s">
        <v>43</v>
      </c>
      <c r="D352" s="197">
        <f>SUM(D337:D351)</f>
        <v>29376</v>
      </c>
      <c r="E352" s="198">
        <f t="shared" si="30"/>
        <v>0.2286710673807448</v>
      </c>
      <c r="F352" s="197">
        <f>+CampusxDivxDept!D352</f>
        <v>128464</v>
      </c>
      <c r="G352" s="8"/>
      <c r="V352" s="8"/>
      <c r="W352" s="8"/>
      <c r="X352" s="8"/>
      <c r="Y352" s="8"/>
      <c r="Z352" s="8"/>
      <c r="AA352" s="8"/>
      <c r="AB352" s="8"/>
      <c r="AC352" s="8"/>
      <c r="AD352" s="8"/>
      <c r="AE352" s="8"/>
    </row>
    <row r="353" spans="1:31" ht="12.75" customHeight="1" x14ac:dyDescent="0.2">
      <c r="A353" s="289"/>
      <c r="B353" s="279"/>
      <c r="C353" s="217" t="str">
        <f>+CampusxDivxDept!C353</f>
        <v>Weatherford</v>
      </c>
      <c r="D353" s="197"/>
      <c r="E353" s="198"/>
      <c r="F353" s="197"/>
      <c r="G353" s="8"/>
      <c r="V353" s="8"/>
      <c r="W353" s="8"/>
      <c r="X353" s="8"/>
      <c r="Y353" s="8"/>
      <c r="Z353" s="8"/>
      <c r="AA353" s="8"/>
      <c r="AB353" s="8"/>
      <c r="AC353" s="8"/>
      <c r="AD353" s="8"/>
      <c r="AE353" s="8"/>
    </row>
    <row r="354" spans="1:31" ht="12.75" customHeight="1" x14ac:dyDescent="0.2">
      <c r="A354" s="289"/>
      <c r="B354" s="279"/>
      <c r="C354" s="118" t="str">
        <f>+CampusxDivxDept!C354</f>
        <v>Anatomy &amp; Physiology (ANPH)</v>
      </c>
      <c r="D354" s="176">
        <v>10512</v>
      </c>
      <c r="E354" s="175">
        <f t="shared" ref="E354:E366" si="31">+D354/$F354</f>
        <v>0.5940325497287523</v>
      </c>
      <c r="F354" s="176">
        <f>+CampusxDivxDept!D354</f>
        <v>17696</v>
      </c>
      <c r="G354" s="8"/>
      <c r="V354" s="8"/>
      <c r="W354" s="8"/>
      <c r="X354" s="8"/>
      <c r="Y354" s="8"/>
      <c r="Z354" s="8"/>
      <c r="AA354" s="8"/>
      <c r="AB354" s="8"/>
      <c r="AC354" s="8"/>
      <c r="AD354" s="8"/>
      <c r="AE354" s="8"/>
    </row>
    <row r="355" spans="1:31" ht="12.75" customHeight="1" x14ac:dyDescent="0.2">
      <c r="A355" s="289"/>
      <c r="B355" s="279"/>
      <c r="C355" s="118" t="str">
        <f>+CampusxDivxDept!C355</f>
        <v>Biology (BIOL)</v>
      </c>
      <c r="D355" s="176">
        <v>1280</v>
      </c>
      <c r="E355" s="175">
        <f t="shared" si="31"/>
        <v>0.10075566750629723</v>
      </c>
      <c r="F355" s="176">
        <f>+CampusxDivxDept!D355</f>
        <v>12704</v>
      </c>
      <c r="G355" s="8"/>
      <c r="V355" s="8"/>
      <c r="W355" s="8"/>
      <c r="X355" s="8"/>
      <c r="Y355" s="8"/>
      <c r="Z355" s="8"/>
      <c r="AA355" s="8"/>
      <c r="AB355" s="8"/>
      <c r="AC355" s="8"/>
      <c r="AD355" s="8"/>
      <c r="AE355" s="8"/>
    </row>
    <row r="356" spans="1:31" ht="12.75" customHeight="1" x14ac:dyDescent="0.2">
      <c r="A356" s="289"/>
      <c r="B356" s="279"/>
      <c r="C356" s="118" t="str">
        <f>+CampusxDivxDept!C356</f>
        <v>Chemistry (CHEM)</v>
      </c>
      <c r="D356" s="176">
        <v>1472</v>
      </c>
      <c r="E356" s="175">
        <f t="shared" si="31"/>
        <v>0.22062350119904076</v>
      </c>
      <c r="F356" s="176">
        <f>+CampusxDivxDept!D356</f>
        <v>6672</v>
      </c>
      <c r="G356" s="8"/>
      <c r="V356" s="8"/>
      <c r="W356" s="8"/>
      <c r="X356" s="8"/>
      <c r="Y356" s="8"/>
      <c r="Z356" s="8"/>
      <c r="AA356" s="8"/>
      <c r="AB356" s="8"/>
      <c r="AC356" s="8"/>
      <c r="AD356" s="8"/>
      <c r="AE356" s="8"/>
    </row>
    <row r="357" spans="1:31" ht="12.75" customHeight="1" x14ac:dyDescent="0.2">
      <c r="A357" s="289"/>
      <c r="B357" s="279"/>
      <c r="C357" s="207" t="str">
        <f>+CampusxDivxDept!C357</f>
        <v>Dance (DANC)</v>
      </c>
      <c r="D357" s="176"/>
      <c r="E357" s="175" t="s">
        <v>857</v>
      </c>
      <c r="F357" s="176">
        <f>+CampusxDivxDept!D357</f>
        <v>0</v>
      </c>
      <c r="G357" s="8"/>
      <c r="V357" s="8"/>
      <c r="W357" s="8"/>
      <c r="X357" s="8"/>
      <c r="Y357" s="8"/>
      <c r="Z357" s="8"/>
      <c r="AA357" s="8"/>
      <c r="AB357" s="8"/>
      <c r="AC357" s="8"/>
      <c r="AD357" s="8"/>
      <c r="AE357" s="8"/>
    </row>
    <row r="358" spans="1:31" ht="12.75" customHeight="1" x14ac:dyDescent="0.2">
      <c r="A358" s="289"/>
      <c r="B358" s="279"/>
      <c r="C358" s="118" t="str">
        <f>+CampusxDivxDept!C358</f>
        <v>Developmental Mathematics (DEVM)</v>
      </c>
      <c r="D358" s="176">
        <v>4416</v>
      </c>
      <c r="E358" s="175">
        <f t="shared" si="31"/>
        <v>0.28930817610062892</v>
      </c>
      <c r="F358" s="176">
        <f>+CampusxDivxDept!D358</f>
        <v>15264</v>
      </c>
      <c r="G358" s="8"/>
      <c r="V358" s="8"/>
      <c r="W358" s="8"/>
      <c r="X358" s="8"/>
      <c r="Y358" s="8"/>
      <c r="Z358" s="8"/>
      <c r="AA358" s="8"/>
      <c r="AB358" s="8"/>
      <c r="AC358" s="8"/>
      <c r="AD358" s="8"/>
      <c r="AE358" s="8"/>
    </row>
    <row r="359" spans="1:31" ht="12.75" customHeight="1" x14ac:dyDescent="0.2">
      <c r="A359" s="289"/>
      <c r="B359" s="279"/>
      <c r="C359" s="118" t="str">
        <f>+CampusxDivxDept!C359</f>
        <v>Environmental Science (ENVR)</v>
      </c>
      <c r="D359" s="176">
        <v>768</v>
      </c>
      <c r="E359" s="175">
        <f t="shared" si="31"/>
        <v>1</v>
      </c>
      <c r="F359" s="176">
        <f>+CampusxDivxDept!D359</f>
        <v>768</v>
      </c>
      <c r="G359" s="8"/>
      <c r="V359" s="8"/>
      <c r="W359" s="8"/>
      <c r="X359" s="8"/>
      <c r="Y359" s="8"/>
      <c r="Z359" s="8"/>
      <c r="AA359" s="8"/>
      <c r="AB359" s="8"/>
      <c r="AC359" s="8"/>
      <c r="AD359" s="8"/>
      <c r="AE359" s="8"/>
    </row>
    <row r="360" spans="1:31" ht="12.75" customHeight="1" x14ac:dyDescent="0.2">
      <c r="A360" s="289"/>
      <c r="B360" s="279"/>
      <c r="C360" s="118" t="str">
        <f>+CampusxDivxDept!C360</f>
        <v>Geology (GEOL)</v>
      </c>
      <c r="D360" s="176"/>
      <c r="E360" s="175" t="s">
        <v>857</v>
      </c>
      <c r="F360" s="176">
        <f>+CampusxDivxDept!D360</f>
        <v>0</v>
      </c>
      <c r="G360" s="8"/>
      <c r="V360" s="8"/>
      <c r="W360" s="8"/>
      <c r="X360" s="8"/>
      <c r="Y360" s="8"/>
      <c r="Z360" s="8"/>
      <c r="AA360" s="8"/>
      <c r="AB360" s="8"/>
      <c r="AC360" s="8"/>
      <c r="AD360" s="8"/>
      <c r="AE360" s="8"/>
    </row>
    <row r="361" spans="1:31" ht="12.75" customHeight="1" x14ac:dyDescent="0.2">
      <c r="A361" s="289"/>
      <c r="B361" s="279"/>
      <c r="C361" s="118" t="str">
        <f>+CampusxDivxDept!C361</f>
        <v>History (HIST)</v>
      </c>
      <c r="D361" s="176">
        <v>6816</v>
      </c>
      <c r="E361" s="175">
        <f t="shared" si="31"/>
        <v>0.32643678160919543</v>
      </c>
      <c r="F361" s="176">
        <f>+CampusxDivxDept!D361</f>
        <v>20880</v>
      </c>
      <c r="G361" s="8"/>
      <c r="V361" s="8"/>
      <c r="W361" s="8"/>
      <c r="X361" s="8"/>
      <c r="Y361" s="8"/>
      <c r="Z361" s="8"/>
      <c r="AA361" s="8"/>
      <c r="AB361" s="8"/>
      <c r="AC361" s="8"/>
      <c r="AD361" s="8"/>
      <c r="AE361" s="8"/>
    </row>
    <row r="362" spans="1:31" ht="12.75" customHeight="1" x14ac:dyDescent="0.2">
      <c r="A362" s="289"/>
      <c r="B362" s="279"/>
      <c r="C362" s="118" t="str">
        <f>+CampusxDivxDept!C362</f>
        <v>Kinesiology (KINE)</v>
      </c>
      <c r="D362" s="176"/>
      <c r="E362" s="175" t="s">
        <v>857</v>
      </c>
      <c r="F362" s="176">
        <f>+CampusxDivxDept!D362</f>
        <v>0</v>
      </c>
      <c r="G362" s="8"/>
      <c r="V362" s="8"/>
      <c r="W362" s="8"/>
      <c r="X362" s="8"/>
      <c r="Y362" s="8"/>
      <c r="Z362" s="8"/>
      <c r="AA362" s="8"/>
      <c r="AB362" s="8"/>
      <c r="AC362" s="8"/>
      <c r="AD362" s="8"/>
      <c r="AE362" s="8"/>
    </row>
    <row r="363" spans="1:31" ht="12.75" customHeight="1" x14ac:dyDescent="0.2">
      <c r="A363" s="289"/>
      <c r="B363" s="279"/>
      <c r="C363" s="118" t="str">
        <f>+CampusxDivxDept!C363</f>
        <v>Mathematics (MATH)</v>
      </c>
      <c r="D363" s="176">
        <v>3312</v>
      </c>
      <c r="E363" s="175">
        <f t="shared" si="31"/>
        <v>9.5922150139017615E-2</v>
      </c>
      <c r="F363" s="176">
        <f>+CampusxDivxDept!D363</f>
        <v>34528</v>
      </c>
      <c r="G363" s="8"/>
      <c r="V363" s="8"/>
      <c r="W363" s="8"/>
      <c r="X363" s="8"/>
      <c r="Y363" s="8"/>
      <c r="Z363" s="8"/>
      <c r="AA363" s="8"/>
      <c r="AB363" s="8"/>
      <c r="AC363" s="8"/>
      <c r="AD363" s="8"/>
      <c r="AE363" s="8"/>
    </row>
    <row r="364" spans="1:31" ht="12.75" customHeight="1" x14ac:dyDescent="0.2">
      <c r="A364" s="289"/>
      <c r="B364" s="279"/>
      <c r="C364" s="118" t="str">
        <f>+CampusxDivxDept!C364</f>
        <v>Physics (PHYS)</v>
      </c>
      <c r="D364" s="176">
        <v>768</v>
      </c>
      <c r="E364" s="175">
        <f t="shared" si="31"/>
        <v>0.14545454545454545</v>
      </c>
      <c r="F364" s="176">
        <f>+CampusxDivxDept!D364</f>
        <v>5280</v>
      </c>
      <c r="G364" s="8"/>
      <c r="V364" s="8"/>
      <c r="W364" s="8"/>
      <c r="X364" s="8"/>
      <c r="Y364" s="8"/>
      <c r="Z364" s="8"/>
      <c r="AA364" s="8"/>
      <c r="AB364" s="8"/>
      <c r="AC364" s="8"/>
      <c r="AD364" s="8"/>
      <c r="AE364" s="8"/>
    </row>
    <row r="365" spans="1:31" ht="12.75" customHeight="1" x14ac:dyDescent="0.2">
      <c r="A365" s="289"/>
      <c r="B365" s="279"/>
      <c r="C365" s="118" t="str">
        <f>+CampusxDivxDept!C365</f>
        <v>Political Science (POLS)</v>
      </c>
      <c r="D365" s="176">
        <v>3600</v>
      </c>
      <c r="E365" s="175">
        <f t="shared" si="31"/>
        <v>0.20547945205479451</v>
      </c>
      <c r="F365" s="176">
        <f>+CampusxDivxDept!D365</f>
        <v>17520</v>
      </c>
      <c r="G365" s="8"/>
      <c r="V365" s="8"/>
      <c r="W365" s="8"/>
      <c r="X365" s="8"/>
      <c r="Y365" s="8"/>
      <c r="Z365" s="8"/>
      <c r="AA365" s="8"/>
      <c r="AB365" s="8"/>
      <c r="AC365" s="8"/>
      <c r="AD365" s="8"/>
      <c r="AE365" s="8"/>
    </row>
    <row r="366" spans="1:31" ht="12.75" customHeight="1" x14ac:dyDescent="0.2">
      <c r="A366" s="289"/>
      <c r="B366" s="279"/>
      <c r="C366" s="196" t="s">
        <v>43</v>
      </c>
      <c r="D366" s="197">
        <f>SUM(D354:D365)</f>
        <v>32944</v>
      </c>
      <c r="E366" s="198">
        <f t="shared" si="31"/>
        <v>0.25088339222614842</v>
      </c>
      <c r="F366" s="197">
        <f>+CampusxDivxDept!D366</f>
        <v>131312</v>
      </c>
      <c r="G366" s="8"/>
      <c r="V366" s="8"/>
      <c r="W366" s="8"/>
      <c r="X366" s="8"/>
      <c r="Y366" s="8"/>
      <c r="Z366" s="8"/>
      <c r="AA366" s="8"/>
      <c r="AB366" s="8"/>
      <c r="AC366" s="8"/>
      <c r="AD366" s="8"/>
      <c r="AE366" s="8"/>
    </row>
    <row r="367" spans="1:31" ht="12.75" customHeight="1" x14ac:dyDescent="0.2">
      <c r="A367" s="289"/>
      <c r="B367" s="279"/>
      <c r="C367" s="193" t="str">
        <f>+CampusxDivxDept!C367</f>
        <v>Workforce Education</v>
      </c>
      <c r="D367" s="197"/>
      <c r="E367" s="198"/>
      <c r="F367" s="197"/>
      <c r="G367" s="8"/>
      <c r="V367" s="8"/>
      <c r="W367" s="8"/>
      <c r="X367" s="8"/>
      <c r="Y367" s="8"/>
      <c r="Z367" s="8"/>
      <c r="AA367" s="8"/>
      <c r="AB367" s="8"/>
      <c r="AC367" s="8"/>
      <c r="AD367" s="8"/>
      <c r="AE367" s="8"/>
    </row>
    <row r="368" spans="1:31" ht="12" customHeight="1" x14ac:dyDescent="0.2">
      <c r="A368" s="289"/>
      <c r="B368" s="279"/>
      <c r="C368" s="118" t="str">
        <f>+CampusxDivxDept!C368</f>
        <v>Veterinary Science (Pfent [26400]-DW) (VTSC)</v>
      </c>
      <c r="D368" s="176">
        <v>944</v>
      </c>
      <c r="E368" s="175">
        <f t="shared" ref="E368:E371" si="32">+D368/$F368</f>
        <v>0.19601328903654486</v>
      </c>
      <c r="F368" s="176">
        <f>+CampusxDivxDept!D368</f>
        <v>4816</v>
      </c>
      <c r="G368" s="8"/>
      <c r="V368" s="8"/>
      <c r="W368" s="8"/>
      <c r="X368" s="8"/>
      <c r="Y368" s="8"/>
      <c r="Z368" s="8"/>
      <c r="AA368" s="8"/>
      <c r="AB368" s="8"/>
      <c r="AC368" s="8"/>
      <c r="AD368" s="8"/>
      <c r="AE368" s="8"/>
    </row>
    <row r="369" spans="1:31" ht="12" customHeight="1" x14ac:dyDescent="0.2">
      <c r="A369" s="289"/>
      <c r="B369" s="279"/>
      <c r="C369" s="221" t="s">
        <v>43</v>
      </c>
      <c r="D369" s="197">
        <f>+D368</f>
        <v>944</v>
      </c>
      <c r="E369" s="198">
        <f t="shared" si="32"/>
        <v>0.19601328903654486</v>
      </c>
      <c r="F369" s="197">
        <f>+CampusxDivxDept!D369</f>
        <v>4816</v>
      </c>
      <c r="G369" s="8"/>
      <c r="V369" s="8"/>
      <c r="W369" s="8"/>
      <c r="X369" s="8"/>
      <c r="Y369" s="8"/>
      <c r="Z369" s="8"/>
      <c r="AA369" s="8"/>
      <c r="AB369" s="8"/>
      <c r="AC369" s="8"/>
      <c r="AD369" s="8"/>
      <c r="AE369" s="8"/>
    </row>
    <row r="370" spans="1:31" ht="12" customHeight="1" thickBot="1" x14ac:dyDescent="0.25">
      <c r="A370" s="289"/>
      <c r="B370" s="280"/>
      <c r="C370" s="170" t="s">
        <v>0</v>
      </c>
      <c r="D370" s="182">
        <f>SUM(D352,D366,D369)</f>
        <v>63264</v>
      </c>
      <c r="E370" s="180">
        <f t="shared" si="32"/>
        <v>0.2391001995525186</v>
      </c>
      <c r="F370" s="182">
        <f>+CampusxDivxDept!D370</f>
        <v>264592</v>
      </c>
      <c r="G370" s="8"/>
      <c r="V370" s="8"/>
      <c r="W370" s="8"/>
      <c r="X370" s="8"/>
      <c r="Y370" s="8"/>
      <c r="Z370" s="8"/>
      <c r="AA370" s="8"/>
      <c r="AB370" s="8"/>
      <c r="AC370" s="8"/>
      <c r="AD370" s="8"/>
      <c r="AE370" s="8"/>
    </row>
    <row r="371" spans="1:31" ht="12" customHeight="1" thickBot="1" x14ac:dyDescent="0.25">
      <c r="A371" s="290"/>
      <c r="B371" s="282" t="s">
        <v>156</v>
      </c>
      <c r="C371" s="285"/>
      <c r="D371" s="162">
        <f>+D370</f>
        <v>63264</v>
      </c>
      <c r="E371" s="163">
        <f t="shared" si="32"/>
        <v>0.2391001995525186</v>
      </c>
      <c r="F371" s="162">
        <f>+CampusxDivxDept!D371</f>
        <v>264592</v>
      </c>
      <c r="G371" s="8"/>
      <c r="V371" s="8"/>
      <c r="W371" s="8"/>
      <c r="X371" s="8"/>
      <c r="Y371" s="8"/>
      <c r="Z371" s="8"/>
      <c r="AA371" s="8"/>
      <c r="AB371" s="8"/>
      <c r="AC371" s="8"/>
      <c r="AD371" s="8"/>
      <c r="AE371" s="8"/>
    </row>
    <row r="372" spans="1:31" ht="12" customHeight="1" x14ac:dyDescent="0.2">
      <c r="A372"/>
      <c r="B372"/>
      <c r="C372"/>
      <c r="E372"/>
      <c r="F372"/>
      <c r="G372" s="8"/>
      <c r="V372" s="8"/>
      <c r="W372" s="8"/>
      <c r="X372" s="8"/>
      <c r="Y372" s="8"/>
      <c r="Z372" s="8"/>
      <c r="AA372" s="8"/>
      <c r="AB372" s="8"/>
      <c r="AC372" s="8"/>
      <c r="AD372" s="8"/>
      <c r="AE372" s="8"/>
    </row>
    <row r="373" spans="1:31" ht="12" customHeight="1" x14ac:dyDescent="0.2">
      <c r="A373"/>
      <c r="B373" s="8" t="s">
        <v>877</v>
      </c>
      <c r="C373"/>
      <c r="E373"/>
      <c r="F373"/>
      <c r="G373" s="8"/>
      <c r="V373" s="8"/>
      <c r="W373" s="8"/>
      <c r="X373" s="8"/>
      <c r="Y373" s="8"/>
      <c r="Z373" s="8"/>
      <c r="AA373" s="8"/>
      <c r="AB373" s="8"/>
      <c r="AC373" s="8"/>
      <c r="AD373" s="8"/>
      <c r="AE373" s="8"/>
    </row>
    <row r="374" spans="1:31" ht="12" customHeight="1" x14ac:dyDescent="0.2">
      <c r="A374"/>
      <c r="B374"/>
      <c r="C374"/>
      <c r="E374"/>
      <c r="F374"/>
      <c r="G374" s="8"/>
      <c r="V374" s="8"/>
      <c r="W374" s="8"/>
      <c r="X374" s="8"/>
      <c r="Y374" s="8"/>
      <c r="Z374" s="8"/>
      <c r="AA374" s="8"/>
      <c r="AB374" s="8"/>
      <c r="AC374" s="8"/>
      <c r="AD374" s="8"/>
      <c r="AE374" s="8"/>
    </row>
    <row r="375" spans="1:31" ht="12" customHeight="1" x14ac:dyDescent="0.2">
      <c r="A375"/>
      <c r="B375" s="320" t="s">
        <v>878</v>
      </c>
      <c r="C375" s="321"/>
      <c r="D375" s="321"/>
      <c r="E375" s="321"/>
      <c r="F375" s="321"/>
      <c r="G375" s="8"/>
      <c r="V375" s="8"/>
      <c r="W375" s="8"/>
      <c r="X375" s="8"/>
      <c r="Y375" s="8"/>
      <c r="Z375" s="8"/>
      <c r="AA375" s="8"/>
      <c r="AB375" s="8"/>
      <c r="AC375" s="8"/>
      <c r="AD375" s="8"/>
      <c r="AE375" s="8"/>
    </row>
    <row r="376" spans="1:31" ht="12" customHeight="1" x14ac:dyDescent="0.2">
      <c r="A376"/>
      <c r="B376" s="320"/>
      <c r="C376" s="321"/>
      <c r="D376" s="321"/>
      <c r="E376" s="321"/>
      <c r="F376" s="321"/>
      <c r="G376" s="8"/>
      <c r="V376" s="8"/>
      <c r="W376" s="8"/>
      <c r="X376" s="8"/>
      <c r="Y376" s="8"/>
      <c r="Z376" s="8"/>
      <c r="AA376" s="8"/>
      <c r="AB376" s="8"/>
      <c r="AC376" s="8"/>
      <c r="AD376" s="8"/>
      <c r="AE376" s="8"/>
    </row>
    <row r="377" spans="1:31" ht="12" customHeight="1" x14ac:dyDescent="0.2">
      <c r="A377"/>
      <c r="B377" s="321"/>
      <c r="C377" s="321"/>
      <c r="D377" s="321"/>
      <c r="E377" s="321"/>
      <c r="F377" s="321"/>
      <c r="G377" s="8"/>
      <c r="V377" s="8"/>
      <c r="W377" s="8"/>
      <c r="X377" s="8"/>
      <c r="Y377" s="8"/>
      <c r="Z377" s="8"/>
      <c r="AA377" s="8"/>
      <c r="AB377" s="8"/>
      <c r="AC377" s="8"/>
      <c r="AD377" s="8"/>
      <c r="AE377" s="8"/>
    </row>
    <row r="378" spans="1:31" ht="12" customHeight="1" x14ac:dyDescent="0.2">
      <c r="A378"/>
      <c r="B378" s="321"/>
      <c r="C378" s="321"/>
      <c r="D378" s="321"/>
      <c r="E378" s="321"/>
      <c r="F378" s="321"/>
      <c r="G378" s="8"/>
      <c r="V378" s="8"/>
      <c r="W378" s="8"/>
      <c r="X378" s="8"/>
      <c r="Y378" s="8"/>
      <c r="Z378" s="8"/>
      <c r="AA378" s="8"/>
      <c r="AB378" s="8"/>
      <c r="AC378" s="8"/>
      <c r="AD378" s="8"/>
      <c r="AE378" s="8"/>
    </row>
    <row r="379" spans="1:31" ht="12" customHeight="1" x14ac:dyDescent="0.2">
      <c r="A379"/>
      <c r="B379"/>
      <c r="C379"/>
      <c r="E379"/>
      <c r="F379"/>
      <c r="G379" s="8"/>
      <c r="V379" s="8"/>
      <c r="W379" s="8"/>
      <c r="X379" s="8"/>
      <c r="Y379" s="8"/>
      <c r="Z379" s="8"/>
      <c r="AA379" s="8"/>
      <c r="AB379" s="8"/>
      <c r="AC379" s="8"/>
      <c r="AD379" s="8"/>
      <c r="AE379" s="8"/>
    </row>
    <row r="380" spans="1:31" ht="12" customHeight="1" x14ac:dyDescent="0.2">
      <c r="A380"/>
      <c r="B380"/>
      <c r="C380"/>
      <c r="E380"/>
      <c r="F380"/>
      <c r="G380" s="8"/>
      <c r="V380" s="8"/>
      <c r="W380" s="8"/>
      <c r="X380" s="8"/>
      <c r="Y380" s="8"/>
      <c r="Z380" s="8"/>
      <c r="AA380" s="8"/>
      <c r="AB380" s="8"/>
      <c r="AC380" s="8"/>
      <c r="AD380" s="8"/>
      <c r="AE380" s="8"/>
    </row>
    <row r="381" spans="1:31" ht="12" customHeight="1" x14ac:dyDescent="0.2">
      <c r="A381"/>
      <c r="B381"/>
      <c r="C381"/>
      <c r="E381"/>
      <c r="F381"/>
      <c r="G381" s="8"/>
      <c r="V381" s="8"/>
      <c r="W381" s="8"/>
      <c r="X381" s="8"/>
      <c r="Y381" s="8"/>
      <c r="Z381" s="8"/>
      <c r="AA381" s="8"/>
      <c r="AB381" s="8"/>
      <c r="AC381" s="8"/>
      <c r="AD381" s="8"/>
      <c r="AE381" s="8"/>
    </row>
    <row r="382" spans="1:31" ht="12" customHeight="1" x14ac:dyDescent="0.2">
      <c r="A382"/>
      <c r="B382"/>
      <c r="C382"/>
      <c r="E382"/>
      <c r="F382"/>
      <c r="G382" s="8"/>
      <c r="V382" s="8"/>
      <c r="W382" s="8"/>
      <c r="X382" s="8"/>
      <c r="Y382" s="8"/>
      <c r="Z382" s="8"/>
      <c r="AA382" s="8"/>
      <c r="AB382" s="8"/>
      <c r="AC382" s="8"/>
      <c r="AD382" s="8"/>
      <c r="AE382" s="8"/>
    </row>
    <row r="383" spans="1:31" ht="12.75" customHeight="1" x14ac:dyDescent="0.2">
      <c r="A383"/>
      <c r="B383"/>
      <c r="C383"/>
      <c r="E383"/>
      <c r="F383"/>
      <c r="G383" s="8"/>
      <c r="V383" s="8"/>
      <c r="W383" s="8"/>
      <c r="X383" s="8"/>
      <c r="Y383" s="8"/>
      <c r="Z383" s="8"/>
      <c r="AA383" s="8"/>
      <c r="AB383" s="8"/>
      <c r="AC383" s="8"/>
      <c r="AD383" s="8"/>
      <c r="AE383" s="8"/>
    </row>
    <row r="384" spans="1:31" ht="12.75" customHeight="1" x14ac:dyDescent="0.2">
      <c r="A384"/>
      <c r="B384"/>
      <c r="C384"/>
      <c r="E384"/>
      <c r="F384"/>
      <c r="G384" s="8"/>
      <c r="V384" s="8"/>
      <c r="W384" s="8"/>
      <c r="X384" s="8"/>
      <c r="Y384" s="8"/>
      <c r="Z384" s="8"/>
      <c r="AA384" s="8"/>
      <c r="AB384" s="8"/>
      <c r="AC384" s="8"/>
      <c r="AD384" s="8"/>
      <c r="AE384" s="8"/>
    </row>
    <row r="385" spans="1:31" ht="12.75" customHeight="1" x14ac:dyDescent="0.2">
      <c r="A385"/>
      <c r="B385"/>
      <c r="C385"/>
      <c r="E385"/>
      <c r="F385"/>
      <c r="G385" s="8"/>
      <c r="V385" s="8"/>
      <c r="W385" s="8"/>
      <c r="X385" s="8"/>
      <c r="Y385" s="8"/>
      <c r="Z385" s="8"/>
      <c r="AA385" s="8"/>
      <c r="AB385" s="8"/>
      <c r="AC385" s="8"/>
      <c r="AD385" s="8"/>
      <c r="AE385" s="8"/>
    </row>
    <row r="386" spans="1:31" ht="12.75" customHeight="1" x14ac:dyDescent="0.2">
      <c r="A386"/>
      <c r="B386"/>
      <c r="C386"/>
      <c r="E386"/>
      <c r="F386"/>
      <c r="G386" s="8"/>
      <c r="V386" s="8"/>
      <c r="W386" s="8"/>
      <c r="X386" s="8"/>
      <c r="Y386" s="8"/>
      <c r="Z386" s="8"/>
      <c r="AA386" s="8"/>
      <c r="AB386" s="8"/>
      <c r="AC386" s="8"/>
      <c r="AD386" s="8"/>
      <c r="AE386" s="8"/>
    </row>
    <row r="387" spans="1:31" ht="12.75" customHeight="1" x14ac:dyDescent="0.2">
      <c r="A387"/>
      <c r="B387"/>
      <c r="C387"/>
      <c r="E387"/>
      <c r="F387"/>
      <c r="G387" s="8"/>
      <c r="V387" s="8"/>
      <c r="W387" s="8"/>
      <c r="X387" s="8"/>
      <c r="Y387" s="8"/>
      <c r="Z387" s="8"/>
      <c r="AA387" s="8"/>
      <c r="AB387" s="8"/>
      <c r="AC387" s="8"/>
      <c r="AD387" s="8"/>
      <c r="AE387" s="8"/>
    </row>
    <row r="388" spans="1:31" ht="12.75" customHeight="1" x14ac:dyDescent="0.2">
      <c r="A388"/>
      <c r="B388"/>
      <c r="C388"/>
      <c r="E388"/>
      <c r="F388"/>
      <c r="G388" s="8"/>
      <c r="V388" s="8"/>
      <c r="W388" s="8"/>
      <c r="X388" s="8"/>
      <c r="Y388" s="8"/>
      <c r="Z388" s="8"/>
      <c r="AA388" s="8"/>
      <c r="AB388" s="8"/>
      <c r="AC388" s="8"/>
      <c r="AD388" s="8"/>
      <c r="AE388" s="8"/>
    </row>
    <row r="389" spans="1:31" ht="12.75" customHeight="1" x14ac:dyDescent="0.2">
      <c r="A389"/>
      <c r="B389"/>
      <c r="C389"/>
      <c r="E389"/>
      <c r="F389"/>
      <c r="G389" s="8"/>
      <c r="V389" s="8"/>
      <c r="W389" s="8"/>
      <c r="X389" s="8"/>
      <c r="Y389" s="8"/>
      <c r="Z389" s="8"/>
      <c r="AA389" s="8"/>
      <c r="AB389" s="8"/>
      <c r="AC389" s="8"/>
      <c r="AD389" s="8"/>
      <c r="AE389" s="8"/>
    </row>
    <row r="390" spans="1:31" ht="12.75" customHeight="1" x14ac:dyDescent="0.2">
      <c r="A390"/>
      <c r="B390"/>
      <c r="C390"/>
      <c r="E390"/>
      <c r="F390"/>
      <c r="G390" s="8"/>
      <c r="V390" s="8"/>
      <c r="W390" s="8"/>
      <c r="X390" s="8"/>
      <c r="Y390" s="8"/>
      <c r="Z390" s="8"/>
      <c r="AA390" s="8"/>
      <c r="AB390" s="8"/>
      <c r="AC390" s="8"/>
      <c r="AD390" s="8"/>
      <c r="AE390" s="8"/>
    </row>
    <row r="391" spans="1:31" ht="12.75" customHeight="1" x14ac:dyDescent="0.2">
      <c r="A391"/>
      <c r="B391"/>
      <c r="C391"/>
      <c r="E391"/>
      <c r="F391"/>
      <c r="G391" s="8"/>
      <c r="V391" s="8"/>
      <c r="W391" s="8"/>
      <c r="X391" s="8"/>
      <c r="Y391" s="8"/>
      <c r="Z391" s="8"/>
      <c r="AA391" s="8"/>
      <c r="AB391" s="8"/>
      <c r="AC391" s="8"/>
      <c r="AD391" s="8"/>
      <c r="AE391" s="8"/>
    </row>
    <row r="392" spans="1:31" ht="12.75" customHeight="1" x14ac:dyDescent="0.2">
      <c r="A392"/>
      <c r="B392"/>
      <c r="C392"/>
      <c r="E392"/>
      <c r="F392"/>
      <c r="G392" s="8"/>
      <c r="V392" s="8"/>
      <c r="W392" s="8"/>
      <c r="X392" s="8"/>
      <c r="Y392" s="8"/>
      <c r="Z392" s="8"/>
      <c r="AA392" s="8"/>
      <c r="AB392" s="8"/>
      <c r="AC392" s="8"/>
      <c r="AD392" s="8"/>
      <c r="AE392" s="8"/>
    </row>
    <row r="393" spans="1:31" ht="12.75" customHeight="1" x14ac:dyDescent="0.2">
      <c r="A393"/>
      <c r="B393"/>
      <c r="C393"/>
      <c r="E393"/>
      <c r="F393"/>
      <c r="G393" s="8"/>
      <c r="V393" s="8"/>
      <c r="W393" s="8"/>
      <c r="X393" s="8"/>
      <c r="Y393" s="8"/>
      <c r="Z393" s="8"/>
      <c r="AA393" s="8"/>
      <c r="AB393" s="8"/>
      <c r="AC393" s="8"/>
      <c r="AD393" s="8"/>
      <c r="AE393" s="8"/>
    </row>
    <row r="394" spans="1:31" ht="12.75" customHeight="1" x14ac:dyDescent="0.2">
      <c r="A394"/>
      <c r="B394"/>
      <c r="C394"/>
      <c r="E394"/>
      <c r="F394"/>
      <c r="G394" s="8"/>
      <c r="V394" s="8"/>
      <c r="W394" s="8"/>
      <c r="X394" s="8"/>
      <c r="Y394" s="8"/>
      <c r="Z394" s="8"/>
      <c r="AA394" s="8"/>
      <c r="AB394" s="8"/>
      <c r="AC394" s="8"/>
      <c r="AD394" s="8"/>
      <c r="AE394" s="8"/>
    </row>
    <row r="395" spans="1:31" ht="12.75" customHeight="1" x14ac:dyDescent="0.2">
      <c r="A395"/>
      <c r="B395"/>
      <c r="C395"/>
      <c r="E395"/>
      <c r="F395"/>
      <c r="G395" s="8"/>
      <c r="V395" s="8"/>
      <c r="W395" s="8"/>
      <c r="X395" s="8"/>
      <c r="Y395" s="8"/>
      <c r="Z395" s="8"/>
      <c r="AA395" s="8"/>
      <c r="AB395" s="8"/>
      <c r="AC395" s="8"/>
      <c r="AD395" s="8"/>
      <c r="AE395" s="8"/>
    </row>
    <row r="396" spans="1:31" ht="12.75" customHeight="1" x14ac:dyDescent="0.2">
      <c r="A396"/>
      <c r="B396"/>
      <c r="C396"/>
      <c r="E396"/>
      <c r="F396"/>
      <c r="G396" s="8"/>
      <c r="V396" s="8"/>
      <c r="W396" s="8"/>
      <c r="X396" s="8"/>
      <c r="Y396" s="8"/>
      <c r="Z396" s="8"/>
      <c r="AA396" s="8"/>
      <c r="AB396" s="8"/>
      <c r="AC396" s="8"/>
      <c r="AD396" s="8"/>
      <c r="AE396" s="8"/>
    </row>
    <row r="397" spans="1:31" ht="12.75" customHeight="1" x14ac:dyDescent="0.2">
      <c r="A397"/>
      <c r="B397"/>
      <c r="C397"/>
      <c r="E397"/>
      <c r="F397"/>
      <c r="G397" s="8"/>
      <c r="V397" s="8"/>
      <c r="W397" s="8"/>
      <c r="X397" s="8"/>
      <c r="Y397" s="8"/>
      <c r="Z397" s="8"/>
      <c r="AA397" s="8"/>
      <c r="AB397" s="8"/>
      <c r="AC397" s="8"/>
      <c r="AD397" s="8"/>
      <c r="AE397" s="8"/>
    </row>
    <row r="398" spans="1:31" ht="12.75" customHeight="1" x14ac:dyDescent="0.2">
      <c r="A398"/>
      <c r="B398"/>
      <c r="C398"/>
      <c r="E398"/>
      <c r="F398"/>
      <c r="G398" s="8"/>
      <c r="V398" s="8"/>
      <c r="W398" s="8"/>
      <c r="X398" s="8"/>
      <c r="Y398" s="8"/>
      <c r="Z398" s="8"/>
      <c r="AA398" s="8"/>
      <c r="AB398" s="8"/>
      <c r="AC398" s="8"/>
      <c r="AD398" s="8"/>
      <c r="AE398" s="8"/>
    </row>
    <row r="399" spans="1:31" ht="12.75" customHeight="1" x14ac:dyDescent="0.2">
      <c r="A399"/>
      <c r="B399"/>
      <c r="C399"/>
      <c r="E399"/>
      <c r="F399"/>
      <c r="G399" s="8"/>
      <c r="V399" s="8"/>
      <c r="W399" s="8"/>
      <c r="X399" s="8"/>
      <c r="Y399" s="8"/>
      <c r="Z399" s="8"/>
      <c r="AA399" s="8"/>
      <c r="AB399" s="8"/>
      <c r="AC399" s="8"/>
      <c r="AD399" s="8"/>
      <c r="AE399" s="8"/>
    </row>
    <row r="400" spans="1:31" ht="12.75" customHeight="1" x14ac:dyDescent="0.2">
      <c r="A400"/>
      <c r="B400"/>
      <c r="C400"/>
      <c r="E400"/>
      <c r="F400"/>
      <c r="G400" s="8"/>
      <c r="V400" s="8"/>
      <c r="W400" s="8"/>
      <c r="X400" s="8"/>
      <c r="Y400" s="8"/>
      <c r="Z400" s="8"/>
      <c r="AA400" s="8"/>
      <c r="AB400" s="8"/>
      <c r="AC400" s="8"/>
      <c r="AD400" s="8"/>
      <c r="AE400" s="8"/>
    </row>
    <row r="401" spans="1:31" ht="12.75" customHeight="1" x14ac:dyDescent="0.2">
      <c r="A401"/>
      <c r="B401"/>
      <c r="C401"/>
      <c r="E401"/>
      <c r="F401"/>
      <c r="G401" s="8"/>
      <c r="V401" s="8"/>
      <c r="W401" s="8"/>
      <c r="X401" s="8"/>
      <c r="Y401" s="8"/>
      <c r="Z401" s="8"/>
      <c r="AA401" s="8"/>
      <c r="AB401" s="8"/>
      <c r="AC401" s="8"/>
      <c r="AD401" s="8"/>
      <c r="AE401" s="8"/>
    </row>
    <row r="402" spans="1:31" ht="12.75" customHeight="1" x14ac:dyDescent="0.2">
      <c r="A402"/>
      <c r="B402"/>
      <c r="C402"/>
      <c r="E402"/>
      <c r="F402"/>
      <c r="G402" s="8"/>
      <c r="V402" s="8"/>
      <c r="W402" s="8"/>
      <c r="X402" s="8"/>
      <c r="Y402" s="8"/>
      <c r="Z402" s="8"/>
      <c r="AA402" s="8"/>
      <c r="AB402" s="8"/>
      <c r="AC402" s="8"/>
      <c r="AD402" s="8"/>
      <c r="AE402" s="8"/>
    </row>
    <row r="403" spans="1:31" ht="12.75" customHeight="1" x14ac:dyDescent="0.2">
      <c r="A403"/>
      <c r="B403"/>
      <c r="C403"/>
      <c r="E403"/>
      <c r="F403"/>
      <c r="G403" s="8"/>
      <c r="V403" s="8"/>
      <c r="W403" s="8"/>
      <c r="X403" s="8"/>
      <c r="Y403" s="8"/>
      <c r="Z403" s="8"/>
      <c r="AA403" s="8"/>
      <c r="AB403" s="8"/>
      <c r="AC403" s="8"/>
      <c r="AD403" s="8"/>
      <c r="AE403" s="8"/>
    </row>
    <row r="404" spans="1:31" ht="12.75" customHeight="1" x14ac:dyDescent="0.2">
      <c r="A404"/>
      <c r="B404"/>
      <c r="C404"/>
      <c r="E404"/>
      <c r="F404"/>
      <c r="G404" s="8"/>
      <c r="V404" s="8"/>
      <c r="W404" s="8"/>
      <c r="X404" s="8"/>
      <c r="Y404" s="8"/>
      <c r="Z404" s="8"/>
      <c r="AA404" s="8"/>
      <c r="AB404" s="8"/>
      <c r="AC404" s="8"/>
      <c r="AD404" s="8"/>
      <c r="AE404" s="8"/>
    </row>
    <row r="405" spans="1:31" ht="12.75" customHeight="1" x14ac:dyDescent="0.2">
      <c r="A405"/>
      <c r="B405"/>
      <c r="C405"/>
      <c r="E405"/>
      <c r="F405"/>
      <c r="G405" s="8"/>
      <c r="V405" s="8"/>
      <c r="W405" s="8"/>
      <c r="X405" s="8"/>
      <c r="Y405" s="8"/>
      <c r="Z405" s="8"/>
      <c r="AA405" s="8"/>
      <c r="AB405" s="8"/>
      <c r="AC405" s="8"/>
      <c r="AD405" s="8"/>
      <c r="AE405" s="8"/>
    </row>
    <row r="406" spans="1:31" ht="12.75" customHeight="1" x14ac:dyDescent="0.2">
      <c r="A406"/>
      <c r="B406"/>
      <c r="C406"/>
      <c r="E406"/>
      <c r="F406"/>
      <c r="G406" s="8"/>
      <c r="V406" s="8"/>
      <c r="W406" s="8"/>
      <c r="X406" s="8"/>
      <c r="Y406" s="8"/>
      <c r="Z406" s="8"/>
      <c r="AA406" s="8"/>
      <c r="AB406" s="8"/>
      <c r="AC406" s="8"/>
      <c r="AD406" s="8"/>
      <c r="AE406" s="8"/>
    </row>
    <row r="407" spans="1:31" ht="12.75" customHeight="1" x14ac:dyDescent="0.2">
      <c r="A407"/>
      <c r="B407"/>
      <c r="C407"/>
      <c r="E407"/>
      <c r="F407"/>
      <c r="G407" s="8"/>
      <c r="V407" s="8"/>
      <c r="W407" s="8"/>
      <c r="X407" s="8"/>
      <c r="Y407" s="8"/>
      <c r="Z407" s="8"/>
      <c r="AA407" s="8"/>
      <c r="AB407" s="8"/>
      <c r="AC407" s="8"/>
      <c r="AD407" s="8"/>
      <c r="AE407" s="8"/>
    </row>
    <row r="408" spans="1:31" ht="12.75" customHeight="1" x14ac:dyDescent="0.2">
      <c r="A408"/>
      <c r="B408"/>
      <c r="C408"/>
      <c r="E408"/>
      <c r="F408"/>
      <c r="G408" s="8"/>
      <c r="V408" s="8"/>
      <c r="W408" s="8"/>
      <c r="X408" s="8"/>
      <c r="Y408" s="8"/>
      <c r="Z408" s="8"/>
      <c r="AA408" s="8"/>
      <c r="AB408" s="8"/>
      <c r="AC408" s="8"/>
      <c r="AD408" s="8"/>
      <c r="AE408" s="8"/>
    </row>
    <row r="409" spans="1:31" ht="12.75" customHeight="1" x14ac:dyDescent="0.2">
      <c r="A409"/>
      <c r="B409"/>
      <c r="C409"/>
      <c r="E409"/>
      <c r="F409"/>
      <c r="G409" s="8"/>
      <c r="V409" s="8"/>
      <c r="W409" s="8"/>
      <c r="X409" s="8"/>
      <c r="Y409" s="8"/>
      <c r="Z409" s="8"/>
      <c r="AA409" s="8"/>
      <c r="AB409" s="8"/>
      <c r="AC409" s="8"/>
      <c r="AD409" s="8"/>
      <c r="AE409" s="8"/>
    </row>
    <row r="410" spans="1:31" ht="12.75" customHeight="1" x14ac:dyDescent="0.2">
      <c r="A410"/>
      <c r="B410"/>
      <c r="C410"/>
      <c r="E410"/>
      <c r="F410"/>
      <c r="G410" s="8"/>
      <c r="V410" s="8"/>
      <c r="W410" s="8"/>
      <c r="X410" s="8"/>
      <c r="Y410" s="8"/>
      <c r="Z410" s="8"/>
      <c r="AA410" s="8"/>
      <c r="AB410" s="8"/>
      <c r="AC410" s="8"/>
      <c r="AD410" s="8"/>
      <c r="AE410" s="8"/>
    </row>
    <row r="411" spans="1:31" ht="12.75" customHeight="1" x14ac:dyDescent="0.2">
      <c r="A411"/>
      <c r="B411"/>
      <c r="C411"/>
      <c r="E411"/>
      <c r="F411"/>
      <c r="G411" s="8"/>
      <c r="V411" s="8"/>
      <c r="W411" s="8"/>
      <c r="X411" s="8"/>
      <c r="Y411" s="8"/>
      <c r="Z411" s="8"/>
      <c r="AA411" s="8"/>
      <c r="AB411" s="8"/>
      <c r="AC411" s="8"/>
      <c r="AD411" s="8"/>
      <c r="AE411" s="8"/>
    </row>
    <row r="412" spans="1:31" ht="12.75" customHeight="1" x14ac:dyDescent="0.2">
      <c r="A412"/>
      <c r="B412"/>
      <c r="C412"/>
      <c r="E412"/>
      <c r="F412"/>
      <c r="G412" s="8"/>
      <c r="V412" s="8"/>
      <c r="W412" s="8"/>
      <c r="X412" s="8"/>
      <c r="Y412" s="8"/>
      <c r="Z412" s="8"/>
      <c r="AA412" s="8"/>
      <c r="AB412" s="8"/>
      <c r="AC412" s="8"/>
      <c r="AD412" s="8"/>
      <c r="AE412" s="8"/>
    </row>
    <row r="413" spans="1:31" ht="12.75" customHeight="1" x14ac:dyDescent="0.2">
      <c r="A413"/>
      <c r="B413"/>
      <c r="C413"/>
      <c r="E413"/>
      <c r="F413"/>
      <c r="G413" s="8"/>
      <c r="V413" s="8"/>
      <c r="W413" s="8"/>
      <c r="X413" s="8"/>
      <c r="Y413" s="8"/>
      <c r="Z413" s="8"/>
      <c r="AA413" s="8"/>
      <c r="AB413" s="8"/>
      <c r="AC413" s="8"/>
      <c r="AD413" s="8"/>
      <c r="AE413" s="8"/>
    </row>
    <row r="414" spans="1:31" ht="12.75" customHeight="1" x14ac:dyDescent="0.2">
      <c r="A414"/>
      <c r="B414"/>
      <c r="C414"/>
      <c r="E414"/>
      <c r="F414"/>
      <c r="G414" s="8"/>
      <c r="V414" s="8"/>
      <c r="W414" s="8"/>
      <c r="X414" s="8"/>
      <c r="Y414" s="8"/>
      <c r="Z414" s="8"/>
      <c r="AA414" s="8"/>
      <c r="AB414" s="8"/>
      <c r="AC414" s="8"/>
      <c r="AD414" s="8"/>
      <c r="AE414" s="8"/>
    </row>
    <row r="415" spans="1:31" ht="12.75" customHeight="1" x14ac:dyDescent="0.2">
      <c r="A415"/>
      <c r="B415"/>
      <c r="C415"/>
      <c r="E415"/>
      <c r="F415"/>
      <c r="G415" s="8"/>
      <c r="V415" s="8"/>
      <c r="W415" s="8"/>
      <c r="X415" s="8"/>
      <c r="Y415" s="8"/>
      <c r="Z415" s="8"/>
      <c r="AA415" s="8"/>
      <c r="AB415" s="8"/>
      <c r="AC415" s="8"/>
      <c r="AD415" s="8"/>
      <c r="AE415" s="8"/>
    </row>
    <row r="416" spans="1:31" ht="12.75" customHeight="1" x14ac:dyDescent="0.2">
      <c r="A416"/>
      <c r="B416"/>
      <c r="C416"/>
      <c r="E416"/>
      <c r="F416"/>
      <c r="G416" s="8"/>
      <c r="V416" s="8"/>
      <c r="W416" s="8"/>
      <c r="X416" s="8"/>
      <c r="Y416" s="8"/>
      <c r="Z416" s="8"/>
      <c r="AA416" s="8"/>
      <c r="AB416" s="8"/>
      <c r="AC416" s="8"/>
      <c r="AD416" s="8"/>
      <c r="AE416" s="8"/>
    </row>
    <row r="417" spans="1:31" ht="12.75" customHeight="1" x14ac:dyDescent="0.2">
      <c r="A417"/>
      <c r="B417"/>
      <c r="C417"/>
      <c r="E417"/>
      <c r="F417"/>
      <c r="G417" s="8"/>
      <c r="V417" s="8"/>
      <c r="W417" s="8"/>
      <c r="X417" s="8"/>
      <c r="Y417" s="8"/>
      <c r="Z417" s="8"/>
      <c r="AA417" s="8"/>
      <c r="AB417" s="8"/>
      <c r="AC417" s="8"/>
      <c r="AD417" s="8"/>
      <c r="AE417" s="8"/>
    </row>
    <row r="418" spans="1:31" ht="12.75" customHeight="1" x14ac:dyDescent="0.2">
      <c r="A418"/>
      <c r="B418"/>
      <c r="C418"/>
      <c r="E418"/>
      <c r="F418"/>
      <c r="G418" s="8"/>
      <c r="V418" s="8"/>
      <c r="W418" s="8"/>
      <c r="X418" s="8"/>
      <c r="Y418" s="8"/>
      <c r="Z418" s="8"/>
      <c r="AA418" s="8"/>
      <c r="AB418" s="8"/>
      <c r="AC418" s="8"/>
      <c r="AD418" s="8"/>
      <c r="AE418" s="8"/>
    </row>
    <row r="419" spans="1:31" ht="12.75" customHeight="1" x14ac:dyDescent="0.2">
      <c r="A419"/>
      <c r="B419"/>
      <c r="C419"/>
      <c r="E419"/>
      <c r="F419"/>
      <c r="G419" s="8"/>
      <c r="V419" s="8"/>
      <c r="W419" s="8"/>
      <c r="X419" s="8"/>
      <c r="Y419" s="8"/>
      <c r="Z419" s="8"/>
      <c r="AA419" s="8"/>
      <c r="AB419" s="8"/>
      <c r="AC419" s="8"/>
      <c r="AD419" s="8"/>
      <c r="AE419" s="8"/>
    </row>
    <row r="420" spans="1:31" ht="12.75" customHeight="1" x14ac:dyDescent="0.2">
      <c r="A420"/>
      <c r="B420"/>
      <c r="C420"/>
      <c r="E420"/>
      <c r="F420"/>
      <c r="G420" s="8"/>
      <c r="V420" s="8"/>
      <c r="W420" s="8"/>
      <c r="X420" s="8"/>
      <c r="Y420" s="8"/>
      <c r="Z420" s="8"/>
      <c r="AA420" s="8"/>
      <c r="AB420" s="8"/>
      <c r="AC420" s="8"/>
      <c r="AD420" s="8"/>
      <c r="AE420" s="8"/>
    </row>
    <row r="421" spans="1:31" ht="12.75" customHeight="1" x14ac:dyDescent="0.2">
      <c r="A421"/>
      <c r="B421"/>
      <c r="C421"/>
      <c r="E421"/>
      <c r="F421"/>
      <c r="V421" s="8"/>
      <c r="W421" s="8"/>
      <c r="X421" s="8"/>
      <c r="Y421" s="8"/>
      <c r="Z421" s="8"/>
      <c r="AA421" s="8"/>
      <c r="AB421" s="8"/>
      <c r="AC421" s="8"/>
      <c r="AD421" s="8"/>
      <c r="AE421" s="8"/>
    </row>
    <row r="422" spans="1:31" ht="12.75" customHeight="1" x14ac:dyDescent="0.2">
      <c r="A422"/>
      <c r="B422"/>
      <c r="C422"/>
      <c r="E422"/>
      <c r="F422"/>
      <c r="V422" s="8"/>
      <c r="W422" s="8"/>
      <c r="X422" s="8"/>
      <c r="Y422" s="8"/>
      <c r="Z422" s="8"/>
      <c r="AA422" s="8"/>
      <c r="AB422" s="8"/>
      <c r="AC422" s="8"/>
      <c r="AD422" s="8"/>
      <c r="AE422" s="8"/>
    </row>
    <row r="423" spans="1:31" ht="12.75" customHeight="1" x14ac:dyDescent="0.2">
      <c r="A423"/>
      <c r="B423"/>
      <c r="C423"/>
      <c r="E423"/>
      <c r="F423"/>
      <c r="V423" s="8"/>
      <c r="W423" s="8"/>
      <c r="X423" s="8"/>
      <c r="Y423" s="8"/>
      <c r="Z423" s="8"/>
      <c r="AA423" s="8"/>
      <c r="AB423" s="8"/>
      <c r="AC423" s="8"/>
      <c r="AD423" s="8"/>
      <c r="AE423" s="8"/>
    </row>
    <row r="424" spans="1:31" ht="12.75" customHeight="1" x14ac:dyDescent="0.2">
      <c r="D424" s="37"/>
      <c r="E424" s="157"/>
      <c r="F424" s="157"/>
      <c r="V424" s="8"/>
      <c r="W424" s="8"/>
      <c r="X424" s="8"/>
      <c r="Y424" s="8"/>
      <c r="Z424" s="8"/>
      <c r="AA424" s="8"/>
      <c r="AB424" s="8"/>
      <c r="AC424" s="8"/>
      <c r="AD424" s="8"/>
      <c r="AE424" s="8"/>
    </row>
    <row r="425" spans="1:31" ht="12.75" customHeight="1" x14ac:dyDescent="0.2">
      <c r="B425" s="37"/>
      <c r="C425" s="157"/>
      <c r="D425" s="37"/>
      <c r="E425" s="157"/>
      <c r="F425" s="157"/>
    </row>
    <row r="426" spans="1:31" ht="12.75" customHeight="1" x14ac:dyDescent="0.2">
      <c r="B426" s="157"/>
      <c r="C426" s="157"/>
      <c r="D426" s="37"/>
      <c r="E426" s="157"/>
      <c r="F426" s="157"/>
    </row>
    <row r="427" spans="1:31" ht="12.75" customHeight="1" x14ac:dyDescent="0.2">
      <c r="B427" s="157"/>
      <c r="C427" s="157"/>
    </row>
  </sheetData>
  <mergeCells count="36">
    <mergeCell ref="B8:C8"/>
    <mergeCell ref="A9:A41"/>
    <mergeCell ref="B9:B23"/>
    <mergeCell ref="B24:B40"/>
    <mergeCell ref="B41:C41"/>
    <mergeCell ref="A42:A65"/>
    <mergeCell ref="B42:B64"/>
    <mergeCell ref="B65:C65"/>
    <mergeCell ref="A307:A335"/>
    <mergeCell ref="B307:B334"/>
    <mergeCell ref="B335:C335"/>
    <mergeCell ref="A66:A88"/>
    <mergeCell ref="B88:C88"/>
    <mergeCell ref="B66:B87"/>
    <mergeCell ref="A124:A155"/>
    <mergeCell ref="B89:B123"/>
    <mergeCell ref="A89:A123"/>
    <mergeCell ref="B124:B154"/>
    <mergeCell ref="B155:C155"/>
    <mergeCell ref="A156:A199"/>
    <mergeCell ref="B156:B199"/>
    <mergeCell ref="B375:F378"/>
    <mergeCell ref="B200:B222"/>
    <mergeCell ref="B223:C223"/>
    <mergeCell ref="A224:A256"/>
    <mergeCell ref="B224:B256"/>
    <mergeCell ref="A257:A278"/>
    <mergeCell ref="B257:B273"/>
    <mergeCell ref="B274:B277"/>
    <mergeCell ref="B278:C278"/>
    <mergeCell ref="A279:A306"/>
    <mergeCell ref="B279:B306"/>
    <mergeCell ref="A200:A223"/>
    <mergeCell ref="A336:A371"/>
    <mergeCell ref="B336:B370"/>
    <mergeCell ref="B371:C371"/>
  </mergeCells>
  <printOptions horizontalCentered="1"/>
  <pageMargins left="0.25" right="0.25" top="1" bottom="1" header="0.5" footer="0.5"/>
  <pageSetup scale="97"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11" manualBreakCount="11">
    <brk id="41" max="5" man="1"/>
    <brk id="65" max="5" man="1"/>
    <brk id="88" max="5" man="1"/>
    <brk id="123" max="5" man="1"/>
    <brk id="155" max="5" man="1"/>
    <brk id="199" max="5" man="1"/>
    <brk id="223" max="5" man="1"/>
    <brk id="256" max="5" man="1"/>
    <brk id="278" max="5" man="1"/>
    <brk id="306" max="5" man="1"/>
    <brk id="335" max="5"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60"/>
  <sheetViews>
    <sheetView zoomScale="140" zoomScaleNormal="140" workbookViewId="0">
      <pane ySplit="8" topLeftCell="A9" activePane="bottomLeft" state="frozen"/>
      <selection activeCell="B9" sqref="B9"/>
      <selection pane="bottomLeft" activeCell="B9" sqref="B9"/>
    </sheetView>
  </sheetViews>
  <sheetFormatPr defaultColWidth="8.88671875" defaultRowHeight="12.75" x14ac:dyDescent="0.2"/>
  <cols>
    <col min="1" max="1" width="2.77734375" style="8" customWidth="1"/>
    <col min="2" max="2" width="6.77734375" style="8" customWidth="1"/>
    <col min="3" max="3" width="35.77734375" style="8" customWidth="1"/>
    <col min="4" max="4" width="40.77734375" style="8" customWidth="1"/>
    <col min="5" max="7" width="1.77734375" style="8" customWidth="1"/>
    <col min="8" max="16384" width="8.88671875" style="8"/>
  </cols>
  <sheetData>
    <row r="1" spans="1:11" ht="12.75" customHeight="1" x14ac:dyDescent="0.2">
      <c r="A1" s="20" t="s">
        <v>219</v>
      </c>
      <c r="D1" s="21"/>
      <c r="G1" s="21"/>
      <c r="H1" s="21"/>
      <c r="I1" s="21"/>
      <c r="J1" s="21"/>
      <c r="K1" s="21"/>
    </row>
    <row r="2" spans="1:11" ht="12.75" customHeight="1" x14ac:dyDescent="0.2">
      <c r="A2" s="20" t="s">
        <v>168</v>
      </c>
      <c r="D2" s="21"/>
      <c r="E2" s="21"/>
      <c r="F2" s="21"/>
      <c r="G2" s="21"/>
      <c r="H2" s="21"/>
      <c r="I2" s="21"/>
      <c r="J2" s="21"/>
      <c r="K2" s="21"/>
    </row>
    <row r="3" spans="1:11" ht="12.75" customHeight="1" x14ac:dyDescent="0.2">
      <c r="A3" s="20" t="s">
        <v>11</v>
      </c>
      <c r="D3" s="21"/>
      <c r="E3" s="21"/>
      <c r="F3" s="21"/>
      <c r="G3" s="21"/>
      <c r="H3" s="21"/>
      <c r="I3" s="21"/>
      <c r="J3" s="21"/>
      <c r="K3" s="21"/>
    </row>
    <row r="4" spans="1:11" ht="12.75" customHeight="1" x14ac:dyDescent="0.2">
      <c r="A4" s="20" t="s">
        <v>412</v>
      </c>
      <c r="E4" s="21"/>
      <c r="F4" s="21"/>
      <c r="G4" s="21"/>
      <c r="H4" s="21"/>
      <c r="I4" s="21"/>
      <c r="J4" s="21"/>
      <c r="K4" s="21"/>
    </row>
    <row r="5" spans="1:11" ht="12.75" customHeight="1" x14ac:dyDescent="0.2">
      <c r="B5" s="67"/>
      <c r="D5" s="21"/>
      <c r="E5" s="21"/>
      <c r="F5" s="21"/>
      <c r="G5" s="21"/>
      <c r="H5" s="21"/>
      <c r="I5" s="21"/>
      <c r="J5" s="21"/>
      <c r="K5" s="21"/>
    </row>
    <row r="6" spans="1:11" ht="12.75" customHeight="1" x14ac:dyDescent="0.2">
      <c r="B6" s="67"/>
      <c r="D6" s="21"/>
      <c r="E6" s="21"/>
      <c r="F6" s="21"/>
      <c r="G6" s="21"/>
      <c r="H6" s="21"/>
      <c r="I6" s="21"/>
      <c r="J6" s="21"/>
      <c r="K6" s="21"/>
    </row>
    <row r="7" spans="1:11" ht="12.75" customHeight="1" x14ac:dyDescent="0.2">
      <c r="B7" s="67"/>
      <c r="D7" s="21"/>
      <c r="E7" s="21"/>
      <c r="F7" s="21"/>
      <c r="G7" s="21"/>
      <c r="H7" s="21"/>
      <c r="I7" s="21"/>
      <c r="J7" s="21"/>
      <c r="K7" s="21"/>
    </row>
    <row r="8" spans="1:11" ht="12.75" customHeight="1" x14ac:dyDescent="0.2">
      <c r="A8" s="61"/>
      <c r="B8" s="264" t="s">
        <v>2</v>
      </c>
      <c r="C8" s="264" t="s">
        <v>221</v>
      </c>
      <c r="D8" s="264" t="s">
        <v>220</v>
      </c>
    </row>
    <row r="9" spans="1:11" x14ac:dyDescent="0.2">
      <c r="A9" s="289" t="s">
        <v>218</v>
      </c>
      <c r="B9" s="351" t="s">
        <v>211</v>
      </c>
      <c r="C9" s="262" t="s">
        <v>210</v>
      </c>
      <c r="D9" s="263"/>
    </row>
    <row r="10" spans="1:11" x14ac:dyDescent="0.2">
      <c r="A10" s="305"/>
      <c r="B10" s="351"/>
      <c r="C10" s="69" t="s">
        <v>390</v>
      </c>
      <c r="D10" s="69" t="s">
        <v>776</v>
      </c>
    </row>
    <row r="11" spans="1:11" ht="25.5" x14ac:dyDescent="0.2">
      <c r="A11" s="305"/>
      <c r="B11" s="351"/>
      <c r="C11" s="69" t="s">
        <v>391</v>
      </c>
      <c r="D11" s="69" t="s">
        <v>720</v>
      </c>
    </row>
    <row r="12" spans="1:11" ht="38.25" customHeight="1" x14ac:dyDescent="0.2">
      <c r="A12" s="305"/>
      <c r="B12" s="351"/>
      <c r="C12" s="69" t="s">
        <v>392</v>
      </c>
      <c r="D12" s="136" t="s">
        <v>867</v>
      </c>
    </row>
    <row r="13" spans="1:11" ht="38.25" x14ac:dyDescent="0.2">
      <c r="A13" s="305"/>
      <c r="B13" s="351"/>
      <c r="C13" s="69" t="s">
        <v>393</v>
      </c>
      <c r="D13" s="69" t="s">
        <v>238</v>
      </c>
    </row>
    <row r="14" spans="1:11" x14ac:dyDescent="0.2">
      <c r="A14" s="305"/>
      <c r="B14" s="351"/>
      <c r="C14" s="69" t="s">
        <v>394</v>
      </c>
      <c r="D14" s="69" t="s">
        <v>246</v>
      </c>
    </row>
    <row r="15" spans="1:11" x14ac:dyDescent="0.2">
      <c r="A15" s="305"/>
      <c r="B15" s="351"/>
      <c r="C15" s="69" t="s">
        <v>395</v>
      </c>
      <c r="D15" s="69" t="s">
        <v>41</v>
      </c>
    </row>
    <row r="16" spans="1:11" x14ac:dyDescent="0.2">
      <c r="A16" s="305"/>
      <c r="B16" s="351"/>
      <c r="C16" s="69" t="s">
        <v>396</v>
      </c>
      <c r="D16" s="69" t="s">
        <v>239</v>
      </c>
    </row>
    <row r="17" spans="1:4" x14ac:dyDescent="0.2">
      <c r="A17" s="305"/>
      <c r="B17" s="352"/>
      <c r="C17" s="70" t="s">
        <v>397</v>
      </c>
      <c r="D17" s="70" t="s">
        <v>235</v>
      </c>
    </row>
    <row r="18" spans="1:4" x14ac:dyDescent="0.2">
      <c r="A18" s="305"/>
      <c r="B18" s="352"/>
      <c r="C18" s="70" t="s">
        <v>398</v>
      </c>
      <c r="D18" s="70" t="s">
        <v>240</v>
      </c>
    </row>
    <row r="19" spans="1:4" x14ac:dyDescent="0.2">
      <c r="A19" s="305"/>
      <c r="B19" s="352"/>
      <c r="C19" s="70" t="s">
        <v>399</v>
      </c>
      <c r="D19" s="70" t="s">
        <v>241</v>
      </c>
    </row>
    <row r="20" spans="1:4" x14ac:dyDescent="0.2">
      <c r="A20" s="305"/>
      <c r="B20" s="352"/>
      <c r="C20" s="70" t="s">
        <v>400</v>
      </c>
      <c r="D20" s="70" t="s">
        <v>242</v>
      </c>
    </row>
    <row r="21" spans="1:4" x14ac:dyDescent="0.2">
      <c r="A21" s="305"/>
      <c r="B21" s="352"/>
      <c r="C21" s="70" t="s">
        <v>401</v>
      </c>
      <c r="D21" s="70" t="s">
        <v>711</v>
      </c>
    </row>
    <row r="22" spans="1:4" ht="25.5" customHeight="1" x14ac:dyDescent="0.2">
      <c r="A22" s="305"/>
      <c r="B22" s="352"/>
      <c r="C22" s="70" t="s">
        <v>402</v>
      </c>
      <c r="D22" s="70" t="s">
        <v>243</v>
      </c>
    </row>
    <row r="23" spans="1:4" x14ac:dyDescent="0.2">
      <c r="A23" s="305"/>
      <c r="B23" s="352"/>
      <c r="C23" s="70" t="s">
        <v>403</v>
      </c>
      <c r="D23" s="70" t="s">
        <v>712</v>
      </c>
    </row>
    <row r="24" spans="1:4" x14ac:dyDescent="0.2">
      <c r="A24" s="305"/>
      <c r="B24" s="352"/>
      <c r="C24" s="70" t="s">
        <v>404</v>
      </c>
      <c r="D24" s="70" t="s">
        <v>719</v>
      </c>
    </row>
    <row r="25" spans="1:4" x14ac:dyDescent="0.2">
      <c r="A25" s="305"/>
      <c r="B25" s="352"/>
      <c r="C25" s="70" t="s">
        <v>405</v>
      </c>
      <c r="D25" s="70" t="s">
        <v>713</v>
      </c>
    </row>
    <row r="26" spans="1:4" x14ac:dyDescent="0.2">
      <c r="A26" s="305"/>
      <c r="B26" s="352"/>
      <c r="C26" s="70" t="s">
        <v>406</v>
      </c>
      <c r="D26" s="70" t="s">
        <v>385</v>
      </c>
    </row>
    <row r="27" spans="1:4" x14ac:dyDescent="0.2">
      <c r="A27" s="305"/>
      <c r="B27" s="352"/>
      <c r="C27" s="70" t="s">
        <v>407</v>
      </c>
      <c r="D27" s="70" t="s">
        <v>236</v>
      </c>
    </row>
    <row r="28" spans="1:4" x14ac:dyDescent="0.2">
      <c r="A28" s="305"/>
      <c r="B28" s="352"/>
      <c r="C28" s="70" t="s">
        <v>413</v>
      </c>
      <c r="D28" s="70" t="s">
        <v>244</v>
      </c>
    </row>
    <row r="29" spans="1:4" x14ac:dyDescent="0.2">
      <c r="A29" s="305"/>
      <c r="B29" s="352"/>
      <c r="C29" s="70" t="s">
        <v>408</v>
      </c>
      <c r="D29" s="70" t="s">
        <v>97</v>
      </c>
    </row>
    <row r="30" spans="1:4" x14ac:dyDescent="0.2">
      <c r="A30" s="305"/>
      <c r="B30" s="352"/>
      <c r="C30" s="144" t="s">
        <v>410</v>
      </c>
      <c r="D30" s="134" t="s">
        <v>411</v>
      </c>
    </row>
    <row r="31" spans="1:4" x14ac:dyDescent="0.2">
      <c r="A31" s="305"/>
      <c r="B31" s="353"/>
      <c r="C31" s="70" t="s">
        <v>409</v>
      </c>
      <c r="D31" s="70" t="s">
        <v>245</v>
      </c>
    </row>
    <row r="32" spans="1:4" x14ac:dyDescent="0.2">
      <c r="A32" s="345" t="s">
        <v>218</v>
      </c>
      <c r="B32" s="348" t="s">
        <v>895</v>
      </c>
      <c r="C32" s="115" t="s">
        <v>747</v>
      </c>
      <c r="D32" s="115" t="s">
        <v>148</v>
      </c>
    </row>
    <row r="33" spans="1:4" ht="25.5" x14ac:dyDescent="0.2">
      <c r="A33" s="346"/>
      <c r="B33" s="349"/>
      <c r="C33" s="71" t="s">
        <v>606</v>
      </c>
      <c r="D33" s="71" t="s">
        <v>141</v>
      </c>
    </row>
    <row r="34" spans="1:4" x14ac:dyDescent="0.2">
      <c r="A34" s="346"/>
      <c r="B34" s="349"/>
      <c r="C34" s="71" t="s">
        <v>607</v>
      </c>
      <c r="D34" s="71" t="s">
        <v>35</v>
      </c>
    </row>
    <row r="35" spans="1:4" x14ac:dyDescent="0.2">
      <c r="A35" s="346"/>
      <c r="B35" s="349"/>
      <c r="C35" s="134" t="s">
        <v>608</v>
      </c>
      <c r="D35" s="71" t="s">
        <v>142</v>
      </c>
    </row>
    <row r="36" spans="1:4" ht="38.25" x14ac:dyDescent="0.2">
      <c r="A36" s="346"/>
      <c r="B36" s="349"/>
      <c r="C36" s="71" t="s">
        <v>748</v>
      </c>
      <c r="D36" s="134" t="s">
        <v>487</v>
      </c>
    </row>
    <row r="37" spans="1:4" ht="25.5" customHeight="1" x14ac:dyDescent="0.2">
      <c r="A37" s="346"/>
      <c r="B37" s="349"/>
      <c r="C37" s="71" t="s">
        <v>750</v>
      </c>
      <c r="D37" s="71" t="s">
        <v>165</v>
      </c>
    </row>
    <row r="38" spans="1:4" ht="25.5" x14ac:dyDescent="0.2">
      <c r="A38" s="346"/>
      <c r="B38" s="349"/>
      <c r="C38" s="71" t="s">
        <v>609</v>
      </c>
      <c r="D38" s="71" t="s">
        <v>207</v>
      </c>
    </row>
    <row r="39" spans="1:4" x14ac:dyDescent="0.2">
      <c r="A39" s="346"/>
      <c r="B39" s="349"/>
      <c r="C39" s="71" t="s">
        <v>868</v>
      </c>
      <c r="D39" s="71" t="s">
        <v>150</v>
      </c>
    </row>
    <row r="40" spans="1:4" ht="25.5" x14ac:dyDescent="0.2">
      <c r="A40" s="346"/>
      <c r="B40" s="349"/>
      <c r="C40" s="71" t="s">
        <v>754</v>
      </c>
      <c r="D40" s="71" t="s">
        <v>386</v>
      </c>
    </row>
    <row r="41" spans="1:4" ht="25.5" x14ac:dyDescent="0.2">
      <c r="A41" s="346"/>
      <c r="B41" s="349"/>
      <c r="C41" s="71" t="s">
        <v>749</v>
      </c>
      <c r="D41" s="71" t="s">
        <v>382</v>
      </c>
    </row>
    <row r="42" spans="1:4" x14ac:dyDescent="0.2">
      <c r="A42" s="346"/>
      <c r="B42" s="349"/>
      <c r="C42" s="71" t="s">
        <v>610</v>
      </c>
      <c r="D42" s="134" t="s">
        <v>88</v>
      </c>
    </row>
    <row r="43" spans="1:4" x14ac:dyDescent="0.2">
      <c r="A43" s="346"/>
      <c r="B43" s="349"/>
      <c r="C43" s="71" t="s">
        <v>611</v>
      </c>
      <c r="D43" s="71" t="s">
        <v>95</v>
      </c>
    </row>
    <row r="44" spans="1:4" x14ac:dyDescent="0.2">
      <c r="A44" s="346"/>
      <c r="B44" s="349"/>
      <c r="C44" s="71" t="s">
        <v>612</v>
      </c>
      <c r="D44" s="134" t="s">
        <v>172</v>
      </c>
    </row>
    <row r="45" spans="1:4" ht="25.5" x14ac:dyDescent="0.2">
      <c r="A45" s="346"/>
      <c r="B45" s="349"/>
      <c r="C45" s="71" t="s">
        <v>613</v>
      </c>
      <c r="D45" s="71" t="s">
        <v>206</v>
      </c>
    </row>
    <row r="46" spans="1:4" x14ac:dyDescent="0.2">
      <c r="A46" s="346"/>
      <c r="B46" s="349"/>
      <c r="C46" s="71" t="s">
        <v>614</v>
      </c>
      <c r="D46" s="71" t="s">
        <v>705</v>
      </c>
    </row>
    <row r="47" spans="1:4" ht="13.5" thickBot="1" x14ac:dyDescent="0.25">
      <c r="A47" s="347"/>
      <c r="B47" s="350"/>
      <c r="C47" s="72" t="s">
        <v>615</v>
      </c>
      <c r="D47" s="72" t="s">
        <v>49</v>
      </c>
    </row>
    <row r="48" spans="1:4" x14ac:dyDescent="0.2">
      <c r="A48" s="328" t="s">
        <v>699</v>
      </c>
      <c r="B48" s="355" t="s">
        <v>212</v>
      </c>
      <c r="C48" s="135" t="s">
        <v>414</v>
      </c>
      <c r="D48" s="73"/>
    </row>
    <row r="49" spans="1:4" x14ac:dyDescent="0.2">
      <c r="A49" s="343"/>
      <c r="B49" s="356"/>
      <c r="C49" s="74" t="s">
        <v>415</v>
      </c>
      <c r="D49" s="74" t="s">
        <v>776</v>
      </c>
    </row>
    <row r="50" spans="1:4" ht="25.5" x14ac:dyDescent="0.2">
      <c r="A50" s="343"/>
      <c r="B50" s="356"/>
      <c r="C50" s="74" t="s">
        <v>416</v>
      </c>
      <c r="D50" s="74" t="s">
        <v>715</v>
      </c>
    </row>
    <row r="51" spans="1:4" ht="38.25" customHeight="1" x14ac:dyDescent="0.2">
      <c r="A51" s="343"/>
      <c r="B51" s="356"/>
      <c r="C51" s="74" t="s">
        <v>417</v>
      </c>
      <c r="D51" s="134" t="s">
        <v>867</v>
      </c>
    </row>
    <row r="52" spans="1:4" ht="38.25" x14ac:dyDescent="0.2">
      <c r="A52" s="329"/>
      <c r="B52" s="357"/>
      <c r="C52" s="74" t="s">
        <v>418</v>
      </c>
      <c r="D52" s="74" t="s">
        <v>238</v>
      </c>
    </row>
    <row r="53" spans="1:4" x14ac:dyDescent="0.2">
      <c r="A53" s="329"/>
      <c r="B53" s="357"/>
      <c r="C53" s="75" t="s">
        <v>419</v>
      </c>
      <c r="D53" s="74" t="s">
        <v>246</v>
      </c>
    </row>
    <row r="54" spans="1:4" x14ac:dyDescent="0.2">
      <c r="A54" s="329"/>
      <c r="B54" s="357"/>
      <c r="C54" s="75" t="s">
        <v>420</v>
      </c>
      <c r="D54" s="74" t="s">
        <v>716</v>
      </c>
    </row>
    <row r="55" spans="1:4" x14ac:dyDescent="0.2">
      <c r="A55" s="329"/>
      <c r="B55" s="357"/>
      <c r="C55" s="76" t="s">
        <v>421</v>
      </c>
      <c r="D55" s="77" t="s">
        <v>41</v>
      </c>
    </row>
    <row r="56" spans="1:4" x14ac:dyDescent="0.2">
      <c r="A56" s="329"/>
      <c r="B56" s="357"/>
      <c r="C56" s="75" t="s">
        <v>422</v>
      </c>
      <c r="D56" s="74" t="s">
        <v>239</v>
      </c>
    </row>
    <row r="57" spans="1:4" x14ac:dyDescent="0.2">
      <c r="A57" s="329"/>
      <c r="B57" s="357"/>
      <c r="C57" s="75" t="s">
        <v>423</v>
      </c>
      <c r="D57" s="74" t="s">
        <v>235</v>
      </c>
    </row>
    <row r="58" spans="1:4" x14ac:dyDescent="0.2">
      <c r="A58" s="329"/>
      <c r="B58" s="357"/>
      <c r="C58" s="75" t="s">
        <v>424</v>
      </c>
      <c r="D58" s="74" t="s">
        <v>240</v>
      </c>
    </row>
    <row r="59" spans="1:4" x14ac:dyDescent="0.2">
      <c r="A59" s="329"/>
      <c r="B59" s="357"/>
      <c r="C59" s="75" t="s">
        <v>436</v>
      </c>
      <c r="D59" s="74" t="s">
        <v>241</v>
      </c>
    </row>
    <row r="60" spans="1:4" x14ac:dyDescent="0.2">
      <c r="A60" s="329"/>
      <c r="B60" s="357"/>
      <c r="C60" s="75" t="s">
        <v>425</v>
      </c>
      <c r="D60" s="74" t="s">
        <v>247</v>
      </c>
    </row>
    <row r="61" spans="1:4" x14ac:dyDescent="0.2">
      <c r="A61" s="329"/>
      <c r="B61" s="357"/>
      <c r="C61" s="75" t="s">
        <v>426</v>
      </c>
      <c r="D61" s="74" t="s">
        <v>242</v>
      </c>
    </row>
    <row r="62" spans="1:4" x14ac:dyDescent="0.2">
      <c r="A62" s="329"/>
      <c r="B62" s="357"/>
      <c r="C62" s="75" t="s">
        <v>427</v>
      </c>
      <c r="D62" s="74" t="s">
        <v>711</v>
      </c>
    </row>
    <row r="63" spans="1:4" ht="25.5" customHeight="1" x14ac:dyDescent="0.2">
      <c r="A63" s="329"/>
      <c r="B63" s="357"/>
      <c r="C63" s="75" t="s">
        <v>428</v>
      </c>
      <c r="D63" s="74" t="s">
        <v>243</v>
      </c>
    </row>
    <row r="64" spans="1:4" x14ac:dyDescent="0.2">
      <c r="A64" s="329"/>
      <c r="B64" s="357"/>
      <c r="C64" s="75" t="s">
        <v>429</v>
      </c>
      <c r="D64" s="74" t="s">
        <v>712</v>
      </c>
    </row>
    <row r="65" spans="1:4" x14ac:dyDescent="0.2">
      <c r="A65" s="329"/>
      <c r="B65" s="357"/>
      <c r="C65" s="75" t="s">
        <v>430</v>
      </c>
      <c r="D65" s="74" t="s">
        <v>713</v>
      </c>
    </row>
    <row r="66" spans="1:4" x14ac:dyDescent="0.2">
      <c r="A66" s="329"/>
      <c r="B66" s="357"/>
      <c r="C66" s="152" t="s">
        <v>435</v>
      </c>
      <c r="D66" s="74" t="s">
        <v>385</v>
      </c>
    </row>
    <row r="67" spans="1:4" x14ac:dyDescent="0.2">
      <c r="A67" s="329"/>
      <c r="B67" s="357"/>
      <c r="C67" s="75" t="s">
        <v>431</v>
      </c>
      <c r="D67" s="74" t="s">
        <v>236</v>
      </c>
    </row>
    <row r="68" spans="1:4" x14ac:dyDescent="0.2">
      <c r="A68" s="329"/>
      <c r="B68" s="357"/>
      <c r="C68" s="75" t="s">
        <v>432</v>
      </c>
      <c r="D68" s="74" t="s">
        <v>244</v>
      </c>
    </row>
    <row r="69" spans="1:4" x14ac:dyDescent="0.2">
      <c r="A69" s="329"/>
      <c r="B69" s="357"/>
      <c r="C69" s="75" t="s">
        <v>433</v>
      </c>
      <c r="D69" s="74" t="s">
        <v>97</v>
      </c>
    </row>
    <row r="70" spans="1:4" x14ac:dyDescent="0.2">
      <c r="A70" s="329"/>
      <c r="B70" s="357"/>
      <c r="C70" s="78" t="s">
        <v>434</v>
      </c>
      <c r="D70" s="79" t="s">
        <v>411</v>
      </c>
    </row>
    <row r="71" spans="1:4" ht="13.5" thickBot="1" x14ac:dyDescent="0.25">
      <c r="A71" s="344"/>
      <c r="B71" s="358"/>
      <c r="C71" s="80" t="s">
        <v>707</v>
      </c>
      <c r="D71" s="81" t="s">
        <v>245</v>
      </c>
    </row>
    <row r="72" spans="1:4" x14ac:dyDescent="0.2">
      <c r="A72" s="278" t="s">
        <v>217</v>
      </c>
      <c r="B72" s="328" t="s">
        <v>896</v>
      </c>
      <c r="C72" s="82" t="s">
        <v>203</v>
      </c>
      <c r="D72" s="83"/>
    </row>
    <row r="73" spans="1:4" ht="25.5" x14ac:dyDescent="0.2">
      <c r="A73" s="275"/>
      <c r="B73" s="343"/>
      <c r="C73" s="84" t="s">
        <v>437</v>
      </c>
      <c r="D73" s="84" t="s">
        <v>715</v>
      </c>
    </row>
    <row r="74" spans="1:4" ht="38.25" customHeight="1" x14ac:dyDescent="0.2">
      <c r="A74" s="275"/>
      <c r="B74" s="343"/>
      <c r="C74" s="85" t="s">
        <v>438</v>
      </c>
      <c r="D74" s="134" t="s">
        <v>867</v>
      </c>
    </row>
    <row r="75" spans="1:4" s="131" customFormat="1" ht="38.25" x14ac:dyDescent="0.2">
      <c r="A75" s="275"/>
      <c r="B75" s="329"/>
      <c r="C75" s="130" t="s">
        <v>439</v>
      </c>
      <c r="D75" s="84" t="s">
        <v>238</v>
      </c>
    </row>
    <row r="76" spans="1:4" x14ac:dyDescent="0.2">
      <c r="A76" s="275"/>
      <c r="B76" s="329"/>
      <c r="C76" s="86" t="s">
        <v>440</v>
      </c>
      <c r="D76" s="85" t="s">
        <v>246</v>
      </c>
    </row>
    <row r="77" spans="1:4" x14ac:dyDescent="0.2">
      <c r="A77" s="275"/>
      <c r="B77" s="329"/>
      <c r="C77" s="86" t="s">
        <v>441</v>
      </c>
      <c r="D77" s="87" t="s">
        <v>41</v>
      </c>
    </row>
    <row r="78" spans="1:4" x14ac:dyDescent="0.2">
      <c r="A78" s="275"/>
      <c r="B78" s="329"/>
      <c r="C78" s="86" t="s">
        <v>442</v>
      </c>
      <c r="D78" s="85" t="s">
        <v>239</v>
      </c>
    </row>
    <row r="79" spans="1:4" x14ac:dyDescent="0.2">
      <c r="A79" s="275"/>
      <c r="B79" s="329"/>
      <c r="C79" s="86" t="s">
        <v>443</v>
      </c>
      <c r="D79" s="85" t="s">
        <v>235</v>
      </c>
    </row>
    <row r="80" spans="1:4" x14ac:dyDescent="0.2">
      <c r="A80" s="275"/>
      <c r="B80" s="329"/>
      <c r="C80" s="86" t="s">
        <v>444</v>
      </c>
      <c r="D80" s="85" t="s">
        <v>240</v>
      </c>
    </row>
    <row r="81" spans="1:4" x14ac:dyDescent="0.2">
      <c r="A81" s="275"/>
      <c r="B81" s="329"/>
      <c r="C81" s="86" t="s">
        <v>445</v>
      </c>
      <c r="D81" s="85" t="s">
        <v>241</v>
      </c>
    </row>
    <row r="82" spans="1:4" x14ac:dyDescent="0.2">
      <c r="A82" s="275"/>
      <c r="B82" s="329"/>
      <c r="C82" s="86" t="s">
        <v>446</v>
      </c>
      <c r="D82" s="85" t="s">
        <v>247</v>
      </c>
    </row>
    <row r="83" spans="1:4" x14ac:dyDescent="0.2">
      <c r="A83" s="275"/>
      <c r="B83" s="329"/>
      <c r="C83" s="86" t="s">
        <v>781</v>
      </c>
      <c r="D83" s="85" t="s">
        <v>242</v>
      </c>
    </row>
    <row r="84" spans="1:4" x14ac:dyDescent="0.2">
      <c r="A84" s="275"/>
      <c r="B84" s="329"/>
      <c r="C84" s="86" t="s">
        <v>447</v>
      </c>
      <c r="D84" s="85" t="s">
        <v>711</v>
      </c>
    </row>
    <row r="85" spans="1:4" x14ac:dyDescent="0.2">
      <c r="A85" s="275"/>
      <c r="B85" s="329"/>
      <c r="C85" s="152" t="s">
        <v>782</v>
      </c>
      <c r="D85" s="85" t="s">
        <v>186</v>
      </c>
    </row>
    <row r="86" spans="1:4" x14ac:dyDescent="0.2">
      <c r="A86" s="275"/>
      <c r="B86" s="329"/>
      <c r="C86" s="86" t="s">
        <v>448</v>
      </c>
      <c r="D86" s="85" t="s">
        <v>237</v>
      </c>
    </row>
    <row r="87" spans="1:4" x14ac:dyDescent="0.2">
      <c r="A87" s="275"/>
      <c r="B87" s="329"/>
      <c r="C87" s="86" t="s">
        <v>449</v>
      </c>
      <c r="D87" s="85" t="s">
        <v>777</v>
      </c>
    </row>
    <row r="88" spans="1:4" x14ac:dyDescent="0.2">
      <c r="A88" s="275"/>
      <c r="B88" s="329"/>
      <c r="C88" s="85" t="s">
        <v>450</v>
      </c>
      <c r="D88" s="85" t="s">
        <v>719</v>
      </c>
    </row>
    <row r="89" spans="1:4" x14ac:dyDescent="0.2">
      <c r="A89" s="275"/>
      <c r="B89" s="329"/>
      <c r="C89" s="86" t="s">
        <v>451</v>
      </c>
      <c r="D89" s="85" t="s">
        <v>713</v>
      </c>
    </row>
    <row r="90" spans="1:4" x14ac:dyDescent="0.2">
      <c r="A90" s="275"/>
      <c r="B90" s="329"/>
      <c r="C90" s="86" t="s">
        <v>452</v>
      </c>
      <c r="D90" s="85" t="s">
        <v>385</v>
      </c>
    </row>
    <row r="91" spans="1:4" x14ac:dyDescent="0.2">
      <c r="A91" s="275"/>
      <c r="B91" s="329"/>
      <c r="C91" s="86" t="s">
        <v>453</v>
      </c>
      <c r="D91" s="85" t="s">
        <v>236</v>
      </c>
    </row>
    <row r="92" spans="1:4" x14ac:dyDescent="0.2">
      <c r="A92" s="275"/>
      <c r="B92" s="329"/>
      <c r="C92" s="86" t="s">
        <v>454</v>
      </c>
      <c r="D92" s="85" t="s">
        <v>244</v>
      </c>
    </row>
    <row r="93" spans="1:4" x14ac:dyDescent="0.2">
      <c r="A93" s="275"/>
      <c r="B93" s="329"/>
      <c r="C93" s="86" t="s">
        <v>455</v>
      </c>
      <c r="D93" s="85" t="s">
        <v>97</v>
      </c>
    </row>
    <row r="94" spans="1:4" x14ac:dyDescent="0.2">
      <c r="A94" s="275"/>
      <c r="B94" s="329"/>
      <c r="C94" s="86" t="s">
        <v>456</v>
      </c>
      <c r="D94" s="85" t="s">
        <v>721</v>
      </c>
    </row>
    <row r="95" spans="1:4" x14ac:dyDescent="0.2">
      <c r="A95" s="275"/>
      <c r="B95" s="329"/>
      <c r="C95" s="156" t="s">
        <v>503</v>
      </c>
      <c r="D95" s="166"/>
    </row>
    <row r="96" spans="1:4" ht="13.5" thickBot="1" x14ac:dyDescent="0.25">
      <c r="A96" s="281"/>
      <c r="B96" s="344"/>
      <c r="C96" s="154" t="s">
        <v>616</v>
      </c>
      <c r="D96" s="88" t="s">
        <v>775</v>
      </c>
    </row>
    <row r="97" spans="1:4" x14ac:dyDescent="0.2">
      <c r="A97" s="328" t="s">
        <v>459</v>
      </c>
      <c r="B97" s="360" t="s">
        <v>213</v>
      </c>
      <c r="C97" s="89" t="s">
        <v>457</v>
      </c>
      <c r="D97" s="89"/>
    </row>
    <row r="98" spans="1:4" x14ac:dyDescent="0.2">
      <c r="A98" s="329"/>
      <c r="B98" s="361"/>
      <c r="C98" s="90" t="s">
        <v>458</v>
      </c>
      <c r="D98" s="90" t="s">
        <v>722</v>
      </c>
    </row>
    <row r="99" spans="1:4" x14ac:dyDescent="0.2">
      <c r="A99" s="329"/>
      <c r="B99" s="361"/>
      <c r="C99" s="90" t="s">
        <v>460</v>
      </c>
      <c r="D99" s="90" t="s">
        <v>723</v>
      </c>
    </row>
    <row r="100" spans="1:4" x14ac:dyDescent="0.2">
      <c r="A100" s="329"/>
      <c r="B100" s="361"/>
      <c r="C100" s="90" t="s">
        <v>461</v>
      </c>
      <c r="D100" s="90" t="s">
        <v>235</v>
      </c>
    </row>
    <row r="101" spans="1:4" ht="25.5" customHeight="1" x14ac:dyDescent="0.2">
      <c r="A101" s="329"/>
      <c r="B101" s="361"/>
      <c r="C101" s="90" t="s">
        <v>462</v>
      </c>
      <c r="D101" s="90" t="s">
        <v>191</v>
      </c>
    </row>
    <row r="102" spans="1:4" x14ac:dyDescent="0.2">
      <c r="A102" s="329"/>
      <c r="B102" s="361"/>
      <c r="C102" s="90" t="s">
        <v>463</v>
      </c>
      <c r="D102" s="90" t="s">
        <v>242</v>
      </c>
    </row>
    <row r="103" spans="1:4" x14ac:dyDescent="0.2">
      <c r="A103" s="329"/>
      <c r="B103" s="361"/>
      <c r="C103" s="90" t="s">
        <v>464</v>
      </c>
      <c r="D103" s="90" t="s">
        <v>45</v>
      </c>
    </row>
    <row r="104" spans="1:4" x14ac:dyDescent="0.2">
      <c r="A104" s="329"/>
      <c r="B104" s="361"/>
      <c r="C104" s="90" t="s">
        <v>465</v>
      </c>
      <c r="D104" s="90" t="s">
        <v>236</v>
      </c>
    </row>
    <row r="105" spans="1:4" x14ac:dyDescent="0.2">
      <c r="A105" s="329"/>
      <c r="B105" s="361"/>
      <c r="C105" s="90" t="s">
        <v>466</v>
      </c>
      <c r="D105" s="90" t="s">
        <v>244</v>
      </c>
    </row>
    <row r="106" spans="1:4" x14ac:dyDescent="0.2">
      <c r="A106" s="329"/>
      <c r="B106" s="361"/>
      <c r="C106" s="91" t="s">
        <v>467</v>
      </c>
      <c r="D106" s="91" t="s">
        <v>724</v>
      </c>
    </row>
    <row r="107" spans="1:4" x14ac:dyDescent="0.2">
      <c r="A107" s="329"/>
      <c r="B107" s="361"/>
      <c r="C107" s="90" t="s">
        <v>468</v>
      </c>
      <c r="D107" s="90" t="s">
        <v>411</v>
      </c>
    </row>
    <row r="108" spans="1:4" x14ac:dyDescent="0.2">
      <c r="A108" s="329"/>
      <c r="B108" s="361"/>
      <c r="C108" s="90" t="s">
        <v>469</v>
      </c>
      <c r="D108" s="90" t="s">
        <v>245</v>
      </c>
    </row>
    <row r="109" spans="1:4" x14ac:dyDescent="0.2">
      <c r="A109" s="329"/>
      <c r="B109" s="361"/>
      <c r="C109" s="93" t="s">
        <v>204</v>
      </c>
      <c r="D109" s="94"/>
    </row>
    <row r="110" spans="1:4" ht="38.25" customHeight="1" x14ac:dyDescent="0.2">
      <c r="A110" s="329"/>
      <c r="B110" s="361"/>
      <c r="C110" s="90" t="s">
        <v>470</v>
      </c>
      <c r="D110" s="134" t="s">
        <v>867</v>
      </c>
    </row>
    <row r="111" spans="1:4" x14ac:dyDescent="0.2">
      <c r="A111" s="329"/>
      <c r="B111" s="361"/>
      <c r="C111" s="90" t="s">
        <v>471</v>
      </c>
      <c r="D111" s="90" t="s">
        <v>240</v>
      </c>
    </row>
    <row r="112" spans="1:4" x14ac:dyDescent="0.2">
      <c r="A112" s="329"/>
      <c r="B112" s="361"/>
      <c r="C112" s="90" t="s">
        <v>472</v>
      </c>
      <c r="D112" s="90" t="s">
        <v>189</v>
      </c>
    </row>
    <row r="113" spans="1:4" x14ac:dyDescent="0.2">
      <c r="A113" s="329"/>
      <c r="B113" s="361"/>
      <c r="C113" s="90" t="s">
        <v>473</v>
      </c>
      <c r="D113" s="90" t="s">
        <v>711</v>
      </c>
    </row>
    <row r="114" spans="1:4" x14ac:dyDescent="0.2">
      <c r="A114" s="329"/>
      <c r="B114" s="361"/>
      <c r="C114" s="95" t="s">
        <v>474</v>
      </c>
      <c r="D114" s="95" t="s">
        <v>712</v>
      </c>
    </row>
    <row r="115" spans="1:4" x14ac:dyDescent="0.2">
      <c r="A115" s="329"/>
      <c r="B115" s="361"/>
      <c r="C115" s="90" t="s">
        <v>475</v>
      </c>
      <c r="D115" s="90" t="s">
        <v>713</v>
      </c>
    </row>
    <row r="116" spans="1:4" x14ac:dyDescent="0.2">
      <c r="A116" s="329"/>
      <c r="B116" s="361"/>
      <c r="C116" s="90" t="s">
        <v>476</v>
      </c>
      <c r="D116" s="90" t="s">
        <v>97</v>
      </c>
    </row>
    <row r="117" spans="1:4" x14ac:dyDescent="0.2">
      <c r="A117" s="329"/>
      <c r="B117" s="361"/>
      <c r="C117" s="95" t="s">
        <v>477</v>
      </c>
      <c r="D117" s="90" t="s">
        <v>190</v>
      </c>
    </row>
    <row r="118" spans="1:4" x14ac:dyDescent="0.2">
      <c r="A118" s="329"/>
      <c r="B118" s="361"/>
      <c r="C118" s="93" t="s">
        <v>53</v>
      </c>
      <c r="D118" s="93"/>
    </row>
    <row r="119" spans="1:4" ht="25.5" x14ac:dyDescent="0.2">
      <c r="A119" s="329"/>
      <c r="B119" s="361"/>
      <c r="C119" s="90" t="s">
        <v>478</v>
      </c>
      <c r="D119" s="90" t="s">
        <v>715</v>
      </c>
    </row>
    <row r="120" spans="1:4" ht="38.25" x14ac:dyDescent="0.2">
      <c r="A120" s="329"/>
      <c r="B120" s="361"/>
      <c r="C120" s="90" t="s">
        <v>479</v>
      </c>
      <c r="D120" s="90" t="s">
        <v>238</v>
      </c>
    </row>
    <row r="121" spans="1:4" x14ac:dyDescent="0.2">
      <c r="A121" s="329"/>
      <c r="B121" s="361"/>
      <c r="C121" s="90" t="s">
        <v>480</v>
      </c>
      <c r="D121" s="90" t="s">
        <v>716</v>
      </c>
    </row>
    <row r="122" spans="1:4" x14ac:dyDescent="0.2">
      <c r="A122" s="329"/>
      <c r="B122" s="361"/>
      <c r="C122" s="90" t="s">
        <v>481</v>
      </c>
      <c r="D122" s="90" t="s">
        <v>241</v>
      </c>
    </row>
    <row r="123" spans="1:4" x14ac:dyDescent="0.2">
      <c r="A123" s="329"/>
      <c r="B123" s="361"/>
      <c r="C123" s="90" t="s">
        <v>482</v>
      </c>
      <c r="D123" s="90" t="s">
        <v>247</v>
      </c>
    </row>
    <row r="124" spans="1:4" x14ac:dyDescent="0.2">
      <c r="A124" s="329"/>
      <c r="B124" s="361"/>
      <c r="C124" s="90" t="s">
        <v>483</v>
      </c>
      <c r="D124" s="90" t="s">
        <v>186</v>
      </c>
    </row>
    <row r="125" spans="1:4" x14ac:dyDescent="0.2">
      <c r="A125" s="329"/>
      <c r="B125" s="361"/>
      <c r="C125" s="90" t="s">
        <v>484</v>
      </c>
      <c r="D125" s="90" t="s">
        <v>719</v>
      </c>
    </row>
    <row r="126" spans="1:4" x14ac:dyDescent="0.2">
      <c r="A126" s="329"/>
      <c r="B126" s="361"/>
      <c r="C126" s="91" t="s">
        <v>485</v>
      </c>
      <c r="D126" s="91" t="s">
        <v>385</v>
      </c>
    </row>
    <row r="127" spans="1:4" ht="39" thickBot="1" x14ac:dyDescent="0.25">
      <c r="A127" s="329"/>
      <c r="B127" s="362"/>
      <c r="C127" s="92" t="s">
        <v>486</v>
      </c>
      <c r="D127" s="92" t="s">
        <v>779</v>
      </c>
    </row>
    <row r="128" spans="1:4" x14ac:dyDescent="0.2">
      <c r="A128" s="343" t="s">
        <v>459</v>
      </c>
      <c r="B128" s="363" t="s">
        <v>387</v>
      </c>
      <c r="C128" s="96" t="s">
        <v>205</v>
      </c>
      <c r="D128" s="96"/>
    </row>
    <row r="129" spans="1:4" ht="38.25" customHeight="1" x14ac:dyDescent="0.2">
      <c r="A129" s="329"/>
      <c r="B129" s="279"/>
      <c r="C129" s="136" t="s">
        <v>507</v>
      </c>
      <c r="D129" s="99" t="s">
        <v>377</v>
      </c>
    </row>
    <row r="130" spans="1:4" ht="38.25" x14ac:dyDescent="0.2">
      <c r="A130" s="329"/>
      <c r="B130" s="279"/>
      <c r="C130" s="99" t="s">
        <v>506</v>
      </c>
      <c r="D130" s="99" t="s">
        <v>228</v>
      </c>
    </row>
    <row r="131" spans="1:4" ht="63.75" x14ac:dyDescent="0.2">
      <c r="A131" s="329"/>
      <c r="B131" s="279"/>
      <c r="C131" s="99" t="s">
        <v>755</v>
      </c>
      <c r="D131" s="99" t="s">
        <v>556</v>
      </c>
    </row>
    <row r="132" spans="1:4" ht="127.5" customHeight="1" x14ac:dyDescent="0.2">
      <c r="A132" s="329"/>
      <c r="B132" s="279"/>
      <c r="C132" s="99" t="s">
        <v>822</v>
      </c>
      <c r="D132" s="136" t="s">
        <v>823</v>
      </c>
    </row>
    <row r="133" spans="1:4" ht="63.75" customHeight="1" x14ac:dyDescent="0.2">
      <c r="A133" s="149"/>
      <c r="B133" s="279"/>
      <c r="C133" s="98" t="s">
        <v>509</v>
      </c>
      <c r="D133" s="134" t="s">
        <v>824</v>
      </c>
    </row>
    <row r="134" spans="1:4" x14ac:dyDescent="0.2">
      <c r="A134" s="149"/>
      <c r="B134" s="279"/>
      <c r="C134" s="134" t="s">
        <v>510</v>
      </c>
      <c r="D134" s="98" t="s">
        <v>239</v>
      </c>
    </row>
    <row r="135" spans="1:4" x14ac:dyDescent="0.2">
      <c r="A135" s="343" t="s">
        <v>459</v>
      </c>
      <c r="B135" s="359" t="s">
        <v>387</v>
      </c>
      <c r="C135" s="132" t="s">
        <v>160</v>
      </c>
      <c r="D135" s="132"/>
    </row>
    <row r="136" spans="1:4" x14ac:dyDescent="0.2">
      <c r="A136" s="343"/>
      <c r="B136" s="279"/>
      <c r="C136" s="98" t="s">
        <v>511</v>
      </c>
      <c r="D136" s="98" t="s">
        <v>776</v>
      </c>
    </row>
    <row r="137" spans="1:4" x14ac:dyDescent="0.2">
      <c r="A137" s="343"/>
      <c r="B137" s="279"/>
      <c r="C137" s="98" t="s">
        <v>512</v>
      </c>
      <c r="D137" s="98" t="s">
        <v>41</v>
      </c>
    </row>
    <row r="138" spans="1:4" x14ac:dyDescent="0.2">
      <c r="A138" s="343"/>
      <c r="B138" s="279"/>
      <c r="C138" s="98" t="s">
        <v>513</v>
      </c>
      <c r="D138" s="98" t="s">
        <v>237</v>
      </c>
    </row>
    <row r="139" spans="1:4" ht="63.75" x14ac:dyDescent="0.2">
      <c r="A139" s="343"/>
      <c r="B139" s="279"/>
      <c r="C139" s="134" t="s">
        <v>756</v>
      </c>
      <c r="D139" s="134" t="s">
        <v>825</v>
      </c>
    </row>
    <row r="140" spans="1:4" x14ac:dyDescent="0.2">
      <c r="A140" s="343"/>
      <c r="B140" s="279"/>
      <c r="C140" s="151" t="s">
        <v>378</v>
      </c>
      <c r="D140" s="132"/>
    </row>
    <row r="141" spans="1:4" ht="38.25" x14ac:dyDescent="0.2">
      <c r="A141" s="343"/>
      <c r="B141" s="279"/>
      <c r="C141" s="98" t="s">
        <v>517</v>
      </c>
      <c r="D141" s="98" t="s">
        <v>766</v>
      </c>
    </row>
    <row r="142" spans="1:4" x14ac:dyDescent="0.2">
      <c r="A142" s="343"/>
      <c r="B142" s="279"/>
      <c r="C142" s="134" t="s">
        <v>752</v>
      </c>
      <c r="D142" s="98" t="s">
        <v>246</v>
      </c>
    </row>
    <row r="143" spans="1:4" ht="25.5" x14ac:dyDescent="0.2">
      <c r="A143" s="343"/>
      <c r="B143" s="279"/>
      <c r="C143" s="98" t="s">
        <v>516</v>
      </c>
      <c r="D143" s="98" t="s">
        <v>869</v>
      </c>
    </row>
    <row r="144" spans="1:4" ht="25.5" x14ac:dyDescent="0.2">
      <c r="A144" s="343"/>
      <c r="B144" s="279"/>
      <c r="C144" s="134" t="s">
        <v>508</v>
      </c>
      <c r="D144" s="98" t="s">
        <v>86</v>
      </c>
    </row>
    <row r="145" spans="1:14" ht="38.25" x14ac:dyDescent="0.2">
      <c r="A145" s="343"/>
      <c r="B145" s="279"/>
      <c r="C145" s="98" t="s">
        <v>518</v>
      </c>
      <c r="D145" s="98" t="s">
        <v>763</v>
      </c>
      <c r="H145"/>
    </row>
    <row r="146" spans="1:14" ht="38.25" x14ac:dyDescent="0.2">
      <c r="A146" s="343"/>
      <c r="B146" s="279"/>
      <c r="C146" s="98" t="s">
        <v>751</v>
      </c>
      <c r="D146" s="98" t="s">
        <v>814</v>
      </c>
      <c r="H146" s="272"/>
      <c r="I146" s="273"/>
      <c r="J146" s="273"/>
      <c r="K146" s="273"/>
      <c r="L146" s="273"/>
      <c r="M146" s="273"/>
      <c r="N146" s="273"/>
    </row>
    <row r="147" spans="1:14" ht="15" x14ac:dyDescent="0.2">
      <c r="A147" s="343"/>
      <c r="B147" s="279"/>
      <c r="C147" s="97" t="s">
        <v>706</v>
      </c>
      <c r="D147" s="98" t="s">
        <v>44</v>
      </c>
      <c r="H147"/>
    </row>
    <row r="148" spans="1:14" x14ac:dyDescent="0.2">
      <c r="A148" s="343"/>
      <c r="B148" s="279"/>
      <c r="C148" s="97" t="s">
        <v>519</v>
      </c>
      <c r="D148" s="98" t="s">
        <v>555</v>
      </c>
    </row>
    <row r="149" spans="1:14" x14ac:dyDescent="0.2">
      <c r="A149" s="343"/>
      <c r="B149" s="279"/>
      <c r="C149" s="97" t="s">
        <v>520</v>
      </c>
      <c r="D149" s="98" t="s">
        <v>106</v>
      </c>
    </row>
    <row r="150" spans="1:14" ht="38.25" customHeight="1" x14ac:dyDescent="0.2">
      <c r="A150" s="343"/>
      <c r="B150" s="279"/>
      <c r="C150" s="98" t="s">
        <v>521</v>
      </c>
      <c r="D150" s="98" t="s">
        <v>767</v>
      </c>
    </row>
    <row r="151" spans="1:14" ht="12.75" customHeight="1" x14ac:dyDescent="0.2">
      <c r="A151" s="343"/>
      <c r="B151" s="279"/>
      <c r="C151" s="132" t="s">
        <v>389</v>
      </c>
      <c r="D151" s="133"/>
    </row>
    <row r="152" spans="1:14" ht="25.5" x14ac:dyDescent="0.2">
      <c r="A152" s="343"/>
      <c r="B152" s="279"/>
      <c r="C152" s="99" t="s">
        <v>514</v>
      </c>
      <c r="D152" s="136" t="s">
        <v>762</v>
      </c>
    </row>
    <row r="153" spans="1:14" ht="13.5" thickBot="1" x14ac:dyDescent="0.25">
      <c r="A153" s="354"/>
      <c r="B153" s="280"/>
      <c r="C153" s="100" t="s">
        <v>515</v>
      </c>
      <c r="D153" s="155" t="s">
        <v>149</v>
      </c>
    </row>
    <row r="154" spans="1:14" ht="15" customHeight="1" x14ac:dyDescent="0.2">
      <c r="A154" s="278" t="s">
        <v>231</v>
      </c>
      <c r="B154" s="330" t="s">
        <v>232</v>
      </c>
      <c r="C154" s="101" t="s">
        <v>163</v>
      </c>
      <c r="D154" s="102"/>
    </row>
    <row r="155" spans="1:14" x14ac:dyDescent="0.2">
      <c r="A155" s="279"/>
      <c r="B155" s="279"/>
      <c r="C155" s="103" t="s">
        <v>522</v>
      </c>
      <c r="D155" s="104" t="s">
        <v>181</v>
      </c>
    </row>
    <row r="156" spans="1:14" ht="25.5" customHeight="1" x14ac:dyDescent="0.2">
      <c r="A156" s="279"/>
      <c r="B156" s="279"/>
      <c r="C156" s="103" t="s">
        <v>785</v>
      </c>
      <c r="D156" s="104" t="s">
        <v>726</v>
      </c>
    </row>
    <row r="157" spans="1:14" ht="38.25" x14ac:dyDescent="0.2">
      <c r="A157" s="279"/>
      <c r="B157" s="279"/>
      <c r="C157" s="152" t="s">
        <v>553</v>
      </c>
      <c r="D157" s="134" t="s">
        <v>768</v>
      </c>
    </row>
    <row r="158" spans="1:14" ht="38.25" x14ac:dyDescent="0.2">
      <c r="A158" s="279"/>
      <c r="B158" s="279"/>
      <c r="C158" s="103" t="s">
        <v>786</v>
      </c>
      <c r="D158" s="104" t="s">
        <v>725</v>
      </c>
    </row>
    <row r="159" spans="1:14" x14ac:dyDescent="0.2">
      <c r="A159" s="279"/>
      <c r="B159" s="279"/>
      <c r="C159" s="103" t="s">
        <v>601</v>
      </c>
      <c r="D159" s="104" t="s">
        <v>183</v>
      </c>
    </row>
    <row r="160" spans="1:14" x14ac:dyDescent="0.2">
      <c r="A160" s="279"/>
      <c r="B160" s="279"/>
      <c r="C160" s="103" t="s">
        <v>523</v>
      </c>
      <c r="D160" s="104" t="s">
        <v>727</v>
      </c>
    </row>
    <row r="161" spans="1:4" ht="63.75" x14ac:dyDescent="0.2">
      <c r="A161" s="279"/>
      <c r="B161" s="279"/>
      <c r="C161" s="152" t="s">
        <v>703</v>
      </c>
      <c r="D161" s="134" t="s">
        <v>557</v>
      </c>
    </row>
    <row r="162" spans="1:4" ht="25.5" x14ac:dyDescent="0.2">
      <c r="A162" s="279"/>
      <c r="B162" s="279"/>
      <c r="C162" s="103" t="s">
        <v>708</v>
      </c>
      <c r="D162" s="104" t="s">
        <v>383</v>
      </c>
    </row>
    <row r="163" spans="1:4" ht="102" customHeight="1" x14ac:dyDescent="0.2">
      <c r="A163" s="279"/>
      <c r="B163" s="279"/>
      <c r="C163" s="103" t="s">
        <v>709</v>
      </c>
      <c r="D163" s="267" t="s">
        <v>823</v>
      </c>
    </row>
    <row r="164" spans="1:4" x14ac:dyDescent="0.2">
      <c r="A164" s="279"/>
      <c r="B164" s="279"/>
      <c r="C164" s="103" t="s">
        <v>527</v>
      </c>
      <c r="D164" s="104" t="s">
        <v>728</v>
      </c>
    </row>
    <row r="165" spans="1:4" ht="25.5" x14ac:dyDescent="0.2">
      <c r="A165" s="279"/>
      <c r="B165" s="279"/>
      <c r="C165" s="103" t="s">
        <v>526</v>
      </c>
      <c r="D165" s="104" t="s">
        <v>384</v>
      </c>
    </row>
    <row r="166" spans="1:4" x14ac:dyDescent="0.2">
      <c r="A166" s="279"/>
      <c r="B166" s="279"/>
      <c r="C166" s="103" t="s">
        <v>525</v>
      </c>
      <c r="D166" s="104" t="s">
        <v>729</v>
      </c>
    </row>
    <row r="167" spans="1:4" x14ac:dyDescent="0.2">
      <c r="A167" s="279"/>
      <c r="B167" s="279"/>
      <c r="C167" s="103" t="s">
        <v>524</v>
      </c>
      <c r="D167" s="104" t="s">
        <v>730</v>
      </c>
    </row>
    <row r="168" spans="1:4" x14ac:dyDescent="0.2">
      <c r="A168" s="279"/>
      <c r="B168" s="279"/>
      <c r="C168" s="103" t="s">
        <v>528</v>
      </c>
      <c r="D168" s="104" t="s">
        <v>731</v>
      </c>
    </row>
    <row r="169" spans="1:4" x14ac:dyDescent="0.2">
      <c r="A169" s="279"/>
      <c r="B169" s="279"/>
      <c r="C169" s="103" t="s">
        <v>529</v>
      </c>
      <c r="D169" s="104" t="s">
        <v>180</v>
      </c>
    </row>
    <row r="170" spans="1:4" ht="38.25" x14ac:dyDescent="0.2">
      <c r="A170" s="279"/>
      <c r="B170" s="279"/>
      <c r="C170" s="103" t="s">
        <v>602</v>
      </c>
      <c r="D170" s="104" t="s">
        <v>814</v>
      </c>
    </row>
    <row r="171" spans="1:4" x14ac:dyDescent="0.2">
      <c r="A171" s="279"/>
      <c r="B171" s="279"/>
      <c r="C171" s="103" t="s">
        <v>530</v>
      </c>
      <c r="D171" s="104" t="s">
        <v>179</v>
      </c>
    </row>
    <row r="172" spans="1:4" x14ac:dyDescent="0.2">
      <c r="A172" s="279"/>
      <c r="B172" s="279"/>
      <c r="C172" s="103" t="s">
        <v>787</v>
      </c>
      <c r="D172" s="104" t="s">
        <v>732</v>
      </c>
    </row>
    <row r="173" spans="1:4" x14ac:dyDescent="0.2">
      <c r="A173" s="279"/>
      <c r="B173" s="279"/>
      <c r="C173" s="103" t="s">
        <v>531</v>
      </c>
      <c r="D173" s="104" t="s">
        <v>733</v>
      </c>
    </row>
    <row r="174" spans="1:4" x14ac:dyDescent="0.2">
      <c r="A174" s="279"/>
      <c r="B174" s="279"/>
      <c r="C174" s="103" t="s">
        <v>532</v>
      </c>
      <c r="D174" s="104" t="s">
        <v>734</v>
      </c>
    </row>
    <row r="175" spans="1:4" x14ac:dyDescent="0.2">
      <c r="A175" s="279"/>
      <c r="B175" s="279"/>
      <c r="C175" s="152" t="s">
        <v>704</v>
      </c>
      <c r="D175" s="134" t="s">
        <v>554</v>
      </c>
    </row>
    <row r="176" spans="1:4" x14ac:dyDescent="0.2">
      <c r="A176" s="279"/>
      <c r="B176" s="279"/>
      <c r="C176" s="103" t="s">
        <v>533</v>
      </c>
      <c r="D176" s="104" t="s">
        <v>735</v>
      </c>
    </row>
    <row r="177" spans="1:4" ht="15" x14ac:dyDescent="0.2">
      <c r="A177" s="279"/>
      <c r="B177" s="331" t="s">
        <v>232</v>
      </c>
      <c r="C177" s="164" t="s">
        <v>48</v>
      </c>
      <c r="D177" s="165"/>
    </row>
    <row r="178" spans="1:4" x14ac:dyDescent="0.2">
      <c r="A178" s="279"/>
      <c r="B178" s="332"/>
      <c r="C178" s="152" t="s">
        <v>534</v>
      </c>
      <c r="D178" s="104" t="s">
        <v>182</v>
      </c>
    </row>
    <row r="179" spans="1:4" ht="25.5" x14ac:dyDescent="0.2">
      <c r="A179" s="279"/>
      <c r="B179" s="332"/>
      <c r="C179" s="152" t="s">
        <v>535</v>
      </c>
      <c r="D179" s="134" t="s">
        <v>870</v>
      </c>
    </row>
    <row r="180" spans="1:4" x14ac:dyDescent="0.2">
      <c r="A180" s="279"/>
      <c r="B180" s="332"/>
      <c r="C180" s="152" t="s">
        <v>536</v>
      </c>
      <c r="D180" s="104" t="s">
        <v>197</v>
      </c>
    </row>
    <row r="181" spans="1:4" x14ac:dyDescent="0.2">
      <c r="A181" s="279"/>
      <c r="B181" s="332"/>
      <c r="C181" s="152" t="s">
        <v>784</v>
      </c>
      <c r="D181" s="104" t="s">
        <v>193</v>
      </c>
    </row>
    <row r="182" spans="1:4" x14ac:dyDescent="0.2">
      <c r="A182" s="279"/>
      <c r="B182" s="332"/>
      <c r="C182" s="152" t="s">
        <v>539</v>
      </c>
      <c r="D182" s="104" t="s">
        <v>736</v>
      </c>
    </row>
    <row r="183" spans="1:4" x14ac:dyDescent="0.2">
      <c r="A183" s="279"/>
      <c r="B183" s="332"/>
      <c r="C183" s="152" t="s">
        <v>542</v>
      </c>
      <c r="D183" s="104" t="s">
        <v>208</v>
      </c>
    </row>
    <row r="184" spans="1:4" x14ac:dyDescent="0.2">
      <c r="A184" s="279"/>
      <c r="B184" s="332"/>
      <c r="C184" s="152" t="s">
        <v>540</v>
      </c>
      <c r="D184" s="104" t="s">
        <v>737</v>
      </c>
    </row>
    <row r="185" spans="1:4" x14ac:dyDescent="0.2">
      <c r="A185" s="279"/>
      <c r="B185" s="332"/>
      <c r="C185" s="158" t="s">
        <v>541</v>
      </c>
      <c r="D185" s="105" t="s">
        <v>198</v>
      </c>
    </row>
    <row r="186" spans="1:4" x14ac:dyDescent="0.2">
      <c r="A186" s="279"/>
      <c r="B186" s="332"/>
      <c r="C186" s="103" t="s">
        <v>543</v>
      </c>
      <c r="D186" s="104" t="s">
        <v>738</v>
      </c>
    </row>
    <row r="187" spans="1:4" x14ac:dyDescent="0.2">
      <c r="A187" s="279"/>
      <c r="B187" s="332"/>
      <c r="C187" s="152" t="s">
        <v>537</v>
      </c>
      <c r="D187" s="104" t="s">
        <v>194</v>
      </c>
    </row>
    <row r="188" spans="1:4" x14ac:dyDescent="0.2">
      <c r="A188" s="279"/>
      <c r="B188" s="332"/>
      <c r="C188" s="152" t="s">
        <v>544</v>
      </c>
      <c r="D188" s="104" t="s">
        <v>739</v>
      </c>
    </row>
    <row r="189" spans="1:4" x14ac:dyDescent="0.2">
      <c r="A189" s="279"/>
      <c r="B189" s="332"/>
      <c r="C189" s="152" t="s">
        <v>545</v>
      </c>
      <c r="D189" s="104" t="s">
        <v>740</v>
      </c>
    </row>
    <row r="190" spans="1:4" x14ac:dyDescent="0.2">
      <c r="A190" s="279"/>
      <c r="B190" s="332"/>
      <c r="C190" s="152" t="s">
        <v>546</v>
      </c>
      <c r="D190" s="134" t="s">
        <v>550</v>
      </c>
    </row>
    <row r="191" spans="1:4" x14ac:dyDescent="0.2">
      <c r="A191" s="279"/>
      <c r="B191" s="332"/>
      <c r="C191" s="152" t="s">
        <v>547</v>
      </c>
      <c r="D191" s="104" t="s">
        <v>178</v>
      </c>
    </row>
    <row r="192" spans="1:4" x14ac:dyDescent="0.2">
      <c r="A192" s="279"/>
      <c r="B192" s="332"/>
      <c r="C192" s="103" t="s">
        <v>548</v>
      </c>
      <c r="D192" s="104" t="s">
        <v>741</v>
      </c>
    </row>
    <row r="193" spans="1:4" x14ac:dyDescent="0.2">
      <c r="A193" s="279"/>
      <c r="B193" s="332"/>
      <c r="C193" s="152" t="s">
        <v>549</v>
      </c>
      <c r="D193" s="104" t="s">
        <v>742</v>
      </c>
    </row>
    <row r="194" spans="1:4" x14ac:dyDescent="0.2">
      <c r="A194" s="279"/>
      <c r="B194" s="332"/>
      <c r="C194" s="158" t="s">
        <v>538</v>
      </c>
      <c r="D194" s="105" t="s">
        <v>195</v>
      </c>
    </row>
    <row r="195" spans="1:4" x14ac:dyDescent="0.2">
      <c r="A195" s="279"/>
      <c r="B195" s="332"/>
      <c r="C195" s="152" t="s">
        <v>551</v>
      </c>
      <c r="D195" s="104" t="s">
        <v>743</v>
      </c>
    </row>
    <row r="196" spans="1:4" x14ac:dyDescent="0.2">
      <c r="A196" s="279"/>
      <c r="B196" s="333"/>
      <c r="C196" s="152" t="s">
        <v>552</v>
      </c>
      <c r="D196" s="104" t="s">
        <v>177</v>
      </c>
    </row>
    <row r="197" spans="1:4" ht="25.5" customHeight="1" x14ac:dyDescent="0.2">
      <c r="A197" s="275" t="s">
        <v>231</v>
      </c>
      <c r="B197" s="331" t="s">
        <v>230</v>
      </c>
      <c r="C197" s="325" t="s">
        <v>765</v>
      </c>
      <c r="D197" s="326"/>
    </row>
    <row r="198" spans="1:4" x14ac:dyDescent="0.2">
      <c r="A198" s="275"/>
      <c r="B198" s="332"/>
      <c r="C198" s="103" t="s">
        <v>336</v>
      </c>
      <c r="D198" s="104" t="s">
        <v>381</v>
      </c>
    </row>
    <row r="199" spans="1:4" ht="25.5" x14ac:dyDescent="0.2">
      <c r="A199" s="275"/>
      <c r="B199" s="332"/>
      <c r="C199" s="103" t="s">
        <v>251</v>
      </c>
      <c r="D199" s="104" t="s">
        <v>769</v>
      </c>
    </row>
    <row r="200" spans="1:4" x14ac:dyDescent="0.2">
      <c r="A200" s="275"/>
      <c r="B200" s="332"/>
      <c r="C200" s="103" t="s">
        <v>250</v>
      </c>
      <c r="D200" s="104" t="s">
        <v>770</v>
      </c>
    </row>
    <row r="201" spans="1:4" ht="38.25" customHeight="1" x14ac:dyDescent="0.2">
      <c r="A201" s="275"/>
      <c r="B201" s="332"/>
      <c r="C201" s="103" t="s">
        <v>253</v>
      </c>
      <c r="D201" s="134" t="s">
        <v>871</v>
      </c>
    </row>
    <row r="202" spans="1:4" ht="38.25" x14ac:dyDescent="0.2">
      <c r="A202" s="275"/>
      <c r="B202" s="332"/>
      <c r="C202" s="103" t="s">
        <v>257</v>
      </c>
      <c r="D202" s="104" t="s">
        <v>771</v>
      </c>
    </row>
    <row r="203" spans="1:4" x14ac:dyDescent="0.2">
      <c r="A203" s="275"/>
      <c r="B203" s="332"/>
      <c r="C203" s="103" t="s">
        <v>263</v>
      </c>
      <c r="D203" s="104" t="s">
        <v>772</v>
      </c>
    </row>
    <row r="204" spans="1:4" ht="63.75" x14ac:dyDescent="0.2">
      <c r="A204" s="275"/>
      <c r="B204" s="332"/>
      <c r="C204" s="103" t="s">
        <v>269</v>
      </c>
      <c r="D204" s="104" t="s">
        <v>773</v>
      </c>
    </row>
    <row r="205" spans="1:4" x14ac:dyDescent="0.2">
      <c r="A205" s="275"/>
      <c r="B205" s="332"/>
      <c r="C205" s="103" t="s">
        <v>276</v>
      </c>
      <c r="D205" s="134" t="s">
        <v>558</v>
      </c>
    </row>
    <row r="206" spans="1:4" x14ac:dyDescent="0.2">
      <c r="A206" s="275"/>
      <c r="B206" s="332"/>
      <c r="C206" s="103" t="s">
        <v>278</v>
      </c>
      <c r="D206" s="104" t="s">
        <v>559</v>
      </c>
    </row>
    <row r="207" spans="1:4" x14ac:dyDescent="0.2">
      <c r="A207" s="275"/>
      <c r="B207" s="332"/>
      <c r="C207" s="103" t="s">
        <v>281</v>
      </c>
      <c r="D207" s="104" t="s">
        <v>560</v>
      </c>
    </row>
    <row r="208" spans="1:4" x14ac:dyDescent="0.2">
      <c r="A208" s="275"/>
      <c r="B208" s="332"/>
      <c r="C208" s="103" t="s">
        <v>284</v>
      </c>
      <c r="D208" s="104" t="s">
        <v>561</v>
      </c>
    </row>
    <row r="209" spans="1:4" x14ac:dyDescent="0.2">
      <c r="A209" s="275"/>
      <c r="B209" s="332"/>
      <c r="C209" s="103" t="s">
        <v>288</v>
      </c>
      <c r="D209" s="104" t="s">
        <v>562</v>
      </c>
    </row>
    <row r="210" spans="1:4" x14ac:dyDescent="0.2">
      <c r="A210" s="275"/>
      <c r="B210" s="332"/>
      <c r="C210" s="103" t="s">
        <v>298</v>
      </c>
      <c r="D210" s="104" t="s">
        <v>774</v>
      </c>
    </row>
    <row r="211" spans="1:4" ht="38.25" x14ac:dyDescent="0.2">
      <c r="A211" s="275"/>
      <c r="B211" s="332"/>
      <c r="C211" s="152" t="s">
        <v>307</v>
      </c>
      <c r="D211" s="104" t="s">
        <v>814</v>
      </c>
    </row>
    <row r="212" spans="1:4" x14ac:dyDescent="0.2">
      <c r="A212" s="275"/>
      <c r="B212" s="332"/>
      <c r="C212" s="103" t="s">
        <v>309</v>
      </c>
      <c r="D212" s="104" t="s">
        <v>563</v>
      </c>
    </row>
    <row r="213" spans="1:4" ht="25.5" x14ac:dyDescent="0.2">
      <c r="A213" s="275"/>
      <c r="B213" s="332"/>
      <c r="C213" s="103" t="s">
        <v>314</v>
      </c>
      <c r="D213" s="134" t="s">
        <v>505</v>
      </c>
    </row>
    <row r="214" spans="1:4" x14ac:dyDescent="0.2">
      <c r="A214" s="275"/>
      <c r="B214" s="332"/>
      <c r="C214" s="152" t="s">
        <v>573</v>
      </c>
      <c r="D214" s="104" t="s">
        <v>385</v>
      </c>
    </row>
    <row r="215" spans="1:4" x14ac:dyDescent="0.2">
      <c r="A215" s="275"/>
      <c r="B215" s="332"/>
      <c r="C215" s="103" t="s">
        <v>317</v>
      </c>
      <c r="D215" s="104" t="s">
        <v>564</v>
      </c>
    </row>
    <row r="216" spans="1:4" x14ac:dyDescent="0.2">
      <c r="A216" s="275"/>
      <c r="B216" s="332"/>
      <c r="C216" s="152" t="s">
        <v>596</v>
      </c>
      <c r="D216" s="104" t="s">
        <v>244</v>
      </c>
    </row>
    <row r="217" spans="1:4" x14ac:dyDescent="0.2">
      <c r="A217" s="275"/>
      <c r="B217" s="332"/>
      <c r="C217" s="152" t="s">
        <v>519</v>
      </c>
      <c r="D217" s="104" t="s">
        <v>555</v>
      </c>
    </row>
    <row r="218" spans="1:4" x14ac:dyDescent="0.2">
      <c r="A218" s="275"/>
      <c r="B218" s="332"/>
      <c r="C218" s="152" t="s">
        <v>582</v>
      </c>
      <c r="D218" s="104" t="s">
        <v>97</v>
      </c>
    </row>
    <row r="219" spans="1:4" x14ac:dyDescent="0.2">
      <c r="A219" s="275"/>
      <c r="B219" s="332"/>
      <c r="C219" s="103" t="s">
        <v>329</v>
      </c>
      <c r="D219" s="104" t="s">
        <v>565</v>
      </c>
    </row>
    <row r="220" spans="1:4" ht="26.25" thickBot="1" x14ac:dyDescent="0.25">
      <c r="A220" s="281"/>
      <c r="B220" s="340"/>
      <c r="C220" s="106" t="s">
        <v>335</v>
      </c>
      <c r="D220" s="107" t="s">
        <v>566</v>
      </c>
    </row>
    <row r="221" spans="1:4" x14ac:dyDescent="0.2">
      <c r="A221" s="278" t="s">
        <v>216</v>
      </c>
      <c r="B221" s="328" t="s">
        <v>604</v>
      </c>
      <c r="C221" s="150" t="s">
        <v>138</v>
      </c>
      <c r="D221" s="108"/>
    </row>
    <row r="222" spans="1:4" ht="25.5" x14ac:dyDescent="0.2">
      <c r="A222" s="279"/>
      <c r="B222" s="336"/>
      <c r="C222" s="109" t="s">
        <v>567</v>
      </c>
      <c r="D222" s="109" t="s">
        <v>715</v>
      </c>
    </row>
    <row r="223" spans="1:4" ht="38.25" x14ac:dyDescent="0.2">
      <c r="A223" s="279"/>
      <c r="B223" s="336"/>
      <c r="C223" s="109" t="s">
        <v>568</v>
      </c>
      <c r="D223" s="109" t="s">
        <v>238</v>
      </c>
    </row>
    <row r="224" spans="1:4" x14ac:dyDescent="0.2">
      <c r="A224" s="279"/>
      <c r="B224" s="336"/>
      <c r="C224" s="109" t="s">
        <v>569</v>
      </c>
      <c r="D224" s="109" t="s">
        <v>716</v>
      </c>
    </row>
    <row r="225" spans="1:4" x14ac:dyDescent="0.2">
      <c r="A225" s="279"/>
      <c r="B225" s="336"/>
      <c r="C225" s="109" t="s">
        <v>570</v>
      </c>
      <c r="D225" s="109" t="s">
        <v>241</v>
      </c>
    </row>
    <row r="226" spans="1:4" x14ac:dyDescent="0.2">
      <c r="A226" s="279"/>
      <c r="B226" s="336"/>
      <c r="C226" s="109" t="s">
        <v>571</v>
      </c>
      <c r="D226" s="109" t="s">
        <v>247</v>
      </c>
    </row>
    <row r="227" spans="1:4" x14ac:dyDescent="0.2">
      <c r="A227" s="279"/>
      <c r="B227" s="336"/>
      <c r="C227" s="109" t="s">
        <v>572</v>
      </c>
      <c r="D227" s="109" t="s">
        <v>184</v>
      </c>
    </row>
    <row r="228" spans="1:4" x14ac:dyDescent="0.2">
      <c r="A228" s="279"/>
      <c r="B228" s="336"/>
      <c r="C228" s="109" t="s">
        <v>788</v>
      </c>
      <c r="D228" s="109" t="s">
        <v>719</v>
      </c>
    </row>
    <row r="229" spans="1:4" x14ac:dyDescent="0.2">
      <c r="A229" s="279"/>
      <c r="B229" s="336"/>
      <c r="C229" s="109" t="s">
        <v>573</v>
      </c>
      <c r="D229" s="109" t="s">
        <v>385</v>
      </c>
    </row>
    <row r="230" spans="1:4" x14ac:dyDescent="0.2">
      <c r="A230" s="279"/>
      <c r="B230" s="336"/>
      <c r="C230" s="109" t="s">
        <v>574</v>
      </c>
      <c r="D230" s="109" t="s">
        <v>236</v>
      </c>
    </row>
    <row r="231" spans="1:4" x14ac:dyDescent="0.2">
      <c r="A231" s="279"/>
      <c r="B231" s="336"/>
      <c r="C231" s="156" t="s">
        <v>575</v>
      </c>
      <c r="D231" s="108"/>
    </row>
    <row r="232" spans="1:4" x14ac:dyDescent="0.2">
      <c r="A232" s="279"/>
      <c r="B232" s="336"/>
      <c r="C232" s="109" t="s">
        <v>585</v>
      </c>
      <c r="D232" s="109" t="s">
        <v>722</v>
      </c>
    </row>
    <row r="233" spans="1:4" x14ac:dyDescent="0.2">
      <c r="A233" s="279"/>
      <c r="B233" s="336"/>
      <c r="C233" s="109" t="s">
        <v>576</v>
      </c>
      <c r="D233" s="109" t="s">
        <v>778</v>
      </c>
    </row>
    <row r="234" spans="1:4" x14ac:dyDescent="0.2">
      <c r="A234" s="279"/>
      <c r="B234" s="336"/>
      <c r="C234" s="109" t="s">
        <v>577</v>
      </c>
      <c r="D234" s="109" t="s">
        <v>240</v>
      </c>
    </row>
    <row r="235" spans="1:4" x14ac:dyDescent="0.2">
      <c r="A235" s="279"/>
      <c r="B235" s="336"/>
      <c r="C235" s="109" t="s">
        <v>578</v>
      </c>
      <c r="D235" s="109" t="s">
        <v>196</v>
      </c>
    </row>
    <row r="236" spans="1:4" x14ac:dyDescent="0.2">
      <c r="A236" s="279"/>
      <c r="B236" s="336"/>
      <c r="C236" s="109" t="s">
        <v>579</v>
      </c>
      <c r="D236" s="109" t="s">
        <v>242</v>
      </c>
    </row>
    <row r="237" spans="1:4" x14ac:dyDescent="0.2">
      <c r="A237" s="279"/>
      <c r="B237" s="336"/>
      <c r="C237" s="109" t="s">
        <v>580</v>
      </c>
      <c r="D237" s="109" t="s">
        <v>711</v>
      </c>
    </row>
    <row r="238" spans="1:4" x14ac:dyDescent="0.2">
      <c r="A238" s="279"/>
      <c r="B238" s="336"/>
      <c r="C238" s="109" t="s">
        <v>581</v>
      </c>
      <c r="D238" s="109" t="s">
        <v>713</v>
      </c>
    </row>
    <row r="239" spans="1:4" x14ac:dyDescent="0.2">
      <c r="A239" s="279"/>
      <c r="B239" s="336"/>
      <c r="C239" s="109" t="s">
        <v>582</v>
      </c>
      <c r="D239" s="109" t="s">
        <v>97</v>
      </c>
    </row>
    <row r="240" spans="1:4" x14ac:dyDescent="0.2">
      <c r="A240" s="279"/>
      <c r="B240" s="336"/>
      <c r="C240" s="112" t="s">
        <v>583</v>
      </c>
      <c r="D240" s="112" t="s">
        <v>190</v>
      </c>
    </row>
    <row r="241" spans="1:4" x14ac:dyDescent="0.2">
      <c r="A241" s="279"/>
      <c r="B241" s="336"/>
      <c r="C241" s="114" t="s">
        <v>584</v>
      </c>
      <c r="D241" s="109" t="s">
        <v>245</v>
      </c>
    </row>
    <row r="242" spans="1:4" x14ac:dyDescent="0.2">
      <c r="A242" s="279"/>
      <c r="B242" s="336"/>
      <c r="C242" s="111" t="s">
        <v>52</v>
      </c>
      <c r="D242" s="108"/>
    </row>
    <row r="243" spans="1:4" x14ac:dyDescent="0.2">
      <c r="A243" s="279"/>
      <c r="B243" s="336"/>
      <c r="C243" s="109" t="s">
        <v>586</v>
      </c>
      <c r="D243" s="109" t="s">
        <v>776</v>
      </c>
    </row>
    <row r="244" spans="1:4" ht="38.25" customHeight="1" x14ac:dyDescent="0.2">
      <c r="A244" s="279"/>
      <c r="B244" s="336"/>
      <c r="C244" s="109" t="s">
        <v>587</v>
      </c>
      <c r="D244" s="134" t="s">
        <v>872</v>
      </c>
    </row>
    <row r="245" spans="1:4" x14ac:dyDescent="0.2">
      <c r="A245" s="279"/>
      <c r="B245" s="336"/>
      <c r="C245" s="109" t="s">
        <v>588</v>
      </c>
      <c r="D245" s="109" t="s">
        <v>246</v>
      </c>
    </row>
    <row r="246" spans="1:4" x14ac:dyDescent="0.2">
      <c r="A246" s="279"/>
      <c r="B246" s="336"/>
      <c r="C246" s="109" t="s">
        <v>789</v>
      </c>
      <c r="D246" s="109" t="s">
        <v>185</v>
      </c>
    </row>
    <row r="247" spans="1:4" x14ac:dyDescent="0.2">
      <c r="A247" s="279"/>
      <c r="B247" s="336"/>
      <c r="C247" s="109" t="s">
        <v>589</v>
      </c>
      <c r="D247" s="109" t="s">
        <v>41</v>
      </c>
    </row>
    <row r="248" spans="1:4" x14ac:dyDescent="0.2">
      <c r="A248" s="279"/>
      <c r="B248" s="336"/>
      <c r="C248" s="109" t="s">
        <v>590</v>
      </c>
      <c r="D248" s="109" t="s">
        <v>239</v>
      </c>
    </row>
    <row r="249" spans="1:4" x14ac:dyDescent="0.2">
      <c r="A249" s="279"/>
      <c r="B249" s="336"/>
      <c r="C249" s="114" t="s">
        <v>591</v>
      </c>
      <c r="D249" s="109" t="s">
        <v>235</v>
      </c>
    </row>
    <row r="250" spans="1:4" ht="25.5" customHeight="1" x14ac:dyDescent="0.2">
      <c r="A250" s="279"/>
      <c r="B250" s="336"/>
      <c r="C250" s="114" t="s">
        <v>592</v>
      </c>
      <c r="D250" s="109" t="s">
        <v>191</v>
      </c>
    </row>
    <row r="251" spans="1:4" x14ac:dyDescent="0.2">
      <c r="A251" s="279"/>
      <c r="B251" s="336"/>
      <c r="C251" s="109" t="s">
        <v>593</v>
      </c>
      <c r="D251" s="109" t="s">
        <v>744</v>
      </c>
    </row>
    <row r="252" spans="1:4" x14ac:dyDescent="0.2">
      <c r="A252" s="279"/>
      <c r="B252" s="336"/>
      <c r="C252" s="109" t="s">
        <v>594</v>
      </c>
      <c r="D252" s="109" t="s">
        <v>712</v>
      </c>
    </row>
    <row r="253" spans="1:4" ht="25.5" x14ac:dyDescent="0.2">
      <c r="A253" s="279"/>
      <c r="B253" s="336"/>
      <c r="C253" s="109" t="s">
        <v>595</v>
      </c>
      <c r="D253" s="134" t="s">
        <v>504</v>
      </c>
    </row>
    <row r="254" spans="1:4" x14ac:dyDescent="0.2">
      <c r="A254" s="279"/>
      <c r="B254" s="336"/>
      <c r="C254" s="114" t="s">
        <v>596</v>
      </c>
      <c r="D254" s="109" t="s">
        <v>244</v>
      </c>
    </row>
    <row r="255" spans="1:4" ht="13.5" thickBot="1" x14ac:dyDescent="0.25">
      <c r="A255" s="279"/>
      <c r="B255" s="337"/>
      <c r="C255" s="113" t="s">
        <v>597</v>
      </c>
      <c r="D255" s="110" t="s">
        <v>411</v>
      </c>
    </row>
    <row r="256" spans="1:4" ht="25.5" x14ac:dyDescent="0.2">
      <c r="A256" s="275" t="s">
        <v>216</v>
      </c>
      <c r="B256" s="341" t="s">
        <v>488</v>
      </c>
      <c r="C256" s="136" t="s">
        <v>790</v>
      </c>
      <c r="D256" s="136" t="s">
        <v>780</v>
      </c>
    </row>
    <row r="257" spans="1:4" ht="25.5" x14ac:dyDescent="0.2">
      <c r="A257" s="275"/>
      <c r="B257" s="341"/>
      <c r="C257" s="136" t="s">
        <v>791</v>
      </c>
      <c r="D257" s="115" t="s">
        <v>807</v>
      </c>
    </row>
    <row r="258" spans="1:4" x14ac:dyDescent="0.2">
      <c r="A258" s="279"/>
      <c r="B258" s="341"/>
      <c r="C258" s="71" t="s">
        <v>792</v>
      </c>
      <c r="D258" s="115" t="s">
        <v>807</v>
      </c>
    </row>
    <row r="259" spans="1:4" ht="25.5" x14ac:dyDescent="0.2">
      <c r="A259" s="279"/>
      <c r="B259" s="341"/>
      <c r="C259" s="71" t="s">
        <v>793</v>
      </c>
      <c r="D259" s="134" t="s">
        <v>795</v>
      </c>
    </row>
    <row r="260" spans="1:4" ht="25.5" x14ac:dyDescent="0.2">
      <c r="A260" s="279"/>
      <c r="B260" s="341"/>
      <c r="C260" s="71" t="s">
        <v>797</v>
      </c>
      <c r="D260" s="134" t="s">
        <v>794</v>
      </c>
    </row>
    <row r="261" spans="1:4" x14ac:dyDescent="0.2">
      <c r="A261" s="279"/>
      <c r="B261" s="341"/>
      <c r="C261" s="134" t="s">
        <v>873</v>
      </c>
      <c r="D261" s="115" t="s">
        <v>807</v>
      </c>
    </row>
    <row r="262" spans="1:4" x14ac:dyDescent="0.2">
      <c r="A262" s="279"/>
      <c r="B262" s="341"/>
      <c r="C262" s="71" t="s">
        <v>796</v>
      </c>
      <c r="D262" s="115" t="s">
        <v>807</v>
      </c>
    </row>
    <row r="263" spans="1:4" ht="25.5" x14ac:dyDescent="0.2">
      <c r="A263" s="279"/>
      <c r="B263" s="341"/>
      <c r="C263" s="71" t="s">
        <v>798</v>
      </c>
      <c r="D263" s="115" t="s">
        <v>807</v>
      </c>
    </row>
    <row r="264" spans="1:4" x14ac:dyDescent="0.2">
      <c r="A264" s="279"/>
      <c r="B264" s="341"/>
      <c r="C264" s="134" t="s">
        <v>799</v>
      </c>
      <c r="D264" s="115" t="s">
        <v>807</v>
      </c>
    </row>
    <row r="265" spans="1:4" ht="25.5" x14ac:dyDescent="0.2">
      <c r="A265" s="279"/>
      <c r="B265" s="341"/>
      <c r="C265" s="71" t="s">
        <v>800</v>
      </c>
      <c r="D265" s="115" t="s">
        <v>807</v>
      </c>
    </row>
    <row r="266" spans="1:4" x14ac:dyDescent="0.2">
      <c r="A266" s="279"/>
      <c r="B266" s="341"/>
      <c r="C266" s="71" t="s">
        <v>801</v>
      </c>
      <c r="D266" s="115" t="s">
        <v>807</v>
      </c>
    </row>
    <row r="267" spans="1:4" ht="25.5" x14ac:dyDescent="0.2">
      <c r="A267" s="279"/>
      <c r="B267" s="341"/>
      <c r="C267" s="71" t="s">
        <v>874</v>
      </c>
      <c r="D267" s="115" t="s">
        <v>807</v>
      </c>
    </row>
    <row r="268" spans="1:4" ht="25.5" x14ac:dyDescent="0.2">
      <c r="A268" s="279"/>
      <c r="B268" s="341"/>
      <c r="C268" s="71" t="s">
        <v>802</v>
      </c>
      <c r="D268" s="115" t="s">
        <v>807</v>
      </c>
    </row>
    <row r="269" spans="1:4" ht="25.5" x14ac:dyDescent="0.2">
      <c r="A269" s="279"/>
      <c r="B269" s="341"/>
      <c r="C269" s="71" t="s">
        <v>803</v>
      </c>
      <c r="D269" s="115" t="s">
        <v>807</v>
      </c>
    </row>
    <row r="270" spans="1:4" ht="25.5" x14ac:dyDescent="0.2">
      <c r="A270" s="279"/>
      <c r="B270" s="341"/>
      <c r="C270" s="116" t="s">
        <v>804</v>
      </c>
      <c r="D270" s="144" t="s">
        <v>71</v>
      </c>
    </row>
    <row r="271" spans="1:4" ht="26.25" thickBot="1" x14ac:dyDescent="0.25">
      <c r="A271" s="279"/>
      <c r="B271" s="342"/>
      <c r="C271" s="72" t="s">
        <v>805</v>
      </c>
      <c r="D271" s="155" t="s">
        <v>806</v>
      </c>
    </row>
    <row r="272" spans="1:4" x14ac:dyDescent="0.2">
      <c r="A272" s="279"/>
      <c r="B272" s="311" t="s">
        <v>897</v>
      </c>
      <c r="C272" s="117" t="s">
        <v>875</v>
      </c>
      <c r="D272" s="117" t="s">
        <v>23</v>
      </c>
    </row>
    <row r="273" spans="1:4" x14ac:dyDescent="0.2">
      <c r="A273" s="279"/>
      <c r="B273" s="338"/>
      <c r="C273" s="118" t="s">
        <v>808</v>
      </c>
      <c r="D273" s="118" t="s">
        <v>143</v>
      </c>
    </row>
    <row r="274" spans="1:4" ht="26.25" thickBot="1" x14ac:dyDescent="0.25">
      <c r="A274" s="280"/>
      <c r="B274" s="339"/>
      <c r="C274" s="119" t="s">
        <v>809</v>
      </c>
      <c r="D274" s="119" t="s">
        <v>144</v>
      </c>
    </row>
    <row r="275" spans="1:4" x14ac:dyDescent="0.2">
      <c r="A275" s="334" t="s">
        <v>603</v>
      </c>
      <c r="B275" s="327" t="s">
        <v>222</v>
      </c>
      <c r="C275" s="120" t="s">
        <v>161</v>
      </c>
      <c r="D275" s="121"/>
    </row>
    <row r="276" spans="1:4" x14ac:dyDescent="0.2">
      <c r="A276" s="335"/>
      <c r="B276" s="279"/>
      <c r="C276" s="71" t="s">
        <v>617</v>
      </c>
      <c r="D276" s="71" t="s">
        <v>19</v>
      </c>
    </row>
    <row r="277" spans="1:4" x14ac:dyDescent="0.2">
      <c r="A277" s="335"/>
      <c r="B277" s="279"/>
      <c r="C277" s="71" t="s">
        <v>618</v>
      </c>
      <c r="D277" s="71" t="s">
        <v>778</v>
      </c>
    </row>
    <row r="278" spans="1:4" x14ac:dyDescent="0.2">
      <c r="A278" s="335"/>
      <c r="B278" s="279"/>
      <c r="C278" s="71" t="s">
        <v>619</v>
      </c>
      <c r="D278" s="71" t="s">
        <v>185</v>
      </c>
    </row>
    <row r="279" spans="1:4" x14ac:dyDescent="0.2">
      <c r="A279" s="335"/>
      <c r="B279" s="279"/>
      <c r="C279" s="71" t="s">
        <v>620</v>
      </c>
      <c r="D279" s="71" t="s">
        <v>711</v>
      </c>
    </row>
    <row r="280" spans="1:4" x14ac:dyDescent="0.2">
      <c r="A280" s="335"/>
      <c r="B280" s="279"/>
      <c r="C280" s="71" t="s">
        <v>621</v>
      </c>
      <c r="D280" s="71" t="s">
        <v>712</v>
      </c>
    </row>
    <row r="281" spans="1:4" x14ac:dyDescent="0.2">
      <c r="A281" s="335"/>
      <c r="B281" s="279"/>
      <c r="C281" s="134" t="s">
        <v>746</v>
      </c>
      <c r="D281" s="71" t="s">
        <v>713</v>
      </c>
    </row>
    <row r="282" spans="1:4" x14ac:dyDescent="0.2">
      <c r="A282" s="335"/>
      <c r="B282" s="279"/>
      <c r="C282" s="71" t="s">
        <v>622</v>
      </c>
      <c r="D282" s="71" t="s">
        <v>245</v>
      </c>
    </row>
    <row r="283" spans="1:4" x14ac:dyDescent="0.2">
      <c r="A283" s="335"/>
      <c r="B283" s="279"/>
      <c r="C283" s="71" t="s">
        <v>623</v>
      </c>
      <c r="D283" s="71" t="s">
        <v>187</v>
      </c>
    </row>
    <row r="284" spans="1:4" x14ac:dyDescent="0.2">
      <c r="A284" s="335"/>
      <c r="B284" s="279"/>
      <c r="C284" s="121" t="s">
        <v>167</v>
      </c>
      <c r="D284" s="121"/>
    </row>
    <row r="285" spans="1:4" ht="38.25" customHeight="1" x14ac:dyDescent="0.2">
      <c r="A285" s="335"/>
      <c r="B285" s="279"/>
      <c r="C285" s="71" t="s">
        <v>624</v>
      </c>
      <c r="D285" s="134" t="s">
        <v>745</v>
      </c>
    </row>
    <row r="286" spans="1:4" x14ac:dyDescent="0.2">
      <c r="A286" s="335"/>
      <c r="B286" s="279"/>
      <c r="C286" s="134" t="s">
        <v>625</v>
      </c>
      <c r="D286" s="71" t="s">
        <v>188</v>
      </c>
    </row>
    <row r="287" spans="1:4" ht="25.5" x14ac:dyDescent="0.2">
      <c r="A287" s="335"/>
      <c r="B287" s="279"/>
      <c r="C287" s="71" t="s">
        <v>626</v>
      </c>
      <c r="D287" s="71" t="s">
        <v>783</v>
      </c>
    </row>
    <row r="288" spans="1:4" x14ac:dyDescent="0.2">
      <c r="A288" s="335"/>
      <c r="B288" s="279"/>
      <c r="C288" s="71" t="s">
        <v>627</v>
      </c>
      <c r="D288" s="71" t="s">
        <v>233</v>
      </c>
    </row>
    <row r="289" spans="1:4" x14ac:dyDescent="0.2">
      <c r="A289" s="335"/>
      <c r="B289" s="279"/>
      <c r="C289" s="71" t="s">
        <v>628</v>
      </c>
      <c r="D289" s="71" t="s">
        <v>235</v>
      </c>
    </row>
    <row r="290" spans="1:4" x14ac:dyDescent="0.2">
      <c r="A290" s="335"/>
      <c r="B290" s="279"/>
      <c r="C290" s="71" t="s">
        <v>629</v>
      </c>
      <c r="D290" s="71" t="s">
        <v>192</v>
      </c>
    </row>
    <row r="291" spans="1:4" x14ac:dyDescent="0.2">
      <c r="A291" s="335"/>
      <c r="B291" s="279"/>
      <c r="C291" s="144" t="s">
        <v>630</v>
      </c>
      <c r="D291" s="116" t="s">
        <v>189</v>
      </c>
    </row>
    <row r="292" spans="1:4" ht="25.5" x14ac:dyDescent="0.2">
      <c r="A292" s="335"/>
      <c r="B292" s="279"/>
      <c r="C292" s="116" t="s">
        <v>631</v>
      </c>
      <c r="D292" s="144" t="s">
        <v>504</v>
      </c>
    </row>
    <row r="293" spans="1:4" x14ac:dyDescent="0.2">
      <c r="A293" s="335"/>
      <c r="B293" s="279"/>
      <c r="C293" s="134" t="s">
        <v>632</v>
      </c>
      <c r="D293" s="71" t="s">
        <v>190</v>
      </c>
    </row>
    <row r="294" spans="1:4" x14ac:dyDescent="0.2">
      <c r="A294" s="335"/>
      <c r="B294" s="279"/>
      <c r="C294" s="156" t="s">
        <v>162</v>
      </c>
      <c r="D294" s="121"/>
    </row>
    <row r="295" spans="1:4" ht="25.5" x14ac:dyDescent="0.2">
      <c r="A295" s="335"/>
      <c r="B295" s="279"/>
      <c r="C295" s="134" t="s">
        <v>633</v>
      </c>
      <c r="D295" s="71" t="s">
        <v>42</v>
      </c>
    </row>
    <row r="296" spans="1:4" x14ac:dyDescent="0.2">
      <c r="A296" s="335"/>
      <c r="B296" s="279"/>
      <c r="C296" s="71" t="s">
        <v>634</v>
      </c>
      <c r="D296" s="71" t="s">
        <v>242</v>
      </c>
    </row>
    <row r="297" spans="1:4" x14ac:dyDescent="0.2">
      <c r="A297" s="335"/>
      <c r="B297" s="279"/>
      <c r="C297" s="71" t="s">
        <v>635</v>
      </c>
      <c r="D297" s="71" t="s">
        <v>236</v>
      </c>
    </row>
    <row r="298" spans="1:4" x14ac:dyDescent="0.2">
      <c r="A298" s="335"/>
      <c r="B298" s="279"/>
      <c r="C298" s="71" t="s">
        <v>636</v>
      </c>
      <c r="D298" s="71" t="s">
        <v>244</v>
      </c>
    </row>
    <row r="299" spans="1:4" ht="13.5" thickBot="1" x14ac:dyDescent="0.25">
      <c r="A299" s="335"/>
      <c r="B299" s="280"/>
      <c r="C299" s="155" t="s">
        <v>637</v>
      </c>
      <c r="D299" s="72" t="s">
        <v>411</v>
      </c>
    </row>
    <row r="300" spans="1:4" x14ac:dyDescent="0.2">
      <c r="A300" s="335" t="s">
        <v>603</v>
      </c>
      <c r="B300" s="364" t="s">
        <v>234</v>
      </c>
      <c r="C300" s="122" t="s">
        <v>209</v>
      </c>
      <c r="D300" s="122"/>
    </row>
    <row r="301" spans="1:4" ht="25.5" x14ac:dyDescent="0.2">
      <c r="A301" s="335"/>
      <c r="B301" s="364"/>
      <c r="C301" s="123" t="s">
        <v>638</v>
      </c>
      <c r="D301" s="123" t="s">
        <v>715</v>
      </c>
    </row>
    <row r="302" spans="1:4" x14ac:dyDescent="0.2">
      <c r="A302" s="335"/>
      <c r="B302" s="364"/>
      <c r="C302" s="123" t="s">
        <v>639</v>
      </c>
      <c r="D302" s="123" t="s">
        <v>722</v>
      </c>
    </row>
    <row r="303" spans="1:4" ht="38.25" x14ac:dyDescent="0.2">
      <c r="A303" s="335"/>
      <c r="B303" s="364"/>
      <c r="C303" s="124" t="s">
        <v>640</v>
      </c>
      <c r="D303" s="124" t="s">
        <v>238</v>
      </c>
    </row>
    <row r="304" spans="1:4" x14ac:dyDescent="0.2">
      <c r="A304" s="335"/>
      <c r="B304" s="364"/>
      <c r="C304" s="124" t="s">
        <v>641</v>
      </c>
      <c r="D304" s="124" t="s">
        <v>133</v>
      </c>
    </row>
    <row r="305" spans="1:4" x14ac:dyDescent="0.2">
      <c r="A305" s="335"/>
      <c r="B305" s="364"/>
      <c r="C305" s="124" t="s">
        <v>642</v>
      </c>
      <c r="D305" s="124" t="s">
        <v>716</v>
      </c>
    </row>
    <row r="306" spans="1:4" x14ac:dyDescent="0.2">
      <c r="A306" s="335"/>
      <c r="B306" s="364"/>
      <c r="C306" s="136" t="s">
        <v>643</v>
      </c>
      <c r="D306" s="123" t="s">
        <v>241</v>
      </c>
    </row>
    <row r="307" spans="1:4" x14ac:dyDescent="0.2">
      <c r="A307" s="335"/>
      <c r="B307" s="364"/>
      <c r="C307" s="136" t="s">
        <v>644</v>
      </c>
      <c r="D307" s="123" t="s">
        <v>247</v>
      </c>
    </row>
    <row r="308" spans="1:4" x14ac:dyDescent="0.2">
      <c r="A308" s="335"/>
      <c r="B308" s="364"/>
      <c r="C308" s="136" t="s">
        <v>645</v>
      </c>
      <c r="D308" s="123" t="s">
        <v>186</v>
      </c>
    </row>
    <row r="309" spans="1:4" x14ac:dyDescent="0.2">
      <c r="A309" s="335"/>
      <c r="B309" s="364"/>
      <c r="C309" s="123" t="s">
        <v>753</v>
      </c>
      <c r="D309" s="123" t="s">
        <v>719</v>
      </c>
    </row>
    <row r="310" spans="1:4" x14ac:dyDescent="0.2">
      <c r="A310" s="335"/>
      <c r="B310" s="364"/>
      <c r="C310" s="124" t="s">
        <v>646</v>
      </c>
      <c r="D310" s="124" t="s">
        <v>385</v>
      </c>
    </row>
    <row r="311" spans="1:4" x14ac:dyDescent="0.2">
      <c r="A311" s="335"/>
      <c r="B311" s="364"/>
      <c r="C311" s="156" t="s">
        <v>130</v>
      </c>
      <c r="D311" s="122"/>
    </row>
    <row r="312" spans="1:4" x14ac:dyDescent="0.2">
      <c r="A312" s="335"/>
      <c r="B312" s="364"/>
      <c r="C312" s="134" t="s">
        <v>647</v>
      </c>
      <c r="D312" s="124" t="s">
        <v>776</v>
      </c>
    </row>
    <row r="313" spans="1:4" x14ac:dyDescent="0.2">
      <c r="A313" s="335"/>
      <c r="B313" s="364"/>
      <c r="C313" s="134" t="s">
        <v>648</v>
      </c>
      <c r="D313" s="124" t="s">
        <v>246</v>
      </c>
    </row>
    <row r="314" spans="1:4" x14ac:dyDescent="0.2">
      <c r="A314" s="335"/>
      <c r="B314" s="364"/>
      <c r="C314" s="124" t="s">
        <v>649</v>
      </c>
      <c r="D314" s="124" t="s">
        <v>41</v>
      </c>
    </row>
    <row r="315" spans="1:4" x14ac:dyDescent="0.2">
      <c r="A315" s="335"/>
      <c r="B315" s="364"/>
      <c r="C315" s="124" t="s">
        <v>650</v>
      </c>
      <c r="D315" s="124" t="s">
        <v>223</v>
      </c>
    </row>
    <row r="316" spans="1:4" x14ac:dyDescent="0.2">
      <c r="A316" s="335"/>
      <c r="B316" s="364"/>
      <c r="C316" s="144" t="s">
        <v>810</v>
      </c>
      <c r="D316" s="144" t="s">
        <v>813</v>
      </c>
    </row>
    <row r="317" spans="1:4" x14ac:dyDescent="0.2">
      <c r="A317" s="335"/>
      <c r="B317" s="364"/>
      <c r="C317" s="124" t="s">
        <v>651</v>
      </c>
      <c r="D317" s="124" t="s">
        <v>237</v>
      </c>
    </row>
    <row r="318" spans="1:4" x14ac:dyDescent="0.2">
      <c r="A318" s="335"/>
      <c r="B318" s="364"/>
      <c r="C318" s="156" t="s">
        <v>54</v>
      </c>
      <c r="D318" s="122"/>
    </row>
    <row r="319" spans="1:4" ht="25.5" customHeight="1" x14ac:dyDescent="0.2">
      <c r="A319" s="335"/>
      <c r="B319" s="364"/>
      <c r="C319" s="124" t="s">
        <v>652</v>
      </c>
      <c r="D319" s="124" t="s">
        <v>764</v>
      </c>
    </row>
    <row r="320" spans="1:4" x14ac:dyDescent="0.2">
      <c r="A320" s="335"/>
      <c r="B320" s="364"/>
      <c r="C320" s="124" t="s">
        <v>653</v>
      </c>
      <c r="D320" s="124" t="s">
        <v>239</v>
      </c>
    </row>
    <row r="321" spans="1:4" x14ac:dyDescent="0.2">
      <c r="A321" s="335"/>
      <c r="B321" s="364"/>
      <c r="C321" s="134" t="s">
        <v>654</v>
      </c>
      <c r="D321" s="124" t="s">
        <v>240</v>
      </c>
    </row>
    <row r="322" spans="1:4" ht="25.5" x14ac:dyDescent="0.2">
      <c r="A322" s="335"/>
      <c r="B322" s="364"/>
      <c r="C322" s="124" t="s">
        <v>655</v>
      </c>
      <c r="D322" s="124" t="s">
        <v>91</v>
      </c>
    </row>
    <row r="323" spans="1:4" ht="13.5" thickBot="1" x14ac:dyDescent="0.25">
      <c r="A323" s="372"/>
      <c r="B323" s="365"/>
      <c r="C323" s="155" t="s">
        <v>656</v>
      </c>
      <c r="D323" s="125" t="s">
        <v>97</v>
      </c>
    </row>
    <row r="324" spans="1:4" ht="15.75" x14ac:dyDescent="0.2">
      <c r="A324" s="289" t="s">
        <v>215</v>
      </c>
      <c r="B324" s="368" t="s">
        <v>214</v>
      </c>
      <c r="C324" s="265" t="s">
        <v>164</v>
      </c>
      <c r="D324" s="266"/>
    </row>
    <row r="325" spans="1:4" x14ac:dyDescent="0.2">
      <c r="A325" s="289"/>
      <c r="B325" s="369"/>
      <c r="C325" s="126" t="s">
        <v>657</v>
      </c>
      <c r="D325" s="126" t="s">
        <v>776</v>
      </c>
    </row>
    <row r="326" spans="1:4" ht="38.25" customHeight="1" x14ac:dyDescent="0.2">
      <c r="A326" s="289"/>
      <c r="B326" s="369"/>
      <c r="C326" s="127" t="s">
        <v>658</v>
      </c>
      <c r="D326" s="134" t="s">
        <v>745</v>
      </c>
    </row>
    <row r="327" spans="1:4" x14ac:dyDescent="0.2">
      <c r="A327" s="289"/>
      <c r="B327" s="369"/>
      <c r="C327" s="127" t="s">
        <v>659</v>
      </c>
      <c r="D327" s="127" t="s">
        <v>246</v>
      </c>
    </row>
    <row r="328" spans="1:4" x14ac:dyDescent="0.2">
      <c r="A328" s="289"/>
      <c r="B328" s="369"/>
      <c r="C328" s="127" t="s">
        <v>661</v>
      </c>
      <c r="D328" s="127" t="s">
        <v>239</v>
      </c>
    </row>
    <row r="329" spans="1:4" x14ac:dyDescent="0.2">
      <c r="A329" s="289"/>
      <c r="B329" s="369"/>
      <c r="C329" s="127" t="s">
        <v>662</v>
      </c>
      <c r="D329" s="127" t="s">
        <v>235</v>
      </c>
    </row>
    <row r="330" spans="1:4" ht="25.5" x14ac:dyDescent="0.2">
      <c r="A330" s="289"/>
      <c r="B330" s="369"/>
      <c r="C330" s="127" t="s">
        <v>663</v>
      </c>
      <c r="D330" s="127" t="s">
        <v>710</v>
      </c>
    </row>
    <row r="331" spans="1:4" x14ac:dyDescent="0.2">
      <c r="A331" s="289"/>
      <c r="B331" s="369"/>
      <c r="C331" s="127" t="s">
        <v>664</v>
      </c>
      <c r="D331" s="127" t="s">
        <v>240</v>
      </c>
    </row>
    <row r="332" spans="1:4" x14ac:dyDescent="0.2">
      <c r="A332" s="289"/>
      <c r="B332" s="369"/>
      <c r="C332" s="127" t="s">
        <v>665</v>
      </c>
      <c r="D332" s="127" t="s">
        <v>711</v>
      </c>
    </row>
    <row r="333" spans="1:4" x14ac:dyDescent="0.2">
      <c r="A333" s="289"/>
      <c r="B333" s="369"/>
      <c r="C333" s="127" t="s">
        <v>666</v>
      </c>
      <c r="D333" s="127" t="s">
        <v>712</v>
      </c>
    </row>
    <row r="334" spans="1:4" x14ac:dyDescent="0.2">
      <c r="A334" s="289"/>
      <c r="B334" s="369"/>
      <c r="C334" s="127" t="s">
        <v>667</v>
      </c>
      <c r="D334" s="127" t="s">
        <v>713</v>
      </c>
    </row>
    <row r="335" spans="1:4" x14ac:dyDescent="0.2">
      <c r="A335" s="289"/>
      <c r="B335" s="369"/>
      <c r="C335" s="127" t="s">
        <v>669</v>
      </c>
      <c r="D335" s="127" t="s">
        <v>244</v>
      </c>
    </row>
    <row r="336" spans="1:4" x14ac:dyDescent="0.2">
      <c r="A336" s="289"/>
      <c r="B336" s="369"/>
      <c r="C336" s="127" t="s">
        <v>668</v>
      </c>
      <c r="D336" s="127" t="s">
        <v>97</v>
      </c>
    </row>
    <row r="337" spans="1:4" x14ac:dyDescent="0.2">
      <c r="A337" s="289"/>
      <c r="B337" s="369"/>
      <c r="C337" s="127" t="s">
        <v>670</v>
      </c>
      <c r="D337" s="127" t="s">
        <v>411</v>
      </c>
    </row>
    <row r="338" spans="1:4" x14ac:dyDescent="0.2">
      <c r="A338" s="289"/>
      <c r="B338" s="369"/>
      <c r="C338" s="127" t="s">
        <v>671</v>
      </c>
      <c r="D338" s="127" t="s">
        <v>714</v>
      </c>
    </row>
    <row r="339" spans="1:4" x14ac:dyDescent="0.2">
      <c r="A339" s="289"/>
      <c r="B339" s="369"/>
      <c r="C339" s="127" t="s">
        <v>672</v>
      </c>
      <c r="D339" s="127" t="s">
        <v>245</v>
      </c>
    </row>
    <row r="340" spans="1:4" ht="12.75" customHeight="1" x14ac:dyDescent="0.2">
      <c r="A340" s="289"/>
      <c r="B340" s="369"/>
      <c r="C340" s="366" t="s">
        <v>166</v>
      </c>
      <c r="D340" s="367"/>
    </row>
    <row r="341" spans="1:4" ht="25.5" x14ac:dyDescent="0.2">
      <c r="A341" s="289"/>
      <c r="B341" s="369"/>
      <c r="C341" s="126" t="s">
        <v>673</v>
      </c>
      <c r="D341" s="126" t="s">
        <v>715</v>
      </c>
    </row>
    <row r="342" spans="1:4" ht="38.25" x14ac:dyDescent="0.2">
      <c r="A342" s="289"/>
      <c r="B342" s="369"/>
      <c r="C342" s="127" t="s">
        <v>674</v>
      </c>
      <c r="D342" s="127" t="s">
        <v>238</v>
      </c>
    </row>
    <row r="343" spans="1:4" x14ac:dyDescent="0.2">
      <c r="A343" s="289"/>
      <c r="B343" s="369"/>
      <c r="C343" s="127" t="s">
        <v>676</v>
      </c>
      <c r="D343" s="127" t="s">
        <v>716</v>
      </c>
    </row>
    <row r="344" spans="1:4" x14ac:dyDescent="0.2">
      <c r="A344" s="289"/>
      <c r="B344" s="369"/>
      <c r="C344" s="134" t="s">
        <v>660</v>
      </c>
      <c r="D344" s="127" t="s">
        <v>717</v>
      </c>
    </row>
    <row r="345" spans="1:4" x14ac:dyDescent="0.2">
      <c r="A345" s="289"/>
      <c r="B345" s="369"/>
      <c r="C345" s="127" t="s">
        <v>677</v>
      </c>
      <c r="D345" s="127" t="s">
        <v>41</v>
      </c>
    </row>
    <row r="346" spans="1:4" x14ac:dyDescent="0.2">
      <c r="A346" s="289"/>
      <c r="B346" s="369"/>
      <c r="C346" s="127" t="s">
        <v>678</v>
      </c>
      <c r="D346" s="127" t="s">
        <v>241</v>
      </c>
    </row>
    <row r="347" spans="1:4" x14ac:dyDescent="0.2">
      <c r="A347" s="289"/>
      <c r="B347" s="369"/>
      <c r="C347" s="127" t="s">
        <v>679</v>
      </c>
      <c r="D347" s="127" t="s">
        <v>247</v>
      </c>
    </row>
    <row r="348" spans="1:4" x14ac:dyDescent="0.2">
      <c r="A348" s="289"/>
      <c r="B348" s="369"/>
      <c r="C348" s="127" t="s">
        <v>680</v>
      </c>
      <c r="D348" s="127" t="s">
        <v>242</v>
      </c>
    </row>
    <row r="349" spans="1:4" x14ac:dyDescent="0.2">
      <c r="A349" s="289"/>
      <c r="B349" s="369"/>
      <c r="C349" s="127" t="s">
        <v>681</v>
      </c>
      <c r="D349" s="127" t="s">
        <v>718</v>
      </c>
    </row>
    <row r="350" spans="1:4" x14ac:dyDescent="0.2">
      <c r="A350" s="289"/>
      <c r="B350" s="369"/>
      <c r="C350" s="127" t="s">
        <v>682</v>
      </c>
      <c r="D350" s="127" t="s">
        <v>237</v>
      </c>
    </row>
    <row r="351" spans="1:4" x14ac:dyDescent="0.2">
      <c r="A351" s="289"/>
      <c r="B351" s="369"/>
      <c r="C351" s="127" t="s">
        <v>675</v>
      </c>
      <c r="D351" s="127" t="s">
        <v>719</v>
      </c>
    </row>
    <row r="352" spans="1:4" x14ac:dyDescent="0.2">
      <c r="A352" s="289"/>
      <c r="B352" s="369"/>
      <c r="C352" s="127" t="s">
        <v>683</v>
      </c>
      <c r="D352" s="127" t="s">
        <v>385</v>
      </c>
    </row>
    <row r="353" spans="1:4" x14ac:dyDescent="0.2">
      <c r="A353" s="289"/>
      <c r="B353" s="369"/>
      <c r="C353" s="127" t="s">
        <v>684</v>
      </c>
      <c r="D353" s="127" t="s">
        <v>236</v>
      </c>
    </row>
    <row r="354" spans="1:4" ht="12.75" customHeight="1" x14ac:dyDescent="0.2">
      <c r="A354" s="289"/>
      <c r="B354" s="279"/>
      <c r="C354" s="259" t="s">
        <v>503</v>
      </c>
      <c r="D354" s="260"/>
    </row>
    <row r="355" spans="1:4" ht="25.5" customHeight="1" x14ac:dyDescent="0.2">
      <c r="A355" s="371"/>
      <c r="B355" s="370"/>
      <c r="C355" s="261" t="s">
        <v>893</v>
      </c>
      <c r="D355" s="261" t="s">
        <v>146</v>
      </c>
    </row>
    <row r="356" spans="1:4" x14ac:dyDescent="0.2">
      <c r="B356" s="272" t="s">
        <v>892</v>
      </c>
      <c r="C356" s="272"/>
      <c r="D356" s="272"/>
    </row>
    <row r="357" spans="1:4" x14ac:dyDescent="0.2">
      <c r="B357" s="272"/>
      <c r="C357" s="272"/>
      <c r="D357" s="272"/>
    </row>
    <row r="358" spans="1:4" x14ac:dyDescent="0.2">
      <c r="B358" s="272"/>
      <c r="C358" s="272"/>
      <c r="D358" s="272"/>
    </row>
    <row r="359" spans="1:4" x14ac:dyDescent="0.2">
      <c r="B359" s="8" t="s">
        <v>879</v>
      </c>
      <c r="C359" s="37"/>
      <c r="D359" s="37"/>
    </row>
    <row r="360" spans="1:4" x14ac:dyDescent="0.2">
      <c r="B360" s="145" t="s">
        <v>880</v>
      </c>
      <c r="C360" s="145"/>
      <c r="D360" s="145"/>
    </row>
  </sheetData>
  <sortState xmlns:xlrd2="http://schemas.microsoft.com/office/spreadsheetml/2017/richdata2" ref="C262:D264">
    <sortCondition ref="C262:C264"/>
  </sortState>
  <mergeCells count="35">
    <mergeCell ref="B356:D358"/>
    <mergeCell ref="B300:B323"/>
    <mergeCell ref="C340:D340"/>
    <mergeCell ref="B324:B355"/>
    <mergeCell ref="A324:A355"/>
    <mergeCell ref="A300:A323"/>
    <mergeCell ref="H146:N146"/>
    <mergeCell ref="A9:A31"/>
    <mergeCell ref="A72:A96"/>
    <mergeCell ref="A48:A71"/>
    <mergeCell ref="A32:A47"/>
    <mergeCell ref="B32:B47"/>
    <mergeCell ref="B9:B31"/>
    <mergeCell ref="A135:A153"/>
    <mergeCell ref="B48:B71"/>
    <mergeCell ref="B72:B96"/>
    <mergeCell ref="A128:A132"/>
    <mergeCell ref="B135:B153"/>
    <mergeCell ref="B97:B127"/>
    <mergeCell ref="B128:B134"/>
    <mergeCell ref="C197:D197"/>
    <mergeCell ref="B275:B299"/>
    <mergeCell ref="A97:A127"/>
    <mergeCell ref="B154:B176"/>
    <mergeCell ref="B177:B196"/>
    <mergeCell ref="A154:A176"/>
    <mergeCell ref="A177:A196"/>
    <mergeCell ref="A197:A220"/>
    <mergeCell ref="A256:A274"/>
    <mergeCell ref="A275:A299"/>
    <mergeCell ref="B221:B255"/>
    <mergeCell ref="B272:B274"/>
    <mergeCell ref="B197:B220"/>
    <mergeCell ref="B256:B271"/>
    <mergeCell ref="A221:A255"/>
  </mergeCells>
  <printOptions horizontalCentered="1"/>
  <pageMargins left="0.25" right="0.25" top="1" bottom="1" header="0.5" footer="0.5"/>
  <pageSetup scale="99"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17" manualBreakCount="17">
    <brk id="31" max="3" man="1"/>
    <brk id="47" max="3" man="1"/>
    <brk id="71" max="3" man="1"/>
    <brk id="96" max="3" man="1"/>
    <brk id="127" max="3" man="1"/>
    <brk id="134" max="3" man="1"/>
    <brk id="153" max="3" man="1"/>
    <brk id="176" max="3" man="1"/>
    <brk id="196" max="3" man="1"/>
    <brk id="220" max="3" man="1"/>
    <brk id="220" max="16383" man="1"/>
    <brk id="96" min="1" max="3" man="1"/>
    <brk id="127" min="1" max="3" man="1"/>
    <brk id="255" max="3" man="1"/>
    <brk id="274" max="3" man="1"/>
    <brk id="299" max="3" man="1"/>
    <brk id="323" max="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0"/>
  <sheetViews>
    <sheetView tabSelected="1" zoomScale="140" zoomScaleNormal="140" workbookViewId="0">
      <pane xSplit="1" ySplit="8" topLeftCell="B9" activePane="bottomRight" state="frozen"/>
      <selection activeCell="B9" sqref="B9"/>
      <selection pane="topRight" activeCell="B9" sqref="B9"/>
      <selection pane="bottomLeft" activeCell="B9" sqref="B9"/>
      <selection pane="bottomRight" activeCell="B9" sqref="B9"/>
    </sheetView>
  </sheetViews>
  <sheetFormatPr defaultColWidth="8.88671875" defaultRowHeight="15" x14ac:dyDescent="0.2"/>
  <cols>
    <col min="1" max="1" width="1.77734375" style="8" customWidth="1"/>
    <col min="2" max="2" width="15.77734375" style="8" customWidth="1"/>
    <col min="3" max="3" width="8.77734375" style="8" customWidth="1"/>
    <col min="4" max="4" width="6.77734375" style="8" customWidth="1"/>
    <col min="5" max="5" width="1.77734375" style="8" customWidth="1"/>
    <col min="6" max="6" width="8.77734375" style="8" customWidth="1"/>
    <col min="7" max="7" width="6.77734375" style="8" customWidth="1"/>
    <col min="8" max="8" width="8.77734375" style="8" customWidth="1"/>
    <col min="9" max="11" width="1.77734375" style="8" customWidth="1"/>
    <col min="12" max="12" width="38.6640625" style="8" bestFit="1" customWidth="1"/>
    <col min="13" max="15" width="8.88671875" style="8" bestFit="1" customWidth="1"/>
    <col min="18" max="16384" width="8.88671875" style="8"/>
  </cols>
  <sheetData>
    <row r="1" spans="2:15" ht="12.75" customHeight="1" x14ac:dyDescent="0.2">
      <c r="B1" s="20" t="s">
        <v>157</v>
      </c>
      <c r="C1" s="20"/>
      <c r="D1" s="20"/>
      <c r="E1" s="20"/>
      <c r="F1" s="20"/>
      <c r="G1" s="20"/>
      <c r="H1" s="20"/>
      <c r="I1" s="19"/>
      <c r="J1" s="19"/>
    </row>
    <row r="2" spans="2:15" ht="12.75" customHeight="1" x14ac:dyDescent="0.2">
      <c r="B2" s="20" t="s">
        <v>7</v>
      </c>
      <c r="C2" s="20"/>
      <c r="D2" s="20"/>
      <c r="E2" s="20"/>
      <c r="F2" s="20"/>
      <c r="G2" s="20"/>
      <c r="H2" s="20"/>
      <c r="I2" s="19"/>
      <c r="J2" s="19"/>
    </row>
    <row r="3" spans="2:15" ht="12.75" customHeight="1" x14ac:dyDescent="0.2">
      <c r="B3" s="20" t="s">
        <v>11</v>
      </c>
      <c r="C3" s="20"/>
      <c r="D3" s="20"/>
      <c r="E3" s="20"/>
      <c r="F3" s="20"/>
      <c r="G3" s="20"/>
      <c r="H3" s="20"/>
      <c r="I3" s="19"/>
      <c r="J3" s="19"/>
    </row>
    <row r="4" spans="2:15" ht="12.75" customHeight="1" x14ac:dyDescent="0.2">
      <c r="B4" s="20" t="s">
        <v>898</v>
      </c>
      <c r="D4" s="20"/>
      <c r="E4" s="20"/>
      <c r="F4" s="66"/>
      <c r="G4" s="20"/>
      <c r="H4" s="20"/>
    </row>
    <row r="5" spans="2:15" ht="12.75" customHeight="1" x14ac:dyDescent="0.2">
      <c r="B5" s="67"/>
    </row>
    <row r="6" spans="2:15" ht="12.75" customHeight="1" x14ac:dyDescent="0.2">
      <c r="C6" s="274" t="s">
        <v>15</v>
      </c>
      <c r="D6" s="274"/>
      <c r="E6" s="3"/>
      <c r="F6" s="274" t="s">
        <v>1</v>
      </c>
      <c r="G6" s="274"/>
      <c r="H6" s="3"/>
    </row>
    <row r="7" spans="2:15" ht="12.75" customHeight="1" x14ac:dyDescent="0.2">
      <c r="B7" s="4" t="s">
        <v>139</v>
      </c>
      <c r="C7" s="5" t="s">
        <v>4</v>
      </c>
      <c r="D7" s="5" t="s">
        <v>5</v>
      </c>
      <c r="E7" s="5"/>
      <c r="F7" s="5" t="s">
        <v>4</v>
      </c>
      <c r="G7" s="5" t="s">
        <v>5</v>
      </c>
      <c r="H7" s="5" t="s">
        <v>6</v>
      </c>
    </row>
    <row r="8" spans="2:15" ht="12.75" customHeight="1" x14ac:dyDescent="0.2">
      <c r="B8" s="38" t="s">
        <v>13</v>
      </c>
      <c r="C8" s="11">
        <f>SUM(C9:C147)</f>
        <v>4173688</v>
      </c>
      <c r="D8" s="13">
        <f>C8/$H8</f>
        <v>0.60596216097555877</v>
      </c>
      <c r="E8" s="6"/>
      <c r="F8" s="11">
        <f>SUM(F9:F147)</f>
        <v>2714016</v>
      </c>
      <c r="G8" s="13">
        <f>F8/$H8</f>
        <v>0.39403783902444123</v>
      </c>
      <c r="H8" s="11">
        <f t="shared" ref="H8:H10" si="0">+C8+F8</f>
        <v>6887704</v>
      </c>
      <c r="M8" s="14"/>
      <c r="N8" s="14"/>
      <c r="O8" s="14"/>
    </row>
    <row r="9" spans="2:15" ht="12.75" customHeight="1" x14ac:dyDescent="0.2">
      <c r="B9" s="9" t="s">
        <v>142</v>
      </c>
      <c r="C9" s="15">
        <v>18864</v>
      </c>
      <c r="D9" s="10">
        <f t="shared" ref="D9:D10" si="1">+C9/$H9</f>
        <v>0.90762124711316394</v>
      </c>
      <c r="E9" s="7"/>
      <c r="F9" s="15">
        <v>1920</v>
      </c>
      <c r="G9" s="10">
        <f t="shared" ref="G9:G10" si="2">+F9/$H9</f>
        <v>9.237875288683603E-2</v>
      </c>
      <c r="H9" s="7">
        <f t="shared" si="0"/>
        <v>20784</v>
      </c>
      <c r="M9" s="14"/>
      <c r="N9" s="14"/>
      <c r="O9" s="14"/>
    </row>
    <row r="10" spans="2:15" ht="12.75" customHeight="1" x14ac:dyDescent="0.2">
      <c r="B10" s="9" t="s">
        <v>224</v>
      </c>
      <c r="C10" s="15">
        <v>4608</v>
      </c>
      <c r="D10" s="10">
        <f t="shared" si="1"/>
        <v>1</v>
      </c>
      <c r="E10" s="7"/>
      <c r="F10" s="15"/>
      <c r="G10" s="10">
        <f t="shared" si="2"/>
        <v>0</v>
      </c>
      <c r="H10" s="7">
        <f t="shared" si="0"/>
        <v>4608</v>
      </c>
      <c r="M10" s="14"/>
      <c r="O10" s="14"/>
    </row>
    <row r="11" spans="2:15" ht="12.75" customHeight="1" x14ac:dyDescent="0.2">
      <c r="B11" s="9" t="s">
        <v>16</v>
      </c>
      <c r="C11" s="15">
        <v>27456</v>
      </c>
      <c r="D11" s="10">
        <f t="shared" ref="D11:D71" si="3">+C11/$H11</f>
        <v>0.38031914893617019</v>
      </c>
      <c r="E11" s="7"/>
      <c r="F11" s="15">
        <v>44736</v>
      </c>
      <c r="G11" s="10">
        <f t="shared" ref="G11:G71" si="4">+F11/$H11</f>
        <v>0.61968085106382975</v>
      </c>
      <c r="H11" s="7">
        <f t="shared" ref="H11:H71" si="5">+C11+F11</f>
        <v>72192</v>
      </c>
      <c r="M11" s="14"/>
      <c r="N11" s="14"/>
      <c r="O11" s="14"/>
    </row>
    <row r="12" spans="2:15" ht="12.75" customHeight="1" x14ac:dyDescent="0.2">
      <c r="B12" s="9" t="s">
        <v>55</v>
      </c>
      <c r="C12" s="7"/>
      <c r="D12" s="10">
        <f t="shared" si="3"/>
        <v>0</v>
      </c>
      <c r="E12" s="12"/>
      <c r="F12" s="7">
        <v>4608</v>
      </c>
      <c r="G12" s="10">
        <f t="shared" si="4"/>
        <v>1</v>
      </c>
      <c r="H12" s="7">
        <f t="shared" si="5"/>
        <v>4608</v>
      </c>
      <c r="N12" s="14"/>
      <c r="O12" s="14"/>
    </row>
    <row r="13" spans="2:15" ht="12.75" customHeight="1" x14ac:dyDescent="0.2">
      <c r="B13" s="9" t="s">
        <v>169</v>
      </c>
      <c r="C13" s="7">
        <v>2256</v>
      </c>
      <c r="D13" s="10">
        <f t="shared" si="3"/>
        <v>0.77049180327868849</v>
      </c>
      <c r="E13" s="12"/>
      <c r="F13" s="7">
        <v>672</v>
      </c>
      <c r="G13" s="10">
        <f t="shared" si="4"/>
        <v>0.22950819672131148</v>
      </c>
      <c r="H13" s="7">
        <f t="shared" si="5"/>
        <v>2928</v>
      </c>
      <c r="M13" s="14"/>
      <c r="O13" s="14"/>
    </row>
    <row r="14" spans="2:15" ht="12.75" customHeight="1" x14ac:dyDescent="0.2">
      <c r="B14" s="9" t="s">
        <v>145</v>
      </c>
      <c r="C14" s="7">
        <v>1632</v>
      </c>
      <c r="D14" s="10">
        <f t="shared" si="3"/>
        <v>0.69387755102040816</v>
      </c>
      <c r="E14" s="12"/>
      <c r="F14" s="7">
        <v>720</v>
      </c>
      <c r="G14" s="10">
        <f t="shared" si="4"/>
        <v>0.30612244897959184</v>
      </c>
      <c r="H14" s="7">
        <f t="shared" si="5"/>
        <v>2352</v>
      </c>
      <c r="M14" s="14"/>
      <c r="O14" s="14"/>
    </row>
    <row r="15" spans="2:15" ht="12.75" customHeight="1" x14ac:dyDescent="0.2">
      <c r="B15" s="9" t="s">
        <v>36</v>
      </c>
      <c r="C15" s="7">
        <v>6000</v>
      </c>
      <c r="D15" s="10">
        <f t="shared" si="3"/>
        <v>0.74404761904761907</v>
      </c>
      <c r="E15" s="12"/>
      <c r="F15" s="7">
        <v>2064</v>
      </c>
      <c r="G15" s="10">
        <f t="shared" si="4"/>
        <v>0.25595238095238093</v>
      </c>
      <c r="H15" s="7">
        <f t="shared" si="5"/>
        <v>8064</v>
      </c>
      <c r="M15" s="14"/>
      <c r="N15" s="14"/>
      <c r="O15" s="14"/>
    </row>
    <row r="16" spans="2:15" ht="12.75" customHeight="1" x14ac:dyDescent="0.2">
      <c r="B16" s="9" t="s">
        <v>56</v>
      </c>
      <c r="C16" s="7">
        <v>1760</v>
      </c>
      <c r="D16" s="10">
        <f t="shared" si="3"/>
        <v>1</v>
      </c>
      <c r="E16" s="7"/>
      <c r="F16" s="7"/>
      <c r="G16" s="10">
        <f t="shared" si="4"/>
        <v>0</v>
      </c>
      <c r="H16" s="7">
        <f t="shared" si="5"/>
        <v>1760</v>
      </c>
      <c r="M16" s="14"/>
      <c r="O16" s="14"/>
    </row>
    <row r="17" spans="2:15" ht="12.75" customHeight="1" x14ac:dyDescent="0.2">
      <c r="B17" s="9" t="s">
        <v>57</v>
      </c>
      <c r="C17" s="7">
        <v>37152</v>
      </c>
      <c r="D17" s="10">
        <f t="shared" si="3"/>
        <v>0.58020989505247378</v>
      </c>
      <c r="E17" s="7"/>
      <c r="F17" s="7">
        <v>26880</v>
      </c>
      <c r="G17" s="10">
        <f t="shared" si="4"/>
        <v>0.41979010494752622</v>
      </c>
      <c r="H17" s="7">
        <f t="shared" si="5"/>
        <v>64032</v>
      </c>
      <c r="M17" s="14"/>
      <c r="N17" s="14"/>
      <c r="O17" s="14"/>
    </row>
    <row r="18" spans="2:15" ht="12.75" customHeight="1" x14ac:dyDescent="0.2">
      <c r="B18" s="9" t="s">
        <v>58</v>
      </c>
      <c r="C18" s="7">
        <v>101616</v>
      </c>
      <c r="D18" s="10">
        <f t="shared" si="3"/>
        <v>0.55115855246029677</v>
      </c>
      <c r="E18" s="7"/>
      <c r="F18" s="7">
        <v>82752</v>
      </c>
      <c r="G18" s="10">
        <f t="shared" si="4"/>
        <v>0.44884144753970318</v>
      </c>
      <c r="H18" s="7">
        <f t="shared" si="5"/>
        <v>184368</v>
      </c>
      <c r="M18" s="14"/>
      <c r="N18" s="14"/>
      <c r="O18" s="14"/>
    </row>
    <row r="19" spans="2:15" ht="12.75" customHeight="1" x14ac:dyDescent="0.2">
      <c r="B19" s="9" t="s">
        <v>59</v>
      </c>
      <c r="C19" s="7">
        <v>16320</v>
      </c>
      <c r="D19" s="10">
        <f t="shared" si="3"/>
        <v>0.41062801932367149</v>
      </c>
      <c r="E19" s="7"/>
      <c r="F19" s="7">
        <v>23424</v>
      </c>
      <c r="G19" s="10">
        <f t="shared" si="4"/>
        <v>0.58937198067632846</v>
      </c>
      <c r="H19" s="7">
        <f t="shared" si="5"/>
        <v>39744</v>
      </c>
      <c r="M19" s="14"/>
      <c r="N19" s="14"/>
      <c r="O19" s="14"/>
    </row>
    <row r="20" spans="2:15" ht="12.75" customHeight="1" x14ac:dyDescent="0.2">
      <c r="B20" s="9" t="s">
        <v>148</v>
      </c>
      <c r="C20" s="7">
        <v>57264</v>
      </c>
      <c r="D20" s="10">
        <f t="shared" si="3"/>
        <v>0.78642056690837181</v>
      </c>
      <c r="E20" s="7"/>
      <c r="F20" s="7">
        <v>15552</v>
      </c>
      <c r="G20" s="10">
        <f t="shared" si="4"/>
        <v>0.21357943309162822</v>
      </c>
      <c r="H20" s="7">
        <f t="shared" si="5"/>
        <v>72816</v>
      </c>
      <c r="M20" s="14"/>
      <c r="N20" s="14"/>
      <c r="O20" s="14"/>
    </row>
    <row r="21" spans="2:15" ht="12.75" customHeight="1" x14ac:dyDescent="0.2">
      <c r="B21" s="9" t="s">
        <v>60</v>
      </c>
      <c r="C21" s="7">
        <v>9168</v>
      </c>
      <c r="D21" s="10">
        <f t="shared" si="3"/>
        <v>0.41431670281995664</v>
      </c>
      <c r="E21" s="7"/>
      <c r="F21" s="7">
        <v>12960</v>
      </c>
      <c r="G21" s="10">
        <f t="shared" si="4"/>
        <v>0.58568329718004342</v>
      </c>
      <c r="H21" s="7">
        <f t="shared" si="5"/>
        <v>22128</v>
      </c>
      <c r="M21" s="14"/>
      <c r="N21" s="14"/>
      <c r="O21" s="14"/>
    </row>
    <row r="22" spans="2:15" ht="12.75" customHeight="1" x14ac:dyDescent="0.2">
      <c r="B22" s="9" t="s">
        <v>26</v>
      </c>
      <c r="C22" s="7">
        <v>310928</v>
      </c>
      <c r="D22" s="10">
        <f t="shared" si="3"/>
        <v>0.61100455903159878</v>
      </c>
      <c r="E22" s="12"/>
      <c r="F22" s="7">
        <v>197952</v>
      </c>
      <c r="G22" s="10">
        <f t="shared" si="4"/>
        <v>0.38899544096840122</v>
      </c>
      <c r="H22" s="7">
        <f t="shared" si="5"/>
        <v>508880</v>
      </c>
      <c r="M22" s="14"/>
      <c r="N22" s="14"/>
      <c r="O22" s="14"/>
    </row>
    <row r="23" spans="2:15" ht="12.75" customHeight="1" x14ac:dyDescent="0.2">
      <c r="B23" s="9" t="s">
        <v>141</v>
      </c>
      <c r="C23" s="7">
        <v>2944</v>
      </c>
      <c r="D23" s="10">
        <f t="shared" si="3"/>
        <v>1</v>
      </c>
      <c r="E23" s="12"/>
      <c r="F23" s="7"/>
      <c r="G23" s="10">
        <f t="shared" si="4"/>
        <v>0</v>
      </c>
      <c r="H23" s="7">
        <f t="shared" si="5"/>
        <v>2944</v>
      </c>
      <c r="M23" s="14"/>
      <c r="O23" s="14"/>
    </row>
    <row r="24" spans="2:15" ht="12.75" customHeight="1" x14ac:dyDescent="0.2">
      <c r="B24" s="9" t="s">
        <v>133</v>
      </c>
      <c r="C24" s="7">
        <v>1056</v>
      </c>
      <c r="D24" s="10">
        <f t="shared" si="3"/>
        <v>1</v>
      </c>
      <c r="E24" s="12"/>
      <c r="F24" s="7"/>
      <c r="G24" s="10">
        <f t="shared" si="4"/>
        <v>0</v>
      </c>
      <c r="H24" s="7">
        <f t="shared" si="5"/>
        <v>1056</v>
      </c>
      <c r="M24" s="14"/>
      <c r="O24" s="14"/>
    </row>
    <row r="25" spans="2:15" ht="12.75" customHeight="1" x14ac:dyDescent="0.2">
      <c r="B25" s="9" t="s">
        <v>61</v>
      </c>
      <c r="C25" s="7">
        <v>30912</v>
      </c>
      <c r="D25" s="10">
        <f t="shared" si="3"/>
        <v>0.51851851851851849</v>
      </c>
      <c r="E25" s="12"/>
      <c r="F25" s="7">
        <v>28704</v>
      </c>
      <c r="G25" s="10">
        <f t="shared" si="4"/>
        <v>0.48148148148148145</v>
      </c>
      <c r="H25" s="7">
        <f t="shared" si="5"/>
        <v>59616</v>
      </c>
      <c r="M25" s="14"/>
      <c r="N25" s="14"/>
      <c r="O25" s="14"/>
    </row>
    <row r="26" spans="2:15" ht="12.75" customHeight="1" x14ac:dyDescent="0.2">
      <c r="B26" s="9" t="s">
        <v>170</v>
      </c>
      <c r="C26" s="7">
        <v>4512</v>
      </c>
      <c r="D26" s="10">
        <f t="shared" si="3"/>
        <v>1</v>
      </c>
      <c r="E26" s="12"/>
      <c r="F26" s="7"/>
      <c r="G26" s="10">
        <f t="shared" si="4"/>
        <v>0</v>
      </c>
      <c r="H26" s="7">
        <f t="shared" si="5"/>
        <v>4512</v>
      </c>
      <c r="M26" s="14"/>
      <c r="O26" s="14"/>
    </row>
    <row r="27" spans="2:15" ht="12.75" customHeight="1" x14ac:dyDescent="0.2">
      <c r="B27" s="9" t="s">
        <v>62</v>
      </c>
      <c r="C27" s="7">
        <v>4032</v>
      </c>
      <c r="D27" s="10">
        <f t="shared" si="3"/>
        <v>0.32684824902723736</v>
      </c>
      <c r="E27" s="7"/>
      <c r="F27" s="7">
        <v>8304</v>
      </c>
      <c r="G27" s="10">
        <f t="shared" si="4"/>
        <v>0.6731517509727627</v>
      </c>
      <c r="H27" s="7">
        <f t="shared" si="5"/>
        <v>12336</v>
      </c>
      <c r="M27" s="14"/>
      <c r="N27" s="14"/>
      <c r="O27" s="14"/>
    </row>
    <row r="28" spans="2:15" ht="12.75" customHeight="1" x14ac:dyDescent="0.2">
      <c r="B28" s="9" t="s">
        <v>63</v>
      </c>
      <c r="C28" s="7">
        <v>29280</v>
      </c>
      <c r="D28" s="10">
        <f t="shared" si="3"/>
        <v>0.43354655294953803</v>
      </c>
      <c r="E28" s="7"/>
      <c r="F28" s="7">
        <v>38256</v>
      </c>
      <c r="G28" s="10">
        <f t="shared" si="4"/>
        <v>0.56645344705046197</v>
      </c>
      <c r="H28" s="7">
        <f t="shared" si="5"/>
        <v>67536</v>
      </c>
      <c r="M28" s="14"/>
      <c r="N28" s="14"/>
      <c r="O28" s="14"/>
    </row>
    <row r="29" spans="2:15" ht="12.75" customHeight="1" x14ac:dyDescent="0.2">
      <c r="B29" s="9" t="s">
        <v>64</v>
      </c>
      <c r="C29" s="7">
        <v>4160</v>
      </c>
      <c r="D29" s="10">
        <f t="shared" si="3"/>
        <v>0.33163265306122447</v>
      </c>
      <c r="E29" s="7"/>
      <c r="F29" s="7">
        <v>8384</v>
      </c>
      <c r="G29" s="10">
        <f t="shared" si="4"/>
        <v>0.66836734693877553</v>
      </c>
      <c r="H29" s="7">
        <f t="shared" si="5"/>
        <v>12544</v>
      </c>
      <c r="M29" s="14"/>
      <c r="N29" s="14"/>
      <c r="O29" s="14"/>
    </row>
    <row r="30" spans="2:15" ht="12.75" customHeight="1" x14ac:dyDescent="0.2">
      <c r="B30" s="9" t="s">
        <v>65</v>
      </c>
      <c r="C30" s="15">
        <v>15808</v>
      </c>
      <c r="D30" s="10">
        <f t="shared" si="3"/>
        <v>0.84013605442176875</v>
      </c>
      <c r="E30" s="7"/>
      <c r="F30" s="15">
        <v>3008</v>
      </c>
      <c r="G30" s="10">
        <f t="shared" si="4"/>
        <v>0.1598639455782313</v>
      </c>
      <c r="H30" s="7">
        <f t="shared" si="5"/>
        <v>18816</v>
      </c>
      <c r="M30" s="14"/>
      <c r="N30" s="14"/>
      <c r="O30" s="14"/>
    </row>
    <row r="31" spans="2:15" ht="12.75" customHeight="1" x14ac:dyDescent="0.2">
      <c r="B31" s="9" t="s">
        <v>66</v>
      </c>
      <c r="C31" s="7">
        <v>12048</v>
      </c>
      <c r="D31" s="10">
        <f t="shared" si="3"/>
        <v>0.72264875239923221</v>
      </c>
      <c r="E31" s="7"/>
      <c r="F31" s="7">
        <v>4624</v>
      </c>
      <c r="G31" s="10">
        <f t="shared" si="4"/>
        <v>0.27735124760076774</v>
      </c>
      <c r="H31" s="7">
        <f t="shared" si="5"/>
        <v>16672</v>
      </c>
      <c r="M31" s="14"/>
      <c r="N31" s="14"/>
      <c r="O31" s="14"/>
    </row>
    <row r="32" spans="2:15" ht="12.75" customHeight="1" x14ac:dyDescent="0.2">
      <c r="B32" s="9" t="s">
        <v>25</v>
      </c>
      <c r="C32" s="7">
        <v>66640</v>
      </c>
      <c r="D32" s="10">
        <f t="shared" si="3"/>
        <v>0.59364310148232613</v>
      </c>
      <c r="E32" s="7"/>
      <c r="F32" s="7">
        <v>45616</v>
      </c>
      <c r="G32" s="10">
        <f t="shared" si="4"/>
        <v>0.40635689851767387</v>
      </c>
      <c r="H32" s="7">
        <f t="shared" si="5"/>
        <v>112256</v>
      </c>
      <c r="M32" s="14"/>
      <c r="N32" s="14"/>
      <c r="O32" s="14"/>
    </row>
    <row r="33" spans="2:15" ht="12.75" customHeight="1" x14ac:dyDescent="0.2">
      <c r="B33" s="9" t="s">
        <v>199</v>
      </c>
      <c r="C33" s="7"/>
      <c r="D33" s="10">
        <f t="shared" ref="D33:D34" si="6">+C33/$H33</f>
        <v>0</v>
      </c>
      <c r="E33" s="7"/>
      <c r="F33" s="7">
        <v>800</v>
      </c>
      <c r="G33" s="10">
        <f t="shared" ref="G33:G34" si="7">+F33/$H33</f>
        <v>1</v>
      </c>
      <c r="H33" s="7">
        <f t="shared" ref="H33:H34" si="8">+C33+F33</f>
        <v>800</v>
      </c>
    </row>
    <row r="34" spans="2:15" ht="12.75" customHeight="1" x14ac:dyDescent="0.2">
      <c r="B34" s="9" t="s">
        <v>225</v>
      </c>
      <c r="C34" s="7">
        <v>9984</v>
      </c>
      <c r="D34" s="10">
        <f t="shared" si="6"/>
        <v>1</v>
      </c>
      <c r="E34" s="7"/>
      <c r="F34" s="7"/>
      <c r="G34" s="10">
        <f t="shared" si="7"/>
        <v>0</v>
      </c>
      <c r="H34" s="7">
        <f t="shared" si="8"/>
        <v>9984</v>
      </c>
      <c r="M34" s="14"/>
      <c r="O34" s="14"/>
    </row>
    <row r="35" spans="2:15" ht="12.75" customHeight="1" x14ac:dyDescent="0.2">
      <c r="B35" s="9" t="s">
        <v>67</v>
      </c>
      <c r="C35" s="7">
        <v>41792</v>
      </c>
      <c r="D35" s="10">
        <f t="shared" si="3"/>
        <v>0.543826774932334</v>
      </c>
      <c r="E35" s="12"/>
      <c r="F35" s="7">
        <v>35056</v>
      </c>
      <c r="G35" s="10">
        <f t="shared" si="4"/>
        <v>0.45617322506766605</v>
      </c>
      <c r="H35" s="7">
        <f t="shared" si="5"/>
        <v>76848</v>
      </c>
      <c r="M35" s="14"/>
      <c r="N35" s="14"/>
      <c r="O35" s="14"/>
    </row>
    <row r="36" spans="2:15" ht="12.75" customHeight="1" x14ac:dyDescent="0.2">
      <c r="B36" s="9" t="s">
        <v>68</v>
      </c>
      <c r="C36" s="7">
        <v>2208</v>
      </c>
      <c r="D36" s="10">
        <f t="shared" si="3"/>
        <v>1</v>
      </c>
      <c r="E36" s="7"/>
      <c r="F36" s="7"/>
      <c r="G36" s="10">
        <f t="shared" si="4"/>
        <v>0</v>
      </c>
      <c r="H36" s="7">
        <f t="shared" si="5"/>
        <v>2208</v>
      </c>
      <c r="M36" s="14"/>
      <c r="O36" s="14"/>
    </row>
    <row r="37" spans="2:15" ht="12.75" customHeight="1" x14ac:dyDescent="0.2">
      <c r="B37" s="9" t="s">
        <v>69</v>
      </c>
      <c r="C37" s="15">
        <v>45488</v>
      </c>
      <c r="D37" s="10">
        <f t="shared" si="3"/>
        <v>0.69801129388657013</v>
      </c>
      <c r="E37" s="7"/>
      <c r="F37" s="15">
        <v>19680</v>
      </c>
      <c r="G37" s="10">
        <f t="shared" si="4"/>
        <v>0.30198870611342993</v>
      </c>
      <c r="H37" s="7">
        <f t="shared" si="5"/>
        <v>65168</v>
      </c>
      <c r="M37" s="14"/>
      <c r="N37" s="14"/>
      <c r="O37" s="14"/>
    </row>
    <row r="38" spans="2:15" ht="12.75" customHeight="1" x14ac:dyDescent="0.2">
      <c r="B38" s="9" t="s">
        <v>70</v>
      </c>
      <c r="C38" s="15">
        <v>13200</v>
      </c>
      <c r="D38" s="10">
        <f t="shared" si="3"/>
        <v>0.3444676409185804</v>
      </c>
      <c r="E38" s="7"/>
      <c r="F38" s="15">
        <v>25120</v>
      </c>
      <c r="G38" s="10">
        <f t="shared" si="4"/>
        <v>0.6555323590814196</v>
      </c>
      <c r="H38" s="7">
        <f t="shared" si="5"/>
        <v>38320</v>
      </c>
      <c r="M38" s="14"/>
      <c r="N38" s="14"/>
      <c r="O38" s="14"/>
    </row>
    <row r="39" spans="2:15" ht="12.75" customHeight="1" x14ac:dyDescent="0.2">
      <c r="B39" s="9" t="s">
        <v>39</v>
      </c>
      <c r="C39" s="7">
        <v>19632</v>
      </c>
      <c r="D39" s="10">
        <f t="shared" si="3"/>
        <v>0.5395778364116095</v>
      </c>
      <c r="E39" s="7"/>
      <c r="F39" s="7">
        <v>16752</v>
      </c>
      <c r="G39" s="10">
        <f t="shared" si="4"/>
        <v>0.4604221635883905</v>
      </c>
      <c r="H39" s="7">
        <f t="shared" si="5"/>
        <v>36384</v>
      </c>
      <c r="M39" s="14"/>
      <c r="N39" s="14"/>
      <c r="O39" s="14"/>
    </row>
    <row r="40" spans="2:15" ht="12.75" customHeight="1" x14ac:dyDescent="0.2">
      <c r="B40" s="9" t="s">
        <v>71</v>
      </c>
      <c r="C40" s="7">
        <v>7072</v>
      </c>
      <c r="D40" s="10">
        <f t="shared" si="3"/>
        <v>0.74410774410774416</v>
      </c>
      <c r="E40" s="7"/>
      <c r="F40" s="7">
        <v>2432</v>
      </c>
      <c r="G40" s="10">
        <f t="shared" si="4"/>
        <v>0.25589225589225589</v>
      </c>
      <c r="H40" s="7">
        <f t="shared" si="5"/>
        <v>9504</v>
      </c>
      <c r="M40" s="14"/>
      <c r="N40" s="14"/>
      <c r="O40" s="14"/>
    </row>
    <row r="41" spans="2:15" ht="12.75" customHeight="1" x14ac:dyDescent="0.2">
      <c r="B41" s="9" t="s">
        <v>149</v>
      </c>
      <c r="C41" s="7">
        <v>66400</v>
      </c>
      <c r="D41" s="10">
        <f t="shared" si="3"/>
        <v>0.944254835039818</v>
      </c>
      <c r="E41" s="7"/>
      <c r="F41" s="7">
        <v>3920</v>
      </c>
      <c r="G41" s="10">
        <f t="shared" si="4"/>
        <v>5.5745164960182024E-2</v>
      </c>
      <c r="H41" s="7">
        <f t="shared" si="5"/>
        <v>70320</v>
      </c>
      <c r="M41" s="14"/>
      <c r="N41" s="14"/>
      <c r="O41" s="14"/>
    </row>
    <row r="42" spans="2:15" ht="12.75" customHeight="1" x14ac:dyDescent="0.2">
      <c r="B42" s="9" t="s">
        <v>20</v>
      </c>
      <c r="C42" s="7">
        <v>6816</v>
      </c>
      <c r="D42" s="10">
        <f t="shared" si="3"/>
        <v>0.66666666666666663</v>
      </c>
      <c r="E42" s="12"/>
      <c r="F42" s="7">
        <v>3408</v>
      </c>
      <c r="G42" s="10">
        <f t="shared" si="4"/>
        <v>0.33333333333333331</v>
      </c>
      <c r="H42" s="7">
        <f t="shared" si="5"/>
        <v>10224</v>
      </c>
      <c r="M42" s="14"/>
      <c r="N42" s="14"/>
      <c r="O42" s="14"/>
    </row>
    <row r="43" spans="2:15" ht="12.75" customHeight="1" x14ac:dyDescent="0.2">
      <c r="B43" s="9" t="s">
        <v>72</v>
      </c>
      <c r="C43" s="7">
        <v>14720</v>
      </c>
      <c r="D43" s="10">
        <f t="shared" si="3"/>
        <v>0.94650205761316875</v>
      </c>
      <c r="E43" s="7"/>
      <c r="F43" s="7">
        <v>832</v>
      </c>
      <c r="G43" s="10">
        <f t="shared" si="4"/>
        <v>5.3497942386831275E-2</v>
      </c>
      <c r="H43" s="7">
        <f t="shared" si="5"/>
        <v>15552</v>
      </c>
      <c r="M43" s="14"/>
      <c r="O43" s="14"/>
    </row>
    <row r="44" spans="2:15" ht="12.75" customHeight="1" x14ac:dyDescent="0.2">
      <c r="B44" s="9" t="s">
        <v>22</v>
      </c>
      <c r="C44" s="7">
        <v>9312</v>
      </c>
      <c r="D44" s="10">
        <f t="shared" si="3"/>
        <v>0.56725146198830412</v>
      </c>
      <c r="E44" s="7"/>
      <c r="F44" s="7">
        <v>7104</v>
      </c>
      <c r="G44" s="10">
        <f t="shared" si="4"/>
        <v>0.43274853801169588</v>
      </c>
      <c r="H44" s="7">
        <f t="shared" si="5"/>
        <v>16416</v>
      </c>
      <c r="M44" s="14"/>
      <c r="N44" s="14"/>
      <c r="O44" s="14"/>
    </row>
    <row r="45" spans="2:15" ht="12.75" customHeight="1" x14ac:dyDescent="0.2">
      <c r="B45" s="9" t="s">
        <v>132</v>
      </c>
      <c r="C45" s="7">
        <v>12448</v>
      </c>
      <c r="D45" s="10">
        <f t="shared" si="3"/>
        <v>0.76877470355731226</v>
      </c>
      <c r="E45" s="7"/>
      <c r="F45" s="7">
        <v>3744</v>
      </c>
      <c r="G45" s="10">
        <f t="shared" si="4"/>
        <v>0.23122529644268774</v>
      </c>
      <c r="H45" s="7">
        <f t="shared" si="5"/>
        <v>16192</v>
      </c>
      <c r="M45" s="14"/>
      <c r="N45" s="14"/>
      <c r="O45" s="14"/>
    </row>
    <row r="46" spans="2:15" ht="12.75" customHeight="1" x14ac:dyDescent="0.2">
      <c r="B46" s="9" t="s">
        <v>21</v>
      </c>
      <c r="C46" s="7">
        <v>31152</v>
      </c>
      <c r="D46" s="10">
        <f t="shared" si="3"/>
        <v>0.7698695136417556</v>
      </c>
      <c r="E46" s="12"/>
      <c r="F46" s="7">
        <v>9312</v>
      </c>
      <c r="G46" s="10">
        <f t="shared" si="4"/>
        <v>0.23013048635824437</v>
      </c>
      <c r="H46" s="7">
        <f t="shared" si="5"/>
        <v>40464</v>
      </c>
      <c r="M46" s="14"/>
      <c r="N46" s="14"/>
      <c r="O46" s="14"/>
    </row>
    <row r="47" spans="2:15" ht="12.75" customHeight="1" x14ac:dyDescent="0.2">
      <c r="B47" s="9" t="s">
        <v>73</v>
      </c>
      <c r="C47" s="12">
        <v>10640</v>
      </c>
      <c r="D47" s="10">
        <f t="shared" si="3"/>
        <v>0.5337078651685393</v>
      </c>
      <c r="E47" s="12"/>
      <c r="F47" s="7">
        <v>9296</v>
      </c>
      <c r="G47" s="10">
        <f t="shared" si="4"/>
        <v>0.46629213483146065</v>
      </c>
      <c r="H47" s="7">
        <f t="shared" si="5"/>
        <v>19936</v>
      </c>
      <c r="M47" s="14"/>
      <c r="N47" s="14"/>
      <c r="O47" s="14"/>
    </row>
    <row r="48" spans="2:15" ht="12.75" customHeight="1" x14ac:dyDescent="0.2">
      <c r="B48" s="9" t="s">
        <v>134</v>
      </c>
      <c r="C48" s="7">
        <v>416</v>
      </c>
      <c r="D48" s="10">
        <f t="shared" si="3"/>
        <v>0.4642857142857143</v>
      </c>
      <c r="E48" s="12"/>
      <c r="F48" s="7">
        <v>480</v>
      </c>
      <c r="G48" s="10">
        <f t="shared" si="4"/>
        <v>0.5357142857142857</v>
      </c>
      <c r="H48" s="7">
        <f t="shared" si="5"/>
        <v>896</v>
      </c>
    </row>
    <row r="49" spans="2:15" ht="12.75" customHeight="1" x14ac:dyDescent="0.2">
      <c r="B49" s="9" t="s">
        <v>17</v>
      </c>
      <c r="C49" s="7">
        <v>102480</v>
      </c>
      <c r="D49" s="10">
        <f t="shared" si="3"/>
        <v>0.57055050774986638</v>
      </c>
      <c r="E49" s="7"/>
      <c r="F49" s="7">
        <v>77136</v>
      </c>
      <c r="G49" s="10">
        <f t="shared" si="4"/>
        <v>0.42944949225013362</v>
      </c>
      <c r="H49" s="7">
        <f t="shared" si="5"/>
        <v>179616</v>
      </c>
      <c r="M49" s="14"/>
      <c r="N49" s="14"/>
      <c r="O49" s="14"/>
    </row>
    <row r="50" spans="2:15" ht="12.75" customHeight="1" x14ac:dyDescent="0.2">
      <c r="B50" s="9" t="s">
        <v>899</v>
      </c>
      <c r="C50" s="7">
        <v>2208</v>
      </c>
      <c r="D50" s="10">
        <f t="shared" si="3"/>
        <v>0.5168539325842697</v>
      </c>
      <c r="E50" s="7"/>
      <c r="F50" s="7">
        <v>2064</v>
      </c>
      <c r="G50" s="10">
        <f t="shared" ref="G50" si="9">+F50/$H50</f>
        <v>0.48314606741573035</v>
      </c>
      <c r="H50" s="7">
        <f t="shared" ref="H50" si="10">+C50+F50</f>
        <v>4272</v>
      </c>
      <c r="M50" s="14"/>
      <c r="N50" s="14"/>
      <c r="O50" s="14"/>
    </row>
    <row r="51" spans="2:15" ht="12.75" customHeight="1" x14ac:dyDescent="0.2">
      <c r="B51" s="9" t="s">
        <v>74</v>
      </c>
      <c r="C51" s="7">
        <v>58128</v>
      </c>
      <c r="D51" s="10">
        <f t="shared" si="3"/>
        <v>0.5177426250534416</v>
      </c>
      <c r="E51" s="12"/>
      <c r="F51" s="7">
        <v>54144</v>
      </c>
      <c r="G51" s="10">
        <f t="shared" si="4"/>
        <v>0.48225737494655835</v>
      </c>
      <c r="H51" s="7">
        <f t="shared" si="5"/>
        <v>112272</v>
      </c>
      <c r="M51" s="14"/>
      <c r="N51" s="14"/>
      <c r="O51" s="14"/>
    </row>
    <row r="52" spans="2:15" ht="12.75" customHeight="1" x14ac:dyDescent="0.2">
      <c r="B52" s="9" t="s">
        <v>226</v>
      </c>
      <c r="C52" s="7">
        <v>800</v>
      </c>
      <c r="D52" s="10">
        <f t="shared" si="3"/>
        <v>1</v>
      </c>
      <c r="E52" s="12"/>
      <c r="F52" s="7"/>
      <c r="G52" s="10">
        <f t="shared" si="4"/>
        <v>0</v>
      </c>
      <c r="H52" s="7">
        <f t="shared" si="5"/>
        <v>800</v>
      </c>
    </row>
    <row r="53" spans="2:15" ht="12.75" customHeight="1" x14ac:dyDescent="0.2">
      <c r="B53" s="9" t="s">
        <v>150</v>
      </c>
      <c r="C53" s="7">
        <v>6720</v>
      </c>
      <c r="D53" s="10">
        <f t="shared" si="3"/>
        <v>0.875</v>
      </c>
      <c r="E53" s="12"/>
      <c r="F53" s="7">
        <v>960</v>
      </c>
      <c r="G53" s="10">
        <f t="shared" si="4"/>
        <v>0.125</v>
      </c>
      <c r="H53" s="7">
        <f t="shared" si="5"/>
        <v>7680</v>
      </c>
      <c r="M53" s="14"/>
      <c r="O53" s="14"/>
    </row>
    <row r="54" spans="2:15" ht="12.75" customHeight="1" x14ac:dyDescent="0.2">
      <c r="B54" s="9" t="s">
        <v>75</v>
      </c>
      <c r="C54" s="7">
        <v>21712</v>
      </c>
      <c r="D54" s="10">
        <f t="shared" si="3"/>
        <v>0.6511516314779271</v>
      </c>
      <c r="E54" s="12"/>
      <c r="F54" s="7">
        <v>11632</v>
      </c>
      <c r="G54" s="10">
        <f t="shared" si="4"/>
        <v>0.34884836852207296</v>
      </c>
      <c r="H54" s="7">
        <f t="shared" si="5"/>
        <v>33344</v>
      </c>
      <c r="M54" s="14"/>
      <c r="N54" s="14"/>
      <c r="O54" s="14"/>
    </row>
    <row r="55" spans="2:15" ht="12.75" customHeight="1" x14ac:dyDescent="0.2">
      <c r="B55" s="9" t="s">
        <v>40</v>
      </c>
      <c r="C55" s="7">
        <v>544992</v>
      </c>
      <c r="D55" s="10">
        <f t="shared" si="3"/>
        <v>0.64839243903831878</v>
      </c>
      <c r="E55" s="12"/>
      <c r="F55" s="7">
        <v>295536</v>
      </c>
      <c r="G55" s="10">
        <f t="shared" si="4"/>
        <v>0.35160756096168122</v>
      </c>
      <c r="H55" s="7">
        <f t="shared" si="5"/>
        <v>840528</v>
      </c>
      <c r="M55" s="14"/>
      <c r="N55" s="14"/>
      <c r="O55" s="14"/>
    </row>
    <row r="56" spans="2:15" ht="12.75" customHeight="1" x14ac:dyDescent="0.2">
      <c r="B56" s="9" t="s">
        <v>76</v>
      </c>
      <c r="C56" s="7">
        <v>6656</v>
      </c>
      <c r="D56" s="10">
        <f t="shared" si="3"/>
        <v>0.49056603773584906</v>
      </c>
      <c r="E56" s="12"/>
      <c r="F56" s="7">
        <v>6912</v>
      </c>
      <c r="G56" s="10">
        <f t="shared" si="4"/>
        <v>0.50943396226415094</v>
      </c>
      <c r="H56" s="7">
        <f t="shared" si="5"/>
        <v>13568</v>
      </c>
      <c r="M56" s="14"/>
      <c r="N56" s="14"/>
      <c r="O56" s="14"/>
    </row>
    <row r="57" spans="2:15" ht="12.75" customHeight="1" x14ac:dyDescent="0.2">
      <c r="B57" s="9" t="s">
        <v>227</v>
      </c>
      <c r="C57" s="7">
        <v>1536</v>
      </c>
      <c r="D57" s="10">
        <f t="shared" si="3"/>
        <v>1</v>
      </c>
      <c r="E57" s="12"/>
      <c r="F57" s="7"/>
      <c r="G57" s="10">
        <f t="shared" si="4"/>
        <v>0</v>
      </c>
      <c r="H57" s="7">
        <f t="shared" si="5"/>
        <v>1536</v>
      </c>
      <c r="M57" s="14"/>
      <c r="O57" s="14"/>
    </row>
    <row r="58" spans="2:15" ht="12.75" customHeight="1" x14ac:dyDescent="0.2">
      <c r="B58" s="9" t="s">
        <v>24</v>
      </c>
      <c r="C58" s="7">
        <v>46272</v>
      </c>
      <c r="D58" s="10">
        <f t="shared" si="3"/>
        <v>0.57863145258103243</v>
      </c>
      <c r="E58" s="7"/>
      <c r="F58" s="7">
        <v>33696</v>
      </c>
      <c r="G58" s="10">
        <f t="shared" si="4"/>
        <v>0.42136854741896757</v>
      </c>
      <c r="H58" s="7">
        <f t="shared" si="5"/>
        <v>79968</v>
      </c>
      <c r="M58" s="14"/>
      <c r="N58" s="14"/>
      <c r="O58" s="14"/>
    </row>
    <row r="59" spans="2:15" ht="12.75" customHeight="1" x14ac:dyDescent="0.2">
      <c r="B59" s="9" t="s">
        <v>77</v>
      </c>
      <c r="C59" s="7">
        <v>2112</v>
      </c>
      <c r="D59" s="10">
        <f t="shared" si="3"/>
        <v>0.40243902439024393</v>
      </c>
      <c r="E59" s="7"/>
      <c r="F59" s="7">
        <v>3136</v>
      </c>
      <c r="G59" s="10">
        <f t="shared" si="4"/>
        <v>0.59756097560975607</v>
      </c>
      <c r="H59" s="7">
        <f t="shared" si="5"/>
        <v>5248</v>
      </c>
      <c r="M59" s="14"/>
      <c r="N59" s="14"/>
      <c r="O59" s="14"/>
    </row>
    <row r="60" spans="2:15" ht="12.75" customHeight="1" x14ac:dyDescent="0.2">
      <c r="B60" s="9" t="s">
        <v>78</v>
      </c>
      <c r="C60" s="7">
        <v>2176</v>
      </c>
      <c r="D60" s="10">
        <f t="shared" si="3"/>
        <v>0.46575342465753422</v>
      </c>
      <c r="E60" s="7"/>
      <c r="F60" s="7">
        <v>2496</v>
      </c>
      <c r="G60" s="10">
        <f t="shared" si="4"/>
        <v>0.53424657534246578</v>
      </c>
      <c r="H60" s="7">
        <f t="shared" si="5"/>
        <v>4672</v>
      </c>
      <c r="M60" s="14"/>
      <c r="N60" s="14"/>
      <c r="O60" s="14"/>
    </row>
    <row r="61" spans="2:15" ht="12.75" customHeight="1" x14ac:dyDescent="0.2">
      <c r="B61" s="9" t="s">
        <v>79</v>
      </c>
      <c r="C61" s="7">
        <v>2368</v>
      </c>
      <c r="D61" s="10">
        <f t="shared" si="3"/>
        <v>0.4157303370786517</v>
      </c>
      <c r="E61" s="7"/>
      <c r="F61" s="7">
        <v>3328</v>
      </c>
      <c r="G61" s="10">
        <f t="shared" si="4"/>
        <v>0.5842696629213483</v>
      </c>
      <c r="H61" s="7">
        <f t="shared" si="5"/>
        <v>5696</v>
      </c>
      <c r="M61" s="14"/>
      <c r="N61" s="14"/>
      <c r="O61" s="14"/>
    </row>
    <row r="62" spans="2:15" ht="12.75" customHeight="1" x14ac:dyDescent="0.2">
      <c r="B62" s="9" t="s">
        <v>80</v>
      </c>
      <c r="C62" s="7">
        <v>2368</v>
      </c>
      <c r="D62" s="10">
        <f t="shared" si="3"/>
        <v>0.4157303370786517</v>
      </c>
      <c r="E62" s="7"/>
      <c r="F62" s="7">
        <v>3328</v>
      </c>
      <c r="G62" s="10">
        <f t="shared" si="4"/>
        <v>0.5842696629213483</v>
      </c>
      <c r="H62" s="7">
        <f t="shared" si="5"/>
        <v>5696</v>
      </c>
      <c r="M62" s="14"/>
      <c r="N62" s="14"/>
      <c r="O62" s="14"/>
    </row>
    <row r="63" spans="2:15" ht="12.75" customHeight="1" x14ac:dyDescent="0.2">
      <c r="B63" s="9" t="s">
        <v>135</v>
      </c>
      <c r="C63" s="7">
        <v>2112</v>
      </c>
      <c r="D63" s="10">
        <f t="shared" si="3"/>
        <v>0.55000000000000004</v>
      </c>
      <c r="E63" s="7"/>
      <c r="F63" s="7">
        <v>1728</v>
      </c>
      <c r="G63" s="10">
        <f t="shared" si="4"/>
        <v>0.45</v>
      </c>
      <c r="H63" s="7">
        <f t="shared" si="5"/>
        <v>3840</v>
      </c>
      <c r="M63" s="14"/>
      <c r="N63" s="14"/>
      <c r="O63" s="14"/>
    </row>
    <row r="64" spans="2:15" ht="12.75" customHeight="1" x14ac:dyDescent="0.2">
      <c r="B64" s="9" t="s">
        <v>81</v>
      </c>
      <c r="C64" s="7">
        <v>5616</v>
      </c>
      <c r="D64" s="10">
        <f t="shared" si="3"/>
        <v>0.24911284599006386</v>
      </c>
      <c r="E64" s="7"/>
      <c r="F64" s="7">
        <v>16928</v>
      </c>
      <c r="G64" s="10">
        <f t="shared" si="4"/>
        <v>0.75088715400993611</v>
      </c>
      <c r="H64" s="7">
        <f t="shared" si="5"/>
        <v>22544</v>
      </c>
      <c r="M64" s="14"/>
      <c r="N64" s="14"/>
      <c r="O64" s="14"/>
    </row>
    <row r="65" spans="2:15" ht="12.75" customHeight="1" x14ac:dyDescent="0.2">
      <c r="B65" s="9" t="s">
        <v>82</v>
      </c>
      <c r="C65" s="7">
        <v>1248</v>
      </c>
      <c r="D65" s="10">
        <f t="shared" si="3"/>
        <v>0.43820224719101125</v>
      </c>
      <c r="E65" s="7"/>
      <c r="F65" s="7">
        <v>1600</v>
      </c>
      <c r="G65" s="10">
        <f t="shared" si="4"/>
        <v>0.5617977528089888</v>
      </c>
      <c r="H65" s="7">
        <f t="shared" si="5"/>
        <v>2848</v>
      </c>
      <c r="M65" s="14"/>
      <c r="N65" s="14"/>
      <c r="O65" s="14"/>
    </row>
    <row r="66" spans="2:15" ht="12.75" customHeight="1" x14ac:dyDescent="0.2">
      <c r="B66" s="9" t="s">
        <v>151</v>
      </c>
      <c r="C66" s="7">
        <v>1056</v>
      </c>
      <c r="D66" s="10">
        <f t="shared" si="3"/>
        <v>1</v>
      </c>
      <c r="E66" s="7"/>
      <c r="F66" s="7"/>
      <c r="G66" s="10">
        <f t="shared" si="4"/>
        <v>0</v>
      </c>
      <c r="H66" s="7">
        <f t="shared" si="5"/>
        <v>1056</v>
      </c>
      <c r="M66" s="14"/>
      <c r="O66" s="14"/>
    </row>
    <row r="67" spans="2:15" ht="12.75" customHeight="1" x14ac:dyDescent="0.2">
      <c r="B67" s="9" t="s">
        <v>83</v>
      </c>
      <c r="C67" s="7">
        <v>4896</v>
      </c>
      <c r="D67" s="10">
        <f t="shared" si="3"/>
        <v>0.17842565597667639</v>
      </c>
      <c r="E67" s="12"/>
      <c r="F67" s="7">
        <v>22544</v>
      </c>
      <c r="G67" s="10">
        <f t="shared" si="4"/>
        <v>0.82157434402332363</v>
      </c>
      <c r="H67" s="7">
        <f t="shared" si="5"/>
        <v>27440</v>
      </c>
      <c r="M67" s="14"/>
      <c r="N67" s="14"/>
      <c r="O67" s="14"/>
    </row>
    <row r="68" spans="2:15" ht="12.75" customHeight="1" x14ac:dyDescent="0.2">
      <c r="B68" s="9" t="s">
        <v>84</v>
      </c>
      <c r="C68" s="7">
        <v>2880</v>
      </c>
      <c r="D68" s="10">
        <f t="shared" si="3"/>
        <v>0.73469387755102045</v>
      </c>
      <c r="E68" s="7"/>
      <c r="F68" s="15">
        <v>1040</v>
      </c>
      <c r="G68" s="10">
        <f t="shared" si="4"/>
        <v>0.26530612244897961</v>
      </c>
      <c r="H68" s="7">
        <f t="shared" si="5"/>
        <v>3920</v>
      </c>
      <c r="M68" s="14"/>
      <c r="N68" s="14"/>
      <c r="O68" s="14"/>
    </row>
    <row r="69" spans="2:15" ht="12.75" customHeight="1" x14ac:dyDescent="0.2">
      <c r="B69" s="9" t="s">
        <v>85</v>
      </c>
      <c r="C69" s="7">
        <v>5280</v>
      </c>
      <c r="D69" s="10">
        <f t="shared" si="3"/>
        <v>0.75342465753424659</v>
      </c>
      <c r="E69" s="7"/>
      <c r="F69" s="7">
        <v>1728</v>
      </c>
      <c r="G69" s="10">
        <f t="shared" si="4"/>
        <v>0.24657534246575341</v>
      </c>
      <c r="H69" s="7">
        <f t="shared" si="5"/>
        <v>7008</v>
      </c>
      <c r="M69" s="14"/>
      <c r="N69" s="14"/>
      <c r="O69" s="14"/>
    </row>
    <row r="70" spans="2:15" ht="12.75" customHeight="1" x14ac:dyDescent="0.2">
      <c r="B70" s="9" t="s">
        <v>37</v>
      </c>
      <c r="C70" s="7"/>
      <c r="D70" s="10">
        <f t="shared" si="3"/>
        <v>0</v>
      </c>
      <c r="E70" s="7"/>
      <c r="F70" s="7">
        <v>2304</v>
      </c>
      <c r="G70" s="10">
        <f t="shared" si="4"/>
        <v>1</v>
      </c>
      <c r="H70" s="7">
        <f t="shared" si="5"/>
        <v>2304</v>
      </c>
      <c r="N70" s="14"/>
      <c r="O70" s="14"/>
    </row>
    <row r="71" spans="2:15" ht="12.75" customHeight="1" x14ac:dyDescent="0.2">
      <c r="B71" s="9" t="s">
        <v>27</v>
      </c>
      <c r="C71" s="7">
        <v>22800</v>
      </c>
      <c r="D71" s="10">
        <f t="shared" si="3"/>
        <v>0.35185185185185186</v>
      </c>
      <c r="E71" s="7"/>
      <c r="F71" s="7">
        <v>42000</v>
      </c>
      <c r="G71" s="10">
        <f t="shared" si="4"/>
        <v>0.64814814814814814</v>
      </c>
      <c r="H71" s="7">
        <f t="shared" si="5"/>
        <v>64800</v>
      </c>
      <c r="M71" s="14"/>
      <c r="N71" s="14"/>
      <c r="O71" s="14"/>
    </row>
    <row r="72" spans="2:15" ht="12.75" customHeight="1" x14ac:dyDescent="0.2">
      <c r="B72" s="9" t="s">
        <v>86</v>
      </c>
      <c r="C72" s="7">
        <v>4528</v>
      </c>
      <c r="D72" s="10">
        <f t="shared" ref="D72:D91" si="11">+C72/$H72</f>
        <v>1</v>
      </c>
      <c r="E72" s="7"/>
      <c r="F72" s="7"/>
      <c r="G72" s="10">
        <f t="shared" ref="G72:G90" si="12">+F72/$H72</f>
        <v>0</v>
      </c>
      <c r="H72" s="7">
        <f>+C72+F72</f>
        <v>4528</v>
      </c>
      <c r="M72" s="14"/>
      <c r="O72" s="14"/>
    </row>
    <row r="73" spans="2:15" ht="12.75" customHeight="1" x14ac:dyDescent="0.2">
      <c r="B73" s="9" t="s">
        <v>32</v>
      </c>
      <c r="C73" s="15">
        <v>235392</v>
      </c>
      <c r="D73" s="10">
        <f t="shared" si="11"/>
        <v>0.69947225788047351</v>
      </c>
      <c r="E73" s="7"/>
      <c r="F73" s="15">
        <v>101136</v>
      </c>
      <c r="G73" s="10">
        <f t="shared" si="12"/>
        <v>0.30052774211952643</v>
      </c>
      <c r="H73" s="7">
        <f>+C73+F73</f>
        <v>336528</v>
      </c>
      <c r="M73" s="14"/>
      <c r="N73" s="14"/>
      <c r="O73" s="14"/>
    </row>
    <row r="74" spans="2:15" ht="12.75" customHeight="1" x14ac:dyDescent="0.2">
      <c r="B74" s="9" t="s">
        <v>171</v>
      </c>
      <c r="C74" s="15">
        <v>1344</v>
      </c>
      <c r="D74" s="10">
        <f t="shared" si="11"/>
        <v>1</v>
      </c>
      <c r="E74" s="7"/>
      <c r="F74" s="15"/>
      <c r="G74" s="10">
        <f t="shared" si="12"/>
        <v>0</v>
      </c>
      <c r="H74" s="7">
        <f>+C74+F74</f>
        <v>1344</v>
      </c>
      <c r="M74" s="14"/>
      <c r="O74" s="14"/>
    </row>
    <row r="75" spans="2:15" ht="12.75" customHeight="1" x14ac:dyDescent="0.2">
      <c r="B75" s="9" t="s">
        <v>87</v>
      </c>
      <c r="C75" s="15">
        <v>6672</v>
      </c>
      <c r="D75" s="10">
        <f t="shared" si="11"/>
        <v>0.85276073619631898</v>
      </c>
      <c r="E75" s="7"/>
      <c r="F75" s="15">
        <v>1152</v>
      </c>
      <c r="G75" s="10">
        <f t="shared" si="12"/>
        <v>0.14723926380368099</v>
      </c>
      <c r="H75" s="7">
        <f>+C75+F75</f>
        <v>7824</v>
      </c>
      <c r="M75" s="14"/>
      <c r="N75" s="14"/>
      <c r="O75" s="14"/>
    </row>
    <row r="76" spans="2:15" ht="12.75" customHeight="1" x14ac:dyDescent="0.2">
      <c r="B76" s="9" t="s">
        <v>88</v>
      </c>
      <c r="C76" s="7">
        <v>32992</v>
      </c>
      <c r="D76" s="10">
        <f t="shared" si="11"/>
        <v>0.48155067725361983</v>
      </c>
      <c r="E76" s="7"/>
      <c r="F76" s="7">
        <v>35520</v>
      </c>
      <c r="G76" s="10">
        <f t="shared" si="12"/>
        <v>0.51844932274638023</v>
      </c>
      <c r="H76" s="7">
        <f t="shared" ref="H76:H87" si="13">+C76+F76</f>
        <v>68512</v>
      </c>
      <c r="M76" s="14"/>
      <c r="N76" s="14"/>
      <c r="O76" s="14"/>
    </row>
    <row r="77" spans="2:15" ht="12.75" customHeight="1" x14ac:dyDescent="0.2">
      <c r="B77" s="9" t="s">
        <v>28</v>
      </c>
      <c r="C77" s="15">
        <v>283872</v>
      </c>
      <c r="D77" s="10">
        <f t="shared" si="11"/>
        <v>0.65326411134430573</v>
      </c>
      <c r="E77" s="7"/>
      <c r="F77" s="15">
        <v>150672</v>
      </c>
      <c r="G77" s="10">
        <f t="shared" si="12"/>
        <v>0.34673588865569427</v>
      </c>
      <c r="H77" s="7">
        <f t="shared" si="13"/>
        <v>434544</v>
      </c>
      <c r="M77" s="14"/>
      <c r="N77" s="14"/>
      <c r="O77" s="14"/>
    </row>
    <row r="78" spans="2:15" ht="12.75" customHeight="1" x14ac:dyDescent="0.2">
      <c r="B78" s="9" t="s">
        <v>89</v>
      </c>
      <c r="C78" s="7">
        <v>21456</v>
      </c>
      <c r="D78" s="10">
        <f t="shared" si="11"/>
        <v>0.30456506927095162</v>
      </c>
      <c r="E78" s="7"/>
      <c r="F78" s="7">
        <v>48992</v>
      </c>
      <c r="G78" s="10">
        <f t="shared" si="12"/>
        <v>0.69543493072904838</v>
      </c>
      <c r="H78" s="7">
        <f t="shared" si="13"/>
        <v>70448</v>
      </c>
      <c r="M78" s="14"/>
      <c r="N78" s="14"/>
      <c r="O78" s="14"/>
    </row>
    <row r="79" spans="2:15" ht="12.75" customHeight="1" x14ac:dyDescent="0.2">
      <c r="B79" s="9" t="s">
        <v>90</v>
      </c>
      <c r="C79" s="7">
        <v>32272</v>
      </c>
      <c r="D79" s="10">
        <f t="shared" si="11"/>
        <v>0.53686451956348147</v>
      </c>
      <c r="E79" s="7"/>
      <c r="F79" s="7">
        <v>27840</v>
      </c>
      <c r="G79" s="10">
        <f t="shared" si="12"/>
        <v>0.46313548043651848</v>
      </c>
      <c r="H79" s="7">
        <f t="shared" si="13"/>
        <v>60112</v>
      </c>
      <c r="M79" s="14"/>
      <c r="N79" s="14"/>
      <c r="O79" s="14"/>
    </row>
    <row r="80" spans="2:15" ht="12.75" customHeight="1" x14ac:dyDescent="0.2">
      <c r="B80" s="9" t="s">
        <v>91</v>
      </c>
      <c r="C80" s="7">
        <v>8976</v>
      </c>
      <c r="D80" s="10">
        <f t="shared" si="11"/>
        <v>0.46517412935323382</v>
      </c>
      <c r="E80" s="7"/>
      <c r="F80" s="7">
        <v>10320</v>
      </c>
      <c r="G80" s="10">
        <f t="shared" si="12"/>
        <v>0.53482587064676612</v>
      </c>
      <c r="H80" s="7">
        <f t="shared" si="13"/>
        <v>19296</v>
      </c>
      <c r="M80" s="14"/>
      <c r="N80" s="14"/>
      <c r="O80" s="14"/>
    </row>
    <row r="81" spans="2:15" ht="12.75" customHeight="1" x14ac:dyDescent="0.2">
      <c r="B81" s="9" t="s">
        <v>29</v>
      </c>
      <c r="C81" s="7">
        <v>32688</v>
      </c>
      <c r="D81" s="10">
        <f t="shared" si="11"/>
        <v>0.50594353640416045</v>
      </c>
      <c r="E81" s="7"/>
      <c r="F81" s="7">
        <v>31920</v>
      </c>
      <c r="G81" s="10">
        <f t="shared" si="12"/>
        <v>0.49405646359583955</v>
      </c>
      <c r="H81" s="7">
        <f t="shared" si="13"/>
        <v>64608</v>
      </c>
      <c r="M81" s="14"/>
      <c r="N81" s="14"/>
      <c r="O81" s="14"/>
    </row>
    <row r="82" spans="2:15" ht="12.75" customHeight="1" x14ac:dyDescent="0.2">
      <c r="B82" s="9" t="s">
        <v>92</v>
      </c>
      <c r="C82" s="7">
        <v>336</v>
      </c>
      <c r="D82" s="10">
        <f t="shared" si="11"/>
        <v>7.4468085106382975E-2</v>
      </c>
      <c r="E82" s="7"/>
      <c r="F82" s="7">
        <v>4176</v>
      </c>
      <c r="G82" s="10">
        <f t="shared" si="12"/>
        <v>0.92553191489361697</v>
      </c>
      <c r="H82" s="7">
        <f t="shared" si="13"/>
        <v>4512</v>
      </c>
      <c r="N82" s="14"/>
      <c r="O82" s="14"/>
    </row>
    <row r="83" spans="2:15" ht="12.75" customHeight="1" x14ac:dyDescent="0.2">
      <c r="B83" s="9" t="s">
        <v>93</v>
      </c>
      <c r="C83" s="7"/>
      <c r="D83" s="10">
        <f t="shared" si="11"/>
        <v>0</v>
      </c>
      <c r="E83" s="7"/>
      <c r="F83" s="7">
        <v>1968</v>
      </c>
      <c r="G83" s="10">
        <f t="shared" si="12"/>
        <v>1</v>
      </c>
      <c r="H83" s="7">
        <f t="shared" si="13"/>
        <v>1968</v>
      </c>
      <c r="N83" s="14"/>
      <c r="O83" s="14"/>
    </row>
    <row r="84" spans="2:15" ht="12.75" customHeight="1" x14ac:dyDescent="0.2">
      <c r="B84" s="9" t="s">
        <v>94</v>
      </c>
      <c r="C84" s="7">
        <v>4800</v>
      </c>
      <c r="D84" s="10">
        <f t="shared" si="11"/>
        <v>1</v>
      </c>
      <c r="E84" s="7"/>
      <c r="F84" s="7"/>
      <c r="G84" s="10">
        <f t="shared" si="12"/>
        <v>0</v>
      </c>
      <c r="H84" s="7">
        <f t="shared" si="13"/>
        <v>4800</v>
      </c>
      <c r="M84" s="14"/>
      <c r="O84" s="14"/>
    </row>
    <row r="85" spans="2:15" ht="12.75" customHeight="1" x14ac:dyDescent="0.2">
      <c r="B85" s="9" t="s">
        <v>95</v>
      </c>
      <c r="C85" s="15">
        <v>12672</v>
      </c>
      <c r="D85" s="10">
        <f t="shared" si="11"/>
        <v>0.65131578947368418</v>
      </c>
      <c r="E85" s="7"/>
      <c r="F85" s="15">
        <v>6784</v>
      </c>
      <c r="G85" s="10">
        <f t="shared" si="12"/>
        <v>0.34868421052631576</v>
      </c>
      <c r="H85" s="7">
        <f t="shared" si="13"/>
        <v>19456</v>
      </c>
      <c r="M85" s="14"/>
      <c r="N85" s="14"/>
      <c r="O85" s="14"/>
    </row>
    <row r="86" spans="2:15" ht="12.75" customHeight="1" x14ac:dyDescent="0.2">
      <c r="B86" s="9" t="s">
        <v>96</v>
      </c>
      <c r="C86" s="15">
        <v>128</v>
      </c>
      <c r="D86" s="10">
        <f t="shared" si="11"/>
        <v>7.407407407407407E-2</v>
      </c>
      <c r="E86" s="7"/>
      <c r="F86" s="7">
        <v>1600</v>
      </c>
      <c r="G86" s="10">
        <f t="shared" si="12"/>
        <v>0.92592592592592593</v>
      </c>
      <c r="H86" s="7">
        <f t="shared" si="13"/>
        <v>1728</v>
      </c>
      <c r="N86" s="14"/>
      <c r="O86" s="14"/>
    </row>
    <row r="87" spans="2:15" ht="12.75" customHeight="1" x14ac:dyDescent="0.2">
      <c r="B87" s="9" t="s">
        <v>97</v>
      </c>
      <c r="C87" s="15">
        <v>87216</v>
      </c>
      <c r="D87" s="10">
        <f t="shared" si="11"/>
        <v>0.63978873239436618</v>
      </c>
      <c r="E87" s="7"/>
      <c r="F87" s="15">
        <v>49104</v>
      </c>
      <c r="G87" s="10">
        <f t="shared" si="12"/>
        <v>0.36021126760563382</v>
      </c>
      <c r="H87" s="7">
        <f t="shared" si="13"/>
        <v>136320</v>
      </c>
      <c r="M87" s="14"/>
      <c r="N87" s="14"/>
      <c r="O87" s="14"/>
    </row>
    <row r="88" spans="2:15" ht="12.75" customHeight="1" x14ac:dyDescent="0.2">
      <c r="B88" s="9" t="s">
        <v>147</v>
      </c>
      <c r="C88" s="7"/>
      <c r="D88" s="10">
        <f t="shared" si="11"/>
        <v>0</v>
      </c>
      <c r="E88" s="7"/>
      <c r="F88" s="15">
        <v>3504</v>
      </c>
      <c r="G88" s="10">
        <f t="shared" si="12"/>
        <v>1</v>
      </c>
      <c r="H88" s="7">
        <f t="shared" ref="H88:H90" si="14">+C88+F88</f>
        <v>3504</v>
      </c>
      <c r="N88" s="14"/>
      <c r="O88" s="14"/>
    </row>
    <row r="89" spans="2:15" ht="12.75" customHeight="1" x14ac:dyDescent="0.2">
      <c r="B89" s="9" t="s">
        <v>98</v>
      </c>
      <c r="C89" s="15">
        <v>2000</v>
      </c>
      <c r="D89" s="10">
        <f t="shared" si="11"/>
        <v>0.65789473684210531</v>
      </c>
      <c r="E89" s="7"/>
      <c r="F89" s="15">
        <v>1040</v>
      </c>
      <c r="G89" s="10">
        <f t="shared" si="12"/>
        <v>0.34210526315789475</v>
      </c>
      <c r="H89" s="7">
        <f t="shared" si="14"/>
        <v>3040</v>
      </c>
      <c r="M89" s="14"/>
      <c r="N89" s="14"/>
      <c r="O89" s="14"/>
    </row>
    <row r="90" spans="2:15" ht="12.75" customHeight="1" x14ac:dyDescent="0.2">
      <c r="B90" s="9" t="s">
        <v>99</v>
      </c>
      <c r="C90" s="15">
        <v>15440</v>
      </c>
      <c r="D90" s="10">
        <f t="shared" si="11"/>
        <v>0.45626477541371158</v>
      </c>
      <c r="E90" s="7"/>
      <c r="F90" s="15">
        <v>18400</v>
      </c>
      <c r="G90" s="10">
        <f t="shared" si="12"/>
        <v>0.54373522458628842</v>
      </c>
      <c r="H90" s="7">
        <f t="shared" si="14"/>
        <v>33840</v>
      </c>
      <c r="M90" s="14"/>
      <c r="N90" s="14"/>
      <c r="O90" s="14"/>
    </row>
    <row r="91" spans="2:15" ht="12.75" customHeight="1" x14ac:dyDescent="0.2">
      <c r="B91" s="9" t="s">
        <v>900</v>
      </c>
      <c r="C91" s="15">
        <v>1600</v>
      </c>
      <c r="D91" s="10">
        <f t="shared" si="11"/>
        <v>1</v>
      </c>
      <c r="E91" s="7"/>
      <c r="F91" s="15"/>
      <c r="G91" s="10">
        <f t="shared" ref="G91" si="15">+F91/$H91</f>
        <v>0</v>
      </c>
      <c r="H91" s="7">
        <f t="shared" ref="H91" si="16">+C91+F91</f>
        <v>1600</v>
      </c>
      <c r="M91" s="14"/>
      <c r="O91" s="14"/>
    </row>
    <row r="92" spans="2:15" ht="12.75" customHeight="1" x14ac:dyDescent="0.2">
      <c r="B92" s="9" t="s">
        <v>100</v>
      </c>
      <c r="C92" s="15">
        <v>44000</v>
      </c>
      <c r="D92" s="10">
        <f t="shared" ref="D92:D126" si="17">+C92/$H92</f>
        <v>0.69708491761723701</v>
      </c>
      <c r="E92" s="7"/>
      <c r="F92" s="15">
        <v>19120</v>
      </c>
      <c r="G92" s="10">
        <f t="shared" ref="G92:G126" si="18">+F92/$H92</f>
        <v>0.30291508238276299</v>
      </c>
      <c r="H92" s="7">
        <f t="shared" ref="H92:H116" si="19">+C92+F92</f>
        <v>63120</v>
      </c>
      <c r="M92" s="14"/>
      <c r="N92" s="14"/>
      <c r="O92" s="14"/>
    </row>
    <row r="93" spans="2:15" ht="12.75" customHeight="1" x14ac:dyDescent="0.2">
      <c r="B93" s="9" t="s">
        <v>101</v>
      </c>
      <c r="C93" s="15">
        <v>11040</v>
      </c>
      <c r="D93" s="10">
        <f t="shared" si="17"/>
        <v>0.45454545454545453</v>
      </c>
      <c r="E93" s="7"/>
      <c r="F93" s="15">
        <v>13248</v>
      </c>
      <c r="G93" s="10">
        <f t="shared" si="18"/>
        <v>0.54545454545454541</v>
      </c>
      <c r="H93" s="7">
        <f t="shared" si="19"/>
        <v>24288</v>
      </c>
      <c r="M93" s="14"/>
      <c r="N93" s="14"/>
      <c r="O93" s="14"/>
    </row>
    <row r="94" spans="2:15" ht="12.75" customHeight="1" x14ac:dyDescent="0.2">
      <c r="B94" s="9" t="s">
        <v>102</v>
      </c>
      <c r="C94" s="15">
        <v>20160</v>
      </c>
      <c r="D94" s="10">
        <f t="shared" si="17"/>
        <v>0.69536423841059603</v>
      </c>
      <c r="E94" s="7"/>
      <c r="F94" s="15">
        <v>8832</v>
      </c>
      <c r="G94" s="10">
        <f t="shared" si="18"/>
        <v>0.30463576158940397</v>
      </c>
      <c r="H94" s="7">
        <f t="shared" si="19"/>
        <v>28992</v>
      </c>
      <c r="M94" s="14"/>
      <c r="N94" s="14"/>
      <c r="O94" s="14"/>
    </row>
    <row r="95" spans="2:15" ht="12.75" customHeight="1" x14ac:dyDescent="0.2">
      <c r="B95" s="9" t="s">
        <v>103</v>
      </c>
      <c r="C95" s="15">
        <v>8064</v>
      </c>
      <c r="D95" s="10">
        <f t="shared" si="17"/>
        <v>0.84</v>
      </c>
      <c r="E95" s="7"/>
      <c r="F95" s="7">
        <v>1536</v>
      </c>
      <c r="G95" s="10">
        <f t="shared" si="18"/>
        <v>0.16</v>
      </c>
      <c r="H95" s="7">
        <f t="shared" si="19"/>
        <v>9600</v>
      </c>
      <c r="M95" s="14"/>
      <c r="N95" s="14"/>
      <c r="O95" s="14"/>
    </row>
    <row r="96" spans="2:15" ht="12.75" customHeight="1" x14ac:dyDescent="0.2">
      <c r="B96" s="9" t="s">
        <v>104</v>
      </c>
      <c r="C96" s="15">
        <v>20880</v>
      </c>
      <c r="D96" s="10">
        <f t="shared" si="17"/>
        <v>0.18087318087318088</v>
      </c>
      <c r="E96" s="7"/>
      <c r="F96" s="15">
        <v>94560</v>
      </c>
      <c r="G96" s="10">
        <f t="shared" si="18"/>
        <v>0.81912681912681917</v>
      </c>
      <c r="H96" s="7">
        <f t="shared" si="19"/>
        <v>115440</v>
      </c>
      <c r="I96" s="37"/>
      <c r="M96" s="14"/>
      <c r="N96" s="14"/>
      <c r="O96" s="14"/>
    </row>
    <row r="97" spans="2:15" ht="12.75" customHeight="1" x14ac:dyDescent="0.2">
      <c r="B97" s="9" t="s">
        <v>105</v>
      </c>
      <c r="C97" s="7"/>
      <c r="D97" s="10">
        <f t="shared" si="17"/>
        <v>0</v>
      </c>
      <c r="E97" s="7"/>
      <c r="F97" s="15">
        <v>4496</v>
      </c>
      <c r="G97" s="10">
        <f t="shared" si="18"/>
        <v>1</v>
      </c>
      <c r="H97" s="7">
        <f t="shared" si="19"/>
        <v>4496</v>
      </c>
      <c r="N97" s="14"/>
      <c r="O97" s="14"/>
    </row>
    <row r="98" spans="2:15" ht="12.75" customHeight="1" x14ac:dyDescent="0.2">
      <c r="B98" s="9" t="s">
        <v>51</v>
      </c>
      <c r="C98" s="15">
        <v>35120</v>
      </c>
      <c r="D98" s="10">
        <f t="shared" si="17"/>
        <v>0.90665014456836013</v>
      </c>
      <c r="E98" s="7"/>
      <c r="F98" s="15">
        <v>3616</v>
      </c>
      <c r="G98" s="10">
        <f t="shared" si="18"/>
        <v>9.3349855431639817E-2</v>
      </c>
      <c r="H98" s="7">
        <f t="shared" si="19"/>
        <v>38736</v>
      </c>
      <c r="M98" s="14"/>
      <c r="N98" s="14"/>
      <c r="O98" s="14"/>
    </row>
    <row r="99" spans="2:15" ht="12.75" customHeight="1" x14ac:dyDescent="0.2">
      <c r="B99" s="9" t="s">
        <v>45</v>
      </c>
      <c r="C99" s="15">
        <v>16848</v>
      </c>
      <c r="D99" s="10">
        <f t="shared" si="17"/>
        <v>0.66984732824427484</v>
      </c>
      <c r="E99" s="7"/>
      <c r="F99" s="15">
        <v>8304</v>
      </c>
      <c r="G99" s="10">
        <f t="shared" si="18"/>
        <v>0.33015267175572521</v>
      </c>
      <c r="H99" s="7">
        <f t="shared" si="19"/>
        <v>25152</v>
      </c>
      <c r="M99" s="14"/>
      <c r="N99" s="14"/>
      <c r="O99" s="14"/>
    </row>
    <row r="100" spans="2:15" ht="12.75" customHeight="1" x14ac:dyDescent="0.2">
      <c r="B100" s="9" t="s">
        <v>106</v>
      </c>
      <c r="C100" s="15">
        <v>480</v>
      </c>
      <c r="D100" s="10">
        <f t="shared" si="17"/>
        <v>1</v>
      </c>
      <c r="E100" s="7"/>
      <c r="F100" s="7"/>
      <c r="G100" s="10">
        <f t="shared" si="18"/>
        <v>0</v>
      </c>
      <c r="H100" s="7">
        <f t="shared" si="19"/>
        <v>480</v>
      </c>
    </row>
    <row r="101" spans="2:15" ht="12.75" customHeight="1" x14ac:dyDescent="0.2">
      <c r="B101" s="9" t="s">
        <v>107</v>
      </c>
      <c r="C101" s="15">
        <v>532944</v>
      </c>
      <c r="D101" s="10">
        <f t="shared" si="17"/>
        <v>0.59355287073666207</v>
      </c>
      <c r="E101" s="7"/>
      <c r="F101" s="15">
        <v>364944</v>
      </c>
      <c r="G101" s="10">
        <f t="shared" si="18"/>
        <v>0.40644712926333798</v>
      </c>
      <c r="H101" s="7">
        <f t="shared" si="19"/>
        <v>897888</v>
      </c>
      <c r="M101" s="14"/>
      <c r="N101" s="14"/>
      <c r="O101" s="14"/>
    </row>
    <row r="102" spans="2:15" ht="12.75" customHeight="1" x14ac:dyDescent="0.2">
      <c r="B102" s="9" t="s">
        <v>140</v>
      </c>
      <c r="C102" s="15">
        <v>18720</v>
      </c>
      <c r="D102" s="10">
        <f t="shared" si="17"/>
        <v>0.61256544502617805</v>
      </c>
      <c r="E102" s="7"/>
      <c r="F102" s="15">
        <v>11840</v>
      </c>
      <c r="G102" s="10">
        <f t="shared" si="18"/>
        <v>0.38743455497382201</v>
      </c>
      <c r="H102" s="7">
        <f t="shared" si="19"/>
        <v>30560</v>
      </c>
      <c r="M102" s="14"/>
      <c r="N102" s="14"/>
      <c r="O102" s="14"/>
    </row>
    <row r="103" spans="2:15" ht="12.75" customHeight="1" x14ac:dyDescent="0.2">
      <c r="B103" s="9" t="s">
        <v>388</v>
      </c>
      <c r="C103" s="15"/>
      <c r="D103" s="10">
        <f t="shared" si="17"/>
        <v>0</v>
      </c>
      <c r="E103" s="7"/>
      <c r="F103" s="15">
        <v>10880</v>
      </c>
      <c r="G103" s="10">
        <f t="shared" si="18"/>
        <v>1</v>
      </c>
      <c r="H103" s="7">
        <f t="shared" si="19"/>
        <v>10880</v>
      </c>
      <c r="N103" s="14"/>
      <c r="O103" s="14"/>
    </row>
    <row r="104" spans="2:15" ht="12.75" customHeight="1" x14ac:dyDescent="0.2">
      <c r="B104" s="9" t="s">
        <v>108</v>
      </c>
      <c r="C104" s="15">
        <v>6384</v>
      </c>
      <c r="D104" s="10">
        <f t="shared" si="17"/>
        <v>0.308584686774942</v>
      </c>
      <c r="E104" s="7"/>
      <c r="F104" s="15">
        <v>14304</v>
      </c>
      <c r="G104" s="10">
        <f t="shared" si="18"/>
        <v>0.691415313225058</v>
      </c>
      <c r="H104" s="7">
        <f t="shared" si="19"/>
        <v>20688</v>
      </c>
      <c r="I104" s="37"/>
      <c r="M104" s="14"/>
      <c r="N104" s="14"/>
      <c r="O104" s="14"/>
    </row>
    <row r="105" spans="2:15" ht="12.75" customHeight="1" x14ac:dyDescent="0.2">
      <c r="B105" s="9" t="s">
        <v>109</v>
      </c>
      <c r="C105" s="15">
        <v>312</v>
      </c>
      <c r="D105" s="10">
        <f t="shared" si="17"/>
        <v>0.53424657534246578</v>
      </c>
      <c r="E105" s="7"/>
      <c r="F105" s="15">
        <v>272</v>
      </c>
      <c r="G105" s="10">
        <f t="shared" si="18"/>
        <v>0.46575342465753422</v>
      </c>
      <c r="H105" s="7">
        <f t="shared" si="19"/>
        <v>584</v>
      </c>
    </row>
    <row r="106" spans="2:15" ht="12.75" customHeight="1" x14ac:dyDescent="0.2">
      <c r="B106" s="9" t="s">
        <v>110</v>
      </c>
      <c r="C106" s="15">
        <v>3456</v>
      </c>
      <c r="D106" s="10">
        <f t="shared" si="17"/>
        <v>0.67289719626168221</v>
      </c>
      <c r="E106" s="7"/>
      <c r="F106" s="15">
        <v>1680</v>
      </c>
      <c r="G106" s="10">
        <f t="shared" si="18"/>
        <v>0.32710280373831774</v>
      </c>
      <c r="H106" s="7">
        <f t="shared" si="19"/>
        <v>5136</v>
      </c>
      <c r="M106" s="14"/>
      <c r="N106" s="14"/>
      <c r="O106" s="14"/>
    </row>
    <row r="107" spans="2:15" ht="12.75" customHeight="1" x14ac:dyDescent="0.2">
      <c r="B107" s="9" t="s">
        <v>111</v>
      </c>
      <c r="C107" s="15">
        <v>6528</v>
      </c>
      <c r="D107" s="10">
        <f t="shared" si="17"/>
        <v>1</v>
      </c>
      <c r="E107" s="7"/>
      <c r="F107" s="7"/>
      <c r="G107" s="10">
        <f t="shared" si="18"/>
        <v>0</v>
      </c>
      <c r="H107" s="7">
        <f t="shared" si="19"/>
        <v>6528</v>
      </c>
      <c r="M107" s="14"/>
      <c r="O107" s="14"/>
    </row>
    <row r="108" spans="2:15" ht="12.75" customHeight="1" x14ac:dyDescent="0.2">
      <c r="B108" s="9" t="s">
        <v>112</v>
      </c>
      <c r="C108" s="15">
        <v>10224</v>
      </c>
      <c r="D108" s="10">
        <f t="shared" si="17"/>
        <v>0.57258064516129037</v>
      </c>
      <c r="E108" s="7"/>
      <c r="F108" s="15">
        <v>7632</v>
      </c>
      <c r="G108" s="10">
        <f t="shared" si="18"/>
        <v>0.42741935483870969</v>
      </c>
      <c r="H108" s="7">
        <f t="shared" si="19"/>
        <v>17856</v>
      </c>
      <c r="M108" s="14"/>
      <c r="N108" s="14"/>
      <c r="O108" s="14"/>
    </row>
    <row r="109" spans="2:15" ht="12.75" customHeight="1" x14ac:dyDescent="0.2">
      <c r="B109" s="9" t="s">
        <v>113</v>
      </c>
      <c r="C109" s="15">
        <v>37136</v>
      </c>
      <c r="D109" s="10">
        <f t="shared" si="17"/>
        <v>0.71022031823745413</v>
      </c>
      <c r="E109" s="7"/>
      <c r="F109" s="15">
        <v>15152</v>
      </c>
      <c r="G109" s="10">
        <f t="shared" si="18"/>
        <v>0.28977968176254593</v>
      </c>
      <c r="H109" s="7">
        <f t="shared" si="19"/>
        <v>52288</v>
      </c>
      <c r="M109" s="14"/>
      <c r="N109" s="14"/>
      <c r="O109" s="14"/>
    </row>
    <row r="110" spans="2:15" ht="12.75" customHeight="1" x14ac:dyDescent="0.2">
      <c r="B110" s="9" t="s">
        <v>114</v>
      </c>
      <c r="C110" s="15">
        <v>736</v>
      </c>
      <c r="D110" s="10">
        <f t="shared" si="17"/>
        <v>0.57499999999999996</v>
      </c>
      <c r="E110" s="7"/>
      <c r="F110" s="15">
        <v>544</v>
      </c>
      <c r="G110" s="10">
        <f t="shared" si="18"/>
        <v>0.42499999999999999</v>
      </c>
      <c r="H110" s="7">
        <f t="shared" si="19"/>
        <v>1280</v>
      </c>
      <c r="O110" s="14"/>
    </row>
    <row r="111" spans="2:15" ht="12.75" customHeight="1" x14ac:dyDescent="0.2">
      <c r="B111" s="9" t="s">
        <v>901</v>
      </c>
      <c r="C111" s="15">
        <v>832</v>
      </c>
      <c r="D111" s="10">
        <f t="shared" si="17"/>
        <v>1</v>
      </c>
      <c r="E111" s="7"/>
      <c r="F111" s="15"/>
      <c r="G111" s="10">
        <f t="shared" ref="G111" si="20">+F111/$H111</f>
        <v>0</v>
      </c>
      <c r="H111" s="7">
        <f t="shared" ref="H111" si="21">+C111+F111</f>
        <v>832</v>
      </c>
    </row>
    <row r="112" spans="2:15" ht="12.75" customHeight="1" x14ac:dyDescent="0.2">
      <c r="B112" s="9" t="s">
        <v>115</v>
      </c>
      <c r="C112" s="15">
        <v>27408</v>
      </c>
      <c r="D112" s="10">
        <f t="shared" si="17"/>
        <v>0.53314659197012138</v>
      </c>
      <c r="E112" s="7"/>
      <c r="F112" s="15">
        <v>24000</v>
      </c>
      <c r="G112" s="10">
        <f t="shared" si="18"/>
        <v>0.46685340802987862</v>
      </c>
      <c r="H112" s="7">
        <f t="shared" si="19"/>
        <v>51408</v>
      </c>
      <c r="M112" s="14"/>
      <c r="N112" s="14"/>
      <c r="O112" s="14"/>
    </row>
    <row r="113" spans="2:15" ht="12.75" customHeight="1" x14ac:dyDescent="0.2">
      <c r="B113" s="9" t="s">
        <v>143</v>
      </c>
      <c r="C113" s="15">
        <v>21040</v>
      </c>
      <c r="D113" s="10">
        <f t="shared" si="17"/>
        <v>0.85168393782383423</v>
      </c>
      <c r="E113" s="7"/>
      <c r="F113" s="15">
        <v>3664</v>
      </c>
      <c r="G113" s="10">
        <f t="shared" si="18"/>
        <v>0.1483160621761658</v>
      </c>
      <c r="H113" s="7">
        <f t="shared" si="19"/>
        <v>24704</v>
      </c>
      <c r="M113" s="14"/>
      <c r="N113" s="14"/>
      <c r="O113" s="14"/>
    </row>
    <row r="114" spans="2:15" ht="12.75" customHeight="1" x14ac:dyDescent="0.2">
      <c r="B114" s="9" t="s">
        <v>131</v>
      </c>
      <c r="C114" s="15">
        <v>3328</v>
      </c>
      <c r="D114" s="10">
        <f t="shared" si="17"/>
        <v>1</v>
      </c>
      <c r="E114" s="7"/>
      <c r="F114" s="15"/>
      <c r="G114" s="10">
        <f t="shared" si="18"/>
        <v>0</v>
      </c>
      <c r="H114" s="7">
        <f t="shared" si="19"/>
        <v>3328</v>
      </c>
      <c r="M114" s="14"/>
      <c r="O114" s="14"/>
    </row>
    <row r="115" spans="2:15" ht="12.75" customHeight="1" x14ac:dyDescent="0.2">
      <c r="B115" s="9" t="s">
        <v>172</v>
      </c>
      <c r="C115" s="15">
        <v>4224</v>
      </c>
      <c r="D115" s="10">
        <f t="shared" si="17"/>
        <v>0.5892857142857143</v>
      </c>
      <c r="E115" s="7"/>
      <c r="F115" s="7">
        <v>2944</v>
      </c>
      <c r="G115" s="10">
        <f t="shared" si="18"/>
        <v>0.4107142857142857</v>
      </c>
      <c r="H115" s="7">
        <f t="shared" si="19"/>
        <v>7168</v>
      </c>
      <c r="M115" s="14"/>
      <c r="N115" s="14"/>
      <c r="O115" s="14"/>
    </row>
    <row r="116" spans="2:15" ht="12.75" customHeight="1" x14ac:dyDescent="0.2">
      <c r="B116" s="9" t="s">
        <v>30</v>
      </c>
      <c r="C116" s="15">
        <v>28800</v>
      </c>
      <c r="D116" s="10">
        <f t="shared" si="17"/>
        <v>0.39814200398142002</v>
      </c>
      <c r="E116" s="7"/>
      <c r="F116" s="15">
        <v>43536</v>
      </c>
      <c r="G116" s="10">
        <f t="shared" si="18"/>
        <v>0.60185799601857992</v>
      </c>
      <c r="H116" s="7">
        <f t="shared" si="19"/>
        <v>72336</v>
      </c>
      <c r="M116" s="14"/>
      <c r="N116" s="14"/>
      <c r="O116" s="14"/>
    </row>
    <row r="117" spans="2:15" ht="12.75" customHeight="1" x14ac:dyDescent="0.2">
      <c r="B117" s="9" t="s">
        <v>200</v>
      </c>
      <c r="C117" s="15">
        <v>5808</v>
      </c>
      <c r="D117" s="10">
        <f t="shared" si="17"/>
        <v>0.89851485148514854</v>
      </c>
      <c r="E117" s="7"/>
      <c r="F117" s="15">
        <v>656</v>
      </c>
      <c r="G117" s="10">
        <f t="shared" si="18"/>
        <v>0.10148514851485149</v>
      </c>
      <c r="H117" s="7">
        <f t="shared" ref="H117" si="22">+C117+F117</f>
        <v>6464</v>
      </c>
      <c r="M117" s="14"/>
      <c r="O117" s="14"/>
    </row>
    <row r="118" spans="2:15" ht="12.75" customHeight="1" x14ac:dyDescent="0.2">
      <c r="B118" s="9" t="s">
        <v>116</v>
      </c>
      <c r="C118" s="15">
        <v>12288</v>
      </c>
      <c r="D118" s="10">
        <f t="shared" si="17"/>
        <v>0.8152866242038217</v>
      </c>
      <c r="E118" s="7"/>
      <c r="F118" s="7">
        <v>2784</v>
      </c>
      <c r="G118" s="10">
        <f t="shared" si="18"/>
        <v>0.18471337579617833</v>
      </c>
      <c r="H118" s="7">
        <f t="shared" ref="H118:H120" si="23">+C118+F118</f>
        <v>15072</v>
      </c>
      <c r="M118" s="14"/>
      <c r="N118" s="14"/>
      <c r="O118" s="14"/>
    </row>
    <row r="119" spans="2:15" ht="12.75" customHeight="1" x14ac:dyDescent="0.2">
      <c r="B119" s="9" t="s">
        <v>31</v>
      </c>
      <c r="C119" s="15">
        <v>55440</v>
      </c>
      <c r="D119" s="10">
        <f t="shared" si="17"/>
        <v>0.50130208333333337</v>
      </c>
      <c r="E119" s="7"/>
      <c r="F119" s="15">
        <v>55152</v>
      </c>
      <c r="G119" s="10">
        <f t="shared" si="18"/>
        <v>0.49869791666666669</v>
      </c>
      <c r="H119" s="7">
        <f t="shared" si="23"/>
        <v>110592</v>
      </c>
      <c r="M119" s="14"/>
      <c r="N119" s="14"/>
      <c r="O119" s="14"/>
    </row>
    <row r="120" spans="2:15" ht="12.75" customHeight="1" x14ac:dyDescent="0.2">
      <c r="B120" s="9" t="s">
        <v>136</v>
      </c>
      <c r="C120" s="15">
        <v>9376</v>
      </c>
      <c r="D120" s="10">
        <f t="shared" si="17"/>
        <v>0.62673796791443848</v>
      </c>
      <c r="E120" s="7"/>
      <c r="F120" s="15">
        <v>5584</v>
      </c>
      <c r="G120" s="10">
        <f t="shared" si="18"/>
        <v>0.37326203208556152</v>
      </c>
      <c r="H120" s="7">
        <f t="shared" si="23"/>
        <v>14960</v>
      </c>
      <c r="M120" s="14"/>
      <c r="N120" s="14"/>
      <c r="O120" s="14"/>
    </row>
    <row r="121" spans="2:15" ht="12.75" customHeight="1" x14ac:dyDescent="0.2">
      <c r="B121" s="9" t="s">
        <v>821</v>
      </c>
      <c r="C121" s="15">
        <v>896</v>
      </c>
      <c r="D121" s="10">
        <f t="shared" si="17"/>
        <v>1</v>
      </c>
      <c r="E121" s="7"/>
      <c r="F121" s="15"/>
      <c r="G121" s="10">
        <f t="shared" ref="G121" si="24">+F121/$H121</f>
        <v>0</v>
      </c>
      <c r="H121" s="7">
        <f t="shared" ref="H121" si="25">+C121+F121</f>
        <v>896</v>
      </c>
    </row>
    <row r="122" spans="2:15" ht="12.75" customHeight="1" x14ac:dyDescent="0.2">
      <c r="B122" s="9" t="s">
        <v>117</v>
      </c>
      <c r="C122" s="15">
        <v>3648</v>
      </c>
      <c r="D122" s="10">
        <f t="shared" si="17"/>
        <v>0.87356321839080464</v>
      </c>
      <c r="E122" s="7"/>
      <c r="F122" s="15">
        <v>528</v>
      </c>
      <c r="G122" s="10">
        <f t="shared" si="18"/>
        <v>0.12643678160919541</v>
      </c>
      <c r="H122" s="7">
        <f t="shared" ref="H122:H140" si="26">+C122+F122</f>
        <v>4176</v>
      </c>
      <c r="M122" s="14"/>
      <c r="O122" s="14"/>
    </row>
    <row r="123" spans="2:15" ht="12.75" customHeight="1" x14ac:dyDescent="0.2">
      <c r="B123" s="9" t="s">
        <v>118</v>
      </c>
      <c r="C123" s="15">
        <v>3936</v>
      </c>
      <c r="D123" s="10">
        <f t="shared" si="17"/>
        <v>0.83673469387755106</v>
      </c>
      <c r="E123" s="7"/>
      <c r="F123" s="15">
        <v>768</v>
      </c>
      <c r="G123" s="10">
        <f t="shared" si="18"/>
        <v>0.16326530612244897</v>
      </c>
      <c r="H123" s="7">
        <f t="shared" si="26"/>
        <v>4704</v>
      </c>
      <c r="M123" s="14"/>
      <c r="O123" s="14"/>
    </row>
    <row r="124" spans="2:15" ht="12.75" customHeight="1" x14ac:dyDescent="0.2">
      <c r="B124" s="9" t="s">
        <v>44</v>
      </c>
      <c r="C124" s="15">
        <v>5616</v>
      </c>
      <c r="D124" s="10">
        <f t="shared" si="17"/>
        <v>0.56070287539936103</v>
      </c>
      <c r="E124" s="7"/>
      <c r="F124" s="15">
        <v>4400</v>
      </c>
      <c r="G124" s="10">
        <f t="shared" si="18"/>
        <v>0.43929712460063897</v>
      </c>
      <c r="H124" s="7">
        <f t="shared" si="26"/>
        <v>10016</v>
      </c>
      <c r="M124" s="14"/>
      <c r="N124" s="14"/>
      <c r="O124" s="14"/>
    </row>
    <row r="125" spans="2:15" ht="12.75" customHeight="1" x14ac:dyDescent="0.2">
      <c r="B125" s="9" t="s">
        <v>33</v>
      </c>
      <c r="C125" s="15">
        <v>112752</v>
      </c>
      <c r="D125" s="10">
        <f t="shared" si="17"/>
        <v>0.77499175189706371</v>
      </c>
      <c r="E125" s="7"/>
      <c r="F125" s="15">
        <v>32736</v>
      </c>
      <c r="G125" s="10">
        <f t="shared" si="18"/>
        <v>0.22500824810293632</v>
      </c>
      <c r="H125" s="7">
        <f t="shared" si="26"/>
        <v>145488</v>
      </c>
      <c r="M125" s="14"/>
      <c r="N125" s="14"/>
      <c r="O125" s="14"/>
    </row>
    <row r="126" spans="2:15" ht="12.75" customHeight="1" x14ac:dyDescent="0.2">
      <c r="B126" s="9" t="s">
        <v>152</v>
      </c>
      <c r="C126" s="15">
        <v>10304</v>
      </c>
      <c r="D126" s="10">
        <f t="shared" si="17"/>
        <v>0.41872561768530558</v>
      </c>
      <c r="E126" s="7"/>
      <c r="F126" s="15">
        <v>14304</v>
      </c>
      <c r="G126" s="10">
        <f t="shared" si="18"/>
        <v>0.58127438231469442</v>
      </c>
      <c r="H126" s="7">
        <f t="shared" si="26"/>
        <v>24608</v>
      </c>
      <c r="M126" s="14"/>
      <c r="N126" s="14"/>
      <c r="O126" s="14"/>
    </row>
    <row r="127" spans="2:15" ht="12.75" customHeight="1" x14ac:dyDescent="0.2">
      <c r="B127" s="9" t="s">
        <v>119</v>
      </c>
      <c r="C127" s="15">
        <v>1040</v>
      </c>
      <c r="D127" s="10">
        <f t="shared" ref="D127:D147" si="27">+C127/$H127</f>
        <v>0.48148148148148145</v>
      </c>
      <c r="E127" s="7"/>
      <c r="F127" s="7">
        <v>1120</v>
      </c>
      <c r="G127" s="10">
        <f t="shared" ref="G127:G147" si="28">+F127/$H127</f>
        <v>0.51851851851851849</v>
      </c>
      <c r="H127" s="7">
        <f t="shared" si="26"/>
        <v>2160</v>
      </c>
      <c r="M127" s="14"/>
      <c r="N127" s="14"/>
      <c r="O127" s="14"/>
    </row>
    <row r="128" spans="2:15" ht="12.75" customHeight="1" x14ac:dyDescent="0.2">
      <c r="B128" s="9" t="s">
        <v>173</v>
      </c>
      <c r="C128" s="15">
        <v>240</v>
      </c>
      <c r="D128" s="10">
        <f t="shared" si="27"/>
        <v>1</v>
      </c>
      <c r="E128" s="7"/>
      <c r="F128" s="7"/>
      <c r="G128" s="10">
        <f t="shared" si="28"/>
        <v>0</v>
      </c>
      <c r="H128" s="7">
        <f t="shared" si="26"/>
        <v>240</v>
      </c>
    </row>
    <row r="129" spans="2:15" ht="12.75" customHeight="1" x14ac:dyDescent="0.2">
      <c r="B129" s="9" t="s">
        <v>18</v>
      </c>
      <c r="C129" s="15">
        <v>9888</v>
      </c>
      <c r="D129" s="10">
        <f t="shared" si="27"/>
        <v>0.5295629820051414</v>
      </c>
      <c r="E129" s="7"/>
      <c r="F129" s="15">
        <v>8784</v>
      </c>
      <c r="G129" s="10">
        <f t="shared" si="28"/>
        <v>0.4704370179948586</v>
      </c>
      <c r="H129" s="7">
        <f t="shared" si="26"/>
        <v>18672</v>
      </c>
      <c r="M129" s="14"/>
      <c r="N129" s="14"/>
      <c r="O129" s="14"/>
    </row>
    <row r="130" spans="2:15" ht="12.75" customHeight="1" x14ac:dyDescent="0.2">
      <c r="B130" s="9" t="s">
        <v>23</v>
      </c>
      <c r="C130" s="15">
        <v>133648</v>
      </c>
      <c r="D130" s="10">
        <f t="shared" si="27"/>
        <v>0.8093208022478442</v>
      </c>
      <c r="E130" s="7"/>
      <c r="F130" s="15">
        <v>31488</v>
      </c>
      <c r="G130" s="10">
        <f t="shared" si="28"/>
        <v>0.1906791977521558</v>
      </c>
      <c r="H130" s="7">
        <f t="shared" si="26"/>
        <v>165136</v>
      </c>
      <c r="M130" s="14"/>
      <c r="N130" s="14"/>
      <c r="O130" s="14"/>
    </row>
    <row r="131" spans="2:15" ht="12.75" customHeight="1" x14ac:dyDescent="0.2">
      <c r="B131" s="9" t="s">
        <v>120</v>
      </c>
      <c r="C131" s="15">
        <v>7024</v>
      </c>
      <c r="D131" s="10">
        <f t="shared" si="27"/>
        <v>0.41376060320452401</v>
      </c>
      <c r="E131" s="7"/>
      <c r="F131" s="15">
        <v>9952</v>
      </c>
      <c r="G131" s="10">
        <f t="shared" si="28"/>
        <v>0.58623939679547599</v>
      </c>
      <c r="H131" s="7">
        <f t="shared" si="26"/>
        <v>16976</v>
      </c>
      <c r="M131" s="14"/>
      <c r="N131" s="14"/>
      <c r="O131" s="14"/>
    </row>
    <row r="132" spans="2:15" ht="12.75" customHeight="1" x14ac:dyDescent="0.2">
      <c r="B132" s="9" t="s">
        <v>137</v>
      </c>
      <c r="C132" s="15"/>
      <c r="D132" s="10">
        <f t="shared" si="27"/>
        <v>0</v>
      </c>
      <c r="E132" s="7"/>
      <c r="F132" s="7">
        <v>1408</v>
      </c>
      <c r="G132" s="10">
        <f t="shared" si="28"/>
        <v>1</v>
      </c>
      <c r="H132" s="7">
        <f t="shared" si="26"/>
        <v>1408</v>
      </c>
      <c r="N132" s="14"/>
      <c r="O132" s="14"/>
    </row>
    <row r="133" spans="2:15" ht="12.75" customHeight="1" x14ac:dyDescent="0.2">
      <c r="B133" s="9" t="s">
        <v>121</v>
      </c>
      <c r="C133" s="15">
        <v>10272</v>
      </c>
      <c r="D133" s="10">
        <f t="shared" si="27"/>
        <v>0.9553571428571429</v>
      </c>
      <c r="E133" s="7"/>
      <c r="F133" s="15">
        <v>480</v>
      </c>
      <c r="G133" s="10">
        <f t="shared" si="28"/>
        <v>4.4642857142857144E-2</v>
      </c>
      <c r="H133" s="7">
        <f t="shared" si="26"/>
        <v>10752</v>
      </c>
      <c r="M133" s="14"/>
      <c r="O133" s="14"/>
    </row>
    <row r="134" spans="2:15" ht="12.75" customHeight="1" x14ac:dyDescent="0.2">
      <c r="B134" s="9" t="s">
        <v>122</v>
      </c>
      <c r="C134" s="15">
        <v>4512</v>
      </c>
      <c r="D134" s="10">
        <f t="shared" si="27"/>
        <v>0.68446601941747576</v>
      </c>
      <c r="E134" s="7"/>
      <c r="F134" s="15">
        <v>2080</v>
      </c>
      <c r="G134" s="10">
        <f t="shared" si="28"/>
        <v>0.3155339805825243</v>
      </c>
      <c r="H134" s="7">
        <f t="shared" si="26"/>
        <v>6592</v>
      </c>
      <c r="M134" s="14"/>
      <c r="N134" s="14"/>
      <c r="O134" s="14"/>
    </row>
    <row r="135" spans="2:15" ht="12.75" customHeight="1" x14ac:dyDescent="0.2">
      <c r="B135" s="9" t="s">
        <v>123</v>
      </c>
      <c r="C135" s="15">
        <v>4448</v>
      </c>
      <c r="D135" s="10">
        <f t="shared" si="27"/>
        <v>0.82985074626865674</v>
      </c>
      <c r="E135" s="7"/>
      <c r="F135" s="15">
        <v>912</v>
      </c>
      <c r="G135" s="10">
        <f t="shared" si="28"/>
        <v>0.17014925373134329</v>
      </c>
      <c r="H135" s="7">
        <f t="shared" si="26"/>
        <v>5360</v>
      </c>
      <c r="M135" s="14"/>
      <c r="O135" s="14"/>
    </row>
    <row r="136" spans="2:15" ht="12.75" customHeight="1" x14ac:dyDescent="0.2">
      <c r="B136" s="9" t="s">
        <v>34</v>
      </c>
      <c r="C136" s="15">
        <v>28368</v>
      </c>
      <c r="D136" s="10">
        <f t="shared" si="27"/>
        <v>0.80517711171662121</v>
      </c>
      <c r="E136" s="7"/>
      <c r="F136" s="15">
        <v>6864</v>
      </c>
      <c r="G136" s="10">
        <f t="shared" si="28"/>
        <v>0.19482288828337874</v>
      </c>
      <c r="H136" s="7">
        <f t="shared" si="26"/>
        <v>35232</v>
      </c>
      <c r="M136" s="14"/>
      <c r="N136" s="14"/>
      <c r="O136" s="14"/>
    </row>
    <row r="137" spans="2:15" ht="12.75" customHeight="1" x14ac:dyDescent="0.2">
      <c r="B137" s="9" t="s">
        <v>124</v>
      </c>
      <c r="C137" s="7"/>
      <c r="D137" s="10">
        <f t="shared" si="27"/>
        <v>0</v>
      </c>
      <c r="E137" s="7"/>
      <c r="F137" s="15">
        <v>2544</v>
      </c>
      <c r="G137" s="10">
        <f t="shared" si="28"/>
        <v>1</v>
      </c>
      <c r="H137" s="7">
        <f t="shared" si="26"/>
        <v>2544</v>
      </c>
      <c r="N137" s="14"/>
      <c r="O137" s="14"/>
    </row>
    <row r="138" spans="2:15" ht="12.75" customHeight="1" x14ac:dyDescent="0.2">
      <c r="B138" s="9" t="s">
        <v>125</v>
      </c>
      <c r="C138" s="15">
        <v>18896</v>
      </c>
      <c r="D138" s="10">
        <f t="shared" si="27"/>
        <v>0.87416728349370831</v>
      </c>
      <c r="E138" s="7"/>
      <c r="F138" s="15">
        <v>2720</v>
      </c>
      <c r="G138" s="10">
        <f t="shared" si="28"/>
        <v>0.12583271650629163</v>
      </c>
      <c r="H138" s="7">
        <f t="shared" si="26"/>
        <v>21616</v>
      </c>
      <c r="M138" s="14"/>
      <c r="N138" s="14"/>
      <c r="O138" s="14"/>
    </row>
    <row r="139" spans="2:15" ht="12.75" customHeight="1" x14ac:dyDescent="0.2">
      <c r="B139" s="9" t="s">
        <v>46</v>
      </c>
      <c r="C139" s="15">
        <v>80352</v>
      </c>
      <c r="D139" s="10">
        <f t="shared" si="27"/>
        <v>0.52724409448818899</v>
      </c>
      <c r="E139" s="7"/>
      <c r="F139" s="15">
        <v>72048</v>
      </c>
      <c r="G139" s="10">
        <f t="shared" si="28"/>
        <v>0.47275590551181101</v>
      </c>
      <c r="H139" s="7">
        <f t="shared" si="26"/>
        <v>152400</v>
      </c>
      <c r="M139" s="14"/>
      <c r="N139" s="14"/>
      <c r="O139" s="14"/>
    </row>
    <row r="140" spans="2:15" ht="12.75" customHeight="1" x14ac:dyDescent="0.2">
      <c r="B140" s="9" t="s">
        <v>126</v>
      </c>
      <c r="C140" s="15">
        <v>3136</v>
      </c>
      <c r="D140" s="10">
        <f t="shared" si="27"/>
        <v>0.23960880195599021</v>
      </c>
      <c r="E140" s="7"/>
      <c r="F140" s="15">
        <v>9952</v>
      </c>
      <c r="G140" s="10">
        <f t="shared" si="28"/>
        <v>0.76039119804400979</v>
      </c>
      <c r="H140" s="7">
        <f t="shared" si="26"/>
        <v>13088</v>
      </c>
      <c r="M140" s="14"/>
      <c r="N140" s="14"/>
      <c r="O140" s="14"/>
    </row>
    <row r="141" spans="2:15" ht="12.75" customHeight="1" x14ac:dyDescent="0.2">
      <c r="B141" s="9" t="s">
        <v>127</v>
      </c>
      <c r="C141" s="15">
        <v>1536</v>
      </c>
      <c r="D141" s="10">
        <f t="shared" si="27"/>
        <v>0.38247011952191234</v>
      </c>
      <c r="E141" s="7"/>
      <c r="F141" s="15">
        <v>2480</v>
      </c>
      <c r="G141" s="10">
        <f t="shared" si="28"/>
        <v>0.61752988047808766</v>
      </c>
      <c r="H141" s="7">
        <f t="shared" ref="H141:H147" si="29">+C141+F141</f>
        <v>4016</v>
      </c>
      <c r="M141" s="14"/>
      <c r="N141" s="14"/>
      <c r="O141" s="14"/>
    </row>
    <row r="142" spans="2:15" x14ac:dyDescent="0.2">
      <c r="B142" s="9" t="s">
        <v>128</v>
      </c>
      <c r="C142" s="15">
        <v>2368</v>
      </c>
      <c r="D142" s="10">
        <f t="shared" si="27"/>
        <v>0.51388888888888884</v>
      </c>
      <c r="E142" s="7"/>
      <c r="F142" s="15">
        <v>2240</v>
      </c>
      <c r="G142" s="10">
        <f t="shared" si="28"/>
        <v>0.4861111111111111</v>
      </c>
      <c r="H142" s="7">
        <f t="shared" si="29"/>
        <v>4608</v>
      </c>
      <c r="M142" s="14"/>
      <c r="N142" s="14"/>
      <c r="O142" s="14"/>
    </row>
    <row r="143" spans="2:15" x14ac:dyDescent="0.2">
      <c r="B143" s="9" t="s">
        <v>129</v>
      </c>
      <c r="C143" s="15">
        <v>816</v>
      </c>
      <c r="D143" s="10">
        <f t="shared" si="27"/>
        <v>0.4358974358974359</v>
      </c>
      <c r="E143" s="7"/>
      <c r="F143" s="15">
        <v>1056</v>
      </c>
      <c r="G143" s="10">
        <f t="shared" si="28"/>
        <v>0.5641025641025641</v>
      </c>
      <c r="H143" s="7">
        <f t="shared" si="29"/>
        <v>1872</v>
      </c>
      <c r="N143" s="14"/>
      <c r="O143" s="14"/>
    </row>
    <row r="144" spans="2:15" x14ac:dyDescent="0.2">
      <c r="B144" s="9" t="s">
        <v>174</v>
      </c>
      <c r="C144" s="7">
        <v>768</v>
      </c>
      <c r="D144" s="10">
        <f t="shared" si="27"/>
        <v>1</v>
      </c>
      <c r="E144" s="7"/>
      <c r="F144" s="15"/>
      <c r="G144" s="10">
        <f t="shared" si="28"/>
        <v>0</v>
      </c>
      <c r="H144" s="7">
        <f t="shared" si="29"/>
        <v>768</v>
      </c>
    </row>
    <row r="145" spans="2:15" x14ac:dyDescent="0.2">
      <c r="B145" s="9" t="s">
        <v>144</v>
      </c>
      <c r="C145" s="15">
        <v>30144</v>
      </c>
      <c r="D145" s="10">
        <f t="shared" si="27"/>
        <v>0.90576923076923077</v>
      </c>
      <c r="E145" s="7"/>
      <c r="F145" s="15">
        <v>3136</v>
      </c>
      <c r="G145" s="10">
        <f t="shared" si="28"/>
        <v>9.4230769230769229E-2</v>
      </c>
      <c r="H145" s="7">
        <f t="shared" si="29"/>
        <v>33280</v>
      </c>
      <c r="M145" s="14"/>
      <c r="N145" s="14"/>
      <c r="O145" s="14"/>
    </row>
    <row r="146" spans="2:15" x14ac:dyDescent="0.2">
      <c r="B146" s="9" t="s">
        <v>146</v>
      </c>
      <c r="C146" s="15">
        <v>4816</v>
      </c>
      <c r="D146" s="10">
        <f t="shared" si="27"/>
        <v>0.74875621890547261</v>
      </c>
      <c r="E146" s="7"/>
      <c r="F146" s="15">
        <v>1616</v>
      </c>
      <c r="G146" s="10">
        <f t="shared" si="28"/>
        <v>0.25124378109452739</v>
      </c>
      <c r="H146" s="7">
        <f t="shared" si="29"/>
        <v>6432</v>
      </c>
      <c r="M146" s="14"/>
      <c r="N146" s="14"/>
      <c r="O146" s="14"/>
    </row>
    <row r="147" spans="2:15" x14ac:dyDescent="0.2">
      <c r="B147" s="9" t="s">
        <v>49</v>
      </c>
      <c r="C147" s="15">
        <v>64192</v>
      </c>
      <c r="D147" s="10">
        <f t="shared" si="27"/>
        <v>0.82432710088350114</v>
      </c>
      <c r="E147" s="7"/>
      <c r="F147" s="15">
        <v>13680</v>
      </c>
      <c r="G147" s="10">
        <f t="shared" si="28"/>
        <v>0.17567289911649886</v>
      </c>
      <c r="H147" s="7">
        <f t="shared" si="29"/>
        <v>77872</v>
      </c>
      <c r="M147" s="14"/>
      <c r="N147" s="14"/>
      <c r="O147" s="14"/>
    </row>
    <row r="155" spans="2:15" x14ac:dyDescent="0.2">
      <c r="C155" s="1"/>
      <c r="D155" s="1"/>
      <c r="E155" s="1"/>
      <c r="F155" s="1"/>
      <c r="G155" s="1"/>
    </row>
    <row r="156" spans="2:15" x14ac:dyDescent="0.2">
      <c r="C156" s="1"/>
      <c r="D156" s="1"/>
      <c r="E156" s="1"/>
      <c r="F156" s="1"/>
      <c r="G156" s="1"/>
    </row>
    <row r="157" spans="2:15" x14ac:dyDescent="0.2">
      <c r="C157" s="1"/>
      <c r="D157" s="1"/>
      <c r="E157" s="1"/>
      <c r="F157" s="1"/>
      <c r="G157" s="1"/>
    </row>
    <row r="158" spans="2:15" x14ac:dyDescent="0.2">
      <c r="C158" s="1"/>
      <c r="D158" s="1"/>
      <c r="E158" s="1"/>
      <c r="F158" s="1"/>
      <c r="G158" s="1"/>
    </row>
    <row r="159" spans="2:15" x14ac:dyDescent="0.2">
      <c r="C159" s="1"/>
      <c r="D159" s="1"/>
      <c r="E159" s="1"/>
      <c r="F159" s="1"/>
      <c r="G159" s="1"/>
    </row>
    <row r="160" spans="2:15" x14ac:dyDescent="0.2">
      <c r="C160" s="1"/>
      <c r="D160" s="1"/>
      <c r="E160" s="1"/>
      <c r="F160" s="1"/>
      <c r="G160" s="1"/>
    </row>
    <row r="161" spans="3:7" x14ac:dyDescent="0.2">
      <c r="C161" s="1"/>
      <c r="D161" s="1"/>
      <c r="E161" s="1"/>
      <c r="F161" s="1"/>
      <c r="G161" s="1"/>
    </row>
    <row r="162" spans="3:7" x14ac:dyDescent="0.2">
      <c r="C162" s="1"/>
      <c r="D162" s="1"/>
      <c r="E162" s="1"/>
      <c r="F162" s="1"/>
      <c r="G162" s="1"/>
    </row>
    <row r="163" spans="3:7" x14ac:dyDescent="0.2">
      <c r="C163" s="1"/>
      <c r="D163" s="1"/>
      <c r="E163" s="1"/>
      <c r="F163" s="1"/>
      <c r="G163" s="1"/>
    </row>
    <row r="164" spans="3:7" x14ac:dyDescent="0.2">
      <c r="C164" s="2"/>
      <c r="D164" s="2"/>
      <c r="E164" s="2"/>
      <c r="F164" s="1"/>
      <c r="G164" s="1"/>
    </row>
    <row r="165" spans="3:7" x14ac:dyDescent="0.2">
      <c r="C165" s="2"/>
      <c r="D165" s="2"/>
      <c r="E165" s="2"/>
      <c r="F165" s="1"/>
      <c r="G165" s="1"/>
    </row>
    <row r="200" spans="1:1" x14ac:dyDescent="0.2">
      <c r="A200" s="8" t="s">
        <v>885</v>
      </c>
    </row>
  </sheetData>
  <mergeCells count="2">
    <mergeCell ref="C6:D6"/>
    <mergeCell ref="F6:G6"/>
  </mergeCells>
  <printOptions horizontalCentered="1"/>
  <pageMargins left="0.25" right="0.25" top="1" bottom="1" header="0.5" footer="0.5"/>
  <pageSetup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ignoredErrors>
    <ignoredError sqref="D122:E137 C8:H8 G122:H137 G92:H102 D92:E102 G112:H120 D112:E120 D9:E49 G9:H49 D51:E90 G51:H90 D104:E110 G104:H11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449"/>
  <sheetViews>
    <sheetView tabSelected="1" zoomScale="130" zoomScaleNormal="130" workbookViewId="0">
      <pane ySplit="8" topLeftCell="A9" activePane="bottomLeft" state="frozen"/>
      <selection activeCell="B9" sqref="B9"/>
      <selection pane="bottomLeft" activeCell="B9" sqref="B9"/>
    </sheetView>
  </sheetViews>
  <sheetFormatPr defaultColWidth="8.88671875" defaultRowHeight="15"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0" width="1.77734375" style="8" customWidth="1"/>
    <col min="11" max="12" width="1.77734375" customWidth="1"/>
    <col min="13" max="13" width="23.88671875" style="8" bestFit="1" customWidth="1"/>
    <col min="14" max="14" width="5.88671875" style="8" bestFit="1" customWidth="1"/>
    <col min="15" max="15" width="7.109375" style="8" bestFit="1" customWidth="1"/>
    <col min="16" max="17" width="7.33203125" style="8" bestFit="1" customWidth="1"/>
    <col min="18" max="18" width="6.44140625" bestFit="1" customWidth="1"/>
    <col min="25" max="16384" width="8.88671875" style="8"/>
  </cols>
  <sheetData>
    <row r="1" spans="1:17" ht="12.75" customHeight="1" x14ac:dyDescent="0.2">
      <c r="A1" s="232" t="s">
        <v>838</v>
      </c>
      <c r="C1" s="20"/>
      <c r="D1" s="20"/>
      <c r="E1" s="20"/>
      <c r="F1" s="20"/>
      <c r="G1" s="20"/>
      <c r="H1" s="20"/>
      <c r="I1" s="20"/>
      <c r="J1" s="19"/>
    </row>
    <row r="2" spans="1:17" ht="12.75" customHeight="1" x14ac:dyDescent="0.2">
      <c r="A2" s="232" t="s">
        <v>7</v>
      </c>
      <c r="C2" s="20"/>
      <c r="D2" s="20"/>
      <c r="E2" s="20"/>
      <c r="F2" s="20"/>
      <c r="G2" s="20"/>
      <c r="H2" s="20"/>
      <c r="I2" s="20"/>
      <c r="J2" s="19"/>
    </row>
    <row r="3" spans="1:17" ht="12.75" customHeight="1" x14ac:dyDescent="0.2">
      <c r="A3" s="232" t="s">
        <v>11</v>
      </c>
      <c r="C3" s="20"/>
      <c r="D3" s="20"/>
      <c r="E3" s="20"/>
      <c r="F3" s="20"/>
      <c r="G3" s="20"/>
      <c r="H3" s="20"/>
      <c r="I3" s="20"/>
      <c r="J3" s="19"/>
    </row>
    <row r="4" spans="1:17" ht="12.75" customHeight="1" x14ac:dyDescent="0.2">
      <c r="A4" s="232" t="s">
        <v>898</v>
      </c>
      <c r="C4" s="66"/>
      <c r="D4" s="20"/>
      <c r="E4" s="20"/>
      <c r="F4" s="20"/>
      <c r="G4" s="66"/>
      <c r="H4" s="20"/>
      <c r="I4" s="20"/>
    </row>
    <row r="5" spans="1:17" ht="12.75" customHeight="1" x14ac:dyDescent="0.2">
      <c r="B5" s="67"/>
    </row>
    <row r="6" spans="1:17" ht="12.75" customHeight="1" x14ac:dyDescent="0.2">
      <c r="D6" s="283" t="s">
        <v>15</v>
      </c>
      <c r="E6" s="283"/>
      <c r="F6" s="231"/>
      <c r="G6" s="283" t="s">
        <v>1</v>
      </c>
      <c r="H6" s="283"/>
      <c r="I6" s="3"/>
    </row>
    <row r="7" spans="1:17" ht="12.75" customHeight="1" x14ac:dyDescent="0.2">
      <c r="A7" s="61"/>
      <c r="B7" s="230" t="s">
        <v>837</v>
      </c>
      <c r="C7" s="230" t="s">
        <v>3</v>
      </c>
      <c r="D7" s="215" t="s">
        <v>4</v>
      </c>
      <c r="E7" s="215" t="s">
        <v>5</v>
      </c>
      <c r="F7" s="215"/>
      <c r="G7" s="215" t="s">
        <v>4</v>
      </c>
      <c r="H7" s="215" t="s">
        <v>5</v>
      </c>
      <c r="I7" s="215" t="s">
        <v>6</v>
      </c>
    </row>
    <row r="8" spans="1:17" ht="12.75" customHeight="1" thickBot="1" x14ac:dyDescent="0.25">
      <c r="A8" s="54"/>
      <c r="B8" s="284" t="s">
        <v>13</v>
      </c>
      <c r="C8" s="284"/>
      <c r="D8" s="229">
        <f>SUM(D41,D65,D88,D155,D223,D278,D335,D371)</f>
        <v>4173688</v>
      </c>
      <c r="E8" s="180">
        <f>D8/$I8</f>
        <v>0.60596216097555877</v>
      </c>
      <c r="F8" s="179"/>
      <c r="G8" s="229">
        <f>SUM(G41,G65,G88,G155,G223,G278,G335,G371)</f>
        <v>2714016</v>
      </c>
      <c r="H8" s="180">
        <f>G8/$I8</f>
        <v>0.39403783902444123</v>
      </c>
      <c r="I8" s="182">
        <f>+D8+G8</f>
        <v>6887704</v>
      </c>
      <c r="O8" s="14"/>
      <c r="P8" s="14"/>
      <c r="Q8" s="14"/>
    </row>
    <row r="9" spans="1:17" ht="12.75" customHeight="1" x14ac:dyDescent="0.2">
      <c r="A9" s="291" t="s">
        <v>218</v>
      </c>
      <c r="B9" s="278" t="s">
        <v>827</v>
      </c>
      <c r="C9" s="171" t="s">
        <v>210</v>
      </c>
      <c r="D9" s="172"/>
      <c r="E9" s="173"/>
      <c r="F9" s="172"/>
      <c r="G9" s="172"/>
      <c r="H9" s="173"/>
      <c r="I9" s="172"/>
      <c r="O9" s="14"/>
      <c r="P9" s="14"/>
      <c r="Q9" s="14"/>
    </row>
    <row r="10" spans="1:17" ht="12.75" customHeight="1" x14ac:dyDescent="0.2">
      <c r="A10" s="289"/>
      <c r="B10" s="275"/>
      <c r="C10" s="169" t="s">
        <v>257</v>
      </c>
      <c r="D10" s="174"/>
      <c r="E10" s="175">
        <f t="shared" ref="E10:E21" si="0">+D10/$I10</f>
        <v>0</v>
      </c>
      <c r="F10" s="174"/>
      <c r="G10" s="174">
        <v>2592</v>
      </c>
      <c r="H10" s="175">
        <f t="shared" ref="H10:H21" si="1">+G10/$I10</f>
        <v>1</v>
      </c>
      <c r="I10" s="176">
        <f t="shared" ref="I10:I63" si="2">+D10+G10</f>
        <v>2592</v>
      </c>
      <c r="O10" s="14"/>
      <c r="P10" s="14"/>
      <c r="Q10" s="14"/>
    </row>
    <row r="11" spans="1:17" ht="12.75" customHeight="1" x14ac:dyDescent="0.2">
      <c r="A11" s="289"/>
      <c r="B11" s="279"/>
      <c r="C11" s="118" t="s">
        <v>281</v>
      </c>
      <c r="D11" s="176">
        <v>1584</v>
      </c>
      <c r="E11" s="175">
        <f t="shared" si="0"/>
        <v>1</v>
      </c>
      <c r="F11" s="176"/>
      <c r="G11" s="176"/>
      <c r="H11" s="175">
        <f t="shared" si="1"/>
        <v>0</v>
      </c>
      <c r="I11" s="176">
        <f t="shared" si="2"/>
        <v>1584</v>
      </c>
      <c r="O11" s="14"/>
      <c r="P11" s="14"/>
      <c r="Q11" s="14"/>
    </row>
    <row r="12" spans="1:17" ht="12.75" customHeight="1" x14ac:dyDescent="0.2">
      <c r="A12" s="289"/>
      <c r="B12" s="279"/>
      <c r="C12" s="118" t="s">
        <v>283</v>
      </c>
      <c r="D12" s="176">
        <v>4560</v>
      </c>
      <c r="E12" s="175">
        <f t="shared" si="0"/>
        <v>0.53672316384180796</v>
      </c>
      <c r="F12" s="176"/>
      <c r="G12" s="176">
        <v>3936</v>
      </c>
      <c r="H12" s="175">
        <f t="shared" si="1"/>
        <v>0.4632768361581921</v>
      </c>
      <c r="I12" s="176">
        <f t="shared" si="2"/>
        <v>8496</v>
      </c>
      <c r="O12" s="14"/>
      <c r="P12" s="14"/>
      <c r="Q12" s="14"/>
    </row>
    <row r="13" spans="1:17" ht="12.75" customHeight="1" x14ac:dyDescent="0.2">
      <c r="A13" s="289"/>
      <c r="B13" s="279"/>
      <c r="C13" s="118" t="s">
        <v>284</v>
      </c>
      <c r="D13" s="176">
        <v>3984</v>
      </c>
      <c r="E13" s="175">
        <f t="shared" si="0"/>
        <v>1</v>
      </c>
      <c r="F13" s="177"/>
      <c r="G13" s="176"/>
      <c r="H13" s="175">
        <f t="shared" si="1"/>
        <v>0</v>
      </c>
      <c r="I13" s="176">
        <f t="shared" si="2"/>
        <v>3984</v>
      </c>
      <c r="O13" s="14"/>
      <c r="P13" s="14"/>
      <c r="Q13" s="14"/>
    </row>
    <row r="14" spans="1:17" ht="12.75" customHeight="1" x14ac:dyDescent="0.2">
      <c r="A14" s="289"/>
      <c r="B14" s="279"/>
      <c r="C14" s="118" t="s">
        <v>288</v>
      </c>
      <c r="D14" s="176">
        <v>26320</v>
      </c>
      <c r="E14" s="175">
        <f t="shared" si="0"/>
        <v>0.69175777964676199</v>
      </c>
      <c r="F14" s="177"/>
      <c r="G14" s="176">
        <v>11728</v>
      </c>
      <c r="H14" s="175">
        <f t="shared" si="1"/>
        <v>0.30824222035323801</v>
      </c>
      <c r="I14" s="176">
        <f t="shared" si="2"/>
        <v>38048</v>
      </c>
      <c r="O14" s="14"/>
      <c r="P14" s="14"/>
      <c r="Q14" s="14"/>
    </row>
    <row r="15" spans="1:17" ht="12.75" customHeight="1" x14ac:dyDescent="0.2">
      <c r="A15" s="289"/>
      <c r="B15" s="279"/>
      <c r="C15" s="118" t="s">
        <v>289</v>
      </c>
      <c r="D15" s="176"/>
      <c r="E15" s="175">
        <f t="shared" si="0"/>
        <v>0</v>
      </c>
      <c r="F15" s="177"/>
      <c r="G15" s="176">
        <v>1920</v>
      </c>
      <c r="H15" s="175">
        <f t="shared" si="1"/>
        <v>1</v>
      </c>
      <c r="I15" s="176">
        <f t="shared" si="2"/>
        <v>1920</v>
      </c>
      <c r="O15" s="14"/>
      <c r="P15" s="14"/>
      <c r="Q15" s="14"/>
    </row>
    <row r="16" spans="1:17" ht="12.75" customHeight="1" x14ac:dyDescent="0.2">
      <c r="A16" s="289"/>
      <c r="B16" s="279"/>
      <c r="C16" s="118" t="s">
        <v>298</v>
      </c>
      <c r="D16" s="176">
        <v>11856</v>
      </c>
      <c r="E16" s="175">
        <f t="shared" si="0"/>
        <v>0.84879725085910651</v>
      </c>
      <c r="F16" s="177"/>
      <c r="G16" s="176">
        <v>2112</v>
      </c>
      <c r="H16" s="175">
        <f t="shared" si="1"/>
        <v>0.15120274914089346</v>
      </c>
      <c r="I16" s="176">
        <f t="shared" si="2"/>
        <v>13968</v>
      </c>
      <c r="O16" s="14"/>
      <c r="P16" s="14"/>
      <c r="Q16" s="14"/>
    </row>
    <row r="17" spans="1:17" ht="12.75" customHeight="1" x14ac:dyDescent="0.2">
      <c r="A17" s="289"/>
      <c r="B17" s="279"/>
      <c r="C17" s="118" t="s">
        <v>309</v>
      </c>
      <c r="D17" s="178">
        <v>16816</v>
      </c>
      <c r="E17" s="175">
        <f t="shared" si="0"/>
        <v>1</v>
      </c>
      <c r="F17" s="176"/>
      <c r="G17" s="178"/>
      <c r="H17" s="175">
        <f t="shared" si="1"/>
        <v>0</v>
      </c>
      <c r="I17" s="176">
        <f t="shared" si="2"/>
        <v>16816</v>
      </c>
      <c r="O17" s="14"/>
      <c r="P17" s="14"/>
      <c r="Q17" s="14"/>
    </row>
    <row r="18" spans="1:17" ht="12.75" customHeight="1" x14ac:dyDescent="0.2">
      <c r="A18" s="289"/>
      <c r="B18" s="279"/>
      <c r="C18" s="118" t="s">
        <v>310</v>
      </c>
      <c r="D18" s="178"/>
      <c r="E18" s="175">
        <f t="shared" si="0"/>
        <v>0</v>
      </c>
      <c r="F18" s="176"/>
      <c r="G18" s="178">
        <v>576</v>
      </c>
      <c r="H18" s="175">
        <f t="shared" si="1"/>
        <v>1</v>
      </c>
      <c r="I18" s="176">
        <f t="shared" si="2"/>
        <v>576</v>
      </c>
      <c r="O18" s="14"/>
      <c r="P18" s="14"/>
      <c r="Q18" s="14"/>
    </row>
    <row r="19" spans="1:17" ht="12.75" customHeight="1" x14ac:dyDescent="0.2">
      <c r="A19" s="289"/>
      <c r="B19" s="279"/>
      <c r="C19" s="118" t="s">
        <v>315</v>
      </c>
      <c r="D19" s="176">
        <v>2400</v>
      </c>
      <c r="E19" s="175">
        <f t="shared" si="0"/>
        <v>1</v>
      </c>
      <c r="F19" s="176"/>
      <c r="G19" s="176"/>
      <c r="H19" s="175">
        <f t="shared" si="1"/>
        <v>0</v>
      </c>
      <c r="I19" s="176">
        <f t="shared" si="2"/>
        <v>2400</v>
      </c>
      <c r="O19" s="14"/>
      <c r="P19" s="14"/>
      <c r="Q19" s="14"/>
    </row>
    <row r="20" spans="1:17" ht="12.75" customHeight="1" x14ac:dyDescent="0.2">
      <c r="A20" s="289"/>
      <c r="B20" s="279"/>
      <c r="C20" s="118" t="s">
        <v>317</v>
      </c>
      <c r="D20" s="176">
        <v>6768</v>
      </c>
      <c r="E20" s="175">
        <f t="shared" si="0"/>
        <v>0.5280898876404494</v>
      </c>
      <c r="F20" s="176"/>
      <c r="G20" s="176">
        <v>6048</v>
      </c>
      <c r="H20" s="175">
        <f t="shared" si="1"/>
        <v>0.47191011235955055</v>
      </c>
      <c r="I20" s="176">
        <f t="shared" si="2"/>
        <v>12816</v>
      </c>
      <c r="O20" s="14"/>
      <c r="P20" s="14"/>
      <c r="Q20" s="14"/>
    </row>
    <row r="21" spans="1:17" ht="12.75" customHeight="1" x14ac:dyDescent="0.2">
      <c r="A21" s="289"/>
      <c r="B21" s="279"/>
      <c r="C21" s="118" t="s">
        <v>319</v>
      </c>
      <c r="D21" s="176">
        <v>2736</v>
      </c>
      <c r="E21" s="175">
        <f t="shared" si="0"/>
        <v>1</v>
      </c>
      <c r="F21" s="176"/>
      <c r="G21" s="176"/>
      <c r="H21" s="175">
        <f t="shared" si="1"/>
        <v>0</v>
      </c>
      <c r="I21" s="176">
        <f t="shared" si="2"/>
        <v>2736</v>
      </c>
      <c r="O21" s="14"/>
      <c r="P21" s="14"/>
      <c r="Q21" s="14"/>
    </row>
    <row r="22" spans="1:17" ht="12.75" customHeight="1" x14ac:dyDescent="0.2">
      <c r="A22" s="289"/>
      <c r="B22" s="279"/>
      <c r="C22" s="118" t="s">
        <v>329</v>
      </c>
      <c r="D22" s="176"/>
      <c r="E22" s="175">
        <f t="shared" ref="E22:E63" si="3">+D22/$I22</f>
        <v>0</v>
      </c>
      <c r="F22" s="176"/>
      <c r="G22" s="176">
        <v>2496</v>
      </c>
      <c r="H22" s="175">
        <f t="shared" ref="H22:H63" si="4">+G22/$I22</f>
        <v>1</v>
      </c>
      <c r="I22" s="176">
        <f t="shared" si="2"/>
        <v>2496</v>
      </c>
      <c r="O22" s="14"/>
      <c r="P22" s="14"/>
      <c r="Q22" s="14"/>
    </row>
    <row r="23" spans="1:17" ht="12.75" customHeight="1" thickBot="1" x14ac:dyDescent="0.25">
      <c r="A23" s="289"/>
      <c r="B23" s="280"/>
      <c r="C23" s="170" t="s">
        <v>0</v>
      </c>
      <c r="D23" s="179">
        <f>SUM(D10:D22)</f>
        <v>77024</v>
      </c>
      <c r="E23" s="180">
        <f t="shared" si="3"/>
        <v>0.71034380994540358</v>
      </c>
      <c r="F23" s="181"/>
      <c r="G23" s="179">
        <f>SUM(G10:G22)</f>
        <v>31408</v>
      </c>
      <c r="H23" s="180">
        <f t="shared" si="4"/>
        <v>0.28965619005459642</v>
      </c>
      <c r="I23" s="182">
        <f t="shared" si="2"/>
        <v>108432</v>
      </c>
      <c r="O23" s="14"/>
      <c r="P23" s="14"/>
      <c r="Q23" s="14"/>
    </row>
    <row r="24" spans="1:17" ht="12.75" customHeight="1" x14ac:dyDescent="0.2">
      <c r="A24" s="289"/>
      <c r="B24" s="275" t="s">
        <v>902</v>
      </c>
      <c r="C24" s="169" t="s">
        <v>685</v>
      </c>
      <c r="D24" s="176">
        <v>57264</v>
      </c>
      <c r="E24" s="175">
        <f t="shared" ref="E24" si="5">+D24/$I24</f>
        <v>0.78642056690837181</v>
      </c>
      <c r="F24" s="177"/>
      <c r="G24" s="176">
        <v>15552</v>
      </c>
      <c r="H24" s="175">
        <f t="shared" ref="H24" si="6">+G24/$I24</f>
        <v>0.21357943309162822</v>
      </c>
      <c r="I24" s="176">
        <f t="shared" ref="I24" si="7">+D24+G24</f>
        <v>72816</v>
      </c>
      <c r="O24" s="14"/>
      <c r="P24" s="14"/>
      <c r="Q24" s="14"/>
    </row>
    <row r="25" spans="1:17" ht="12.75" customHeight="1" x14ac:dyDescent="0.2">
      <c r="A25" s="289"/>
      <c r="B25" s="275"/>
      <c r="C25" s="118" t="s">
        <v>686</v>
      </c>
      <c r="D25" s="183">
        <v>2944</v>
      </c>
      <c r="E25" s="175">
        <f t="shared" si="3"/>
        <v>1</v>
      </c>
      <c r="F25" s="177"/>
      <c r="G25" s="183"/>
      <c r="H25" s="175">
        <f t="shared" si="4"/>
        <v>0</v>
      </c>
      <c r="I25" s="176">
        <f t="shared" si="2"/>
        <v>2944</v>
      </c>
      <c r="O25" s="14"/>
      <c r="P25" s="14"/>
      <c r="Q25" s="14"/>
    </row>
    <row r="26" spans="1:17" ht="12.75" customHeight="1" x14ac:dyDescent="0.2">
      <c r="A26" s="289"/>
      <c r="B26" s="275"/>
      <c r="C26" s="118" t="s">
        <v>687</v>
      </c>
      <c r="D26" s="176">
        <v>14720</v>
      </c>
      <c r="E26" s="175">
        <f t="shared" si="3"/>
        <v>0.94650205761316875</v>
      </c>
      <c r="F26" s="176"/>
      <c r="G26" s="176">
        <v>832</v>
      </c>
      <c r="H26" s="175">
        <f t="shared" si="4"/>
        <v>5.3497942386831275E-2</v>
      </c>
      <c r="I26" s="176">
        <f t="shared" si="2"/>
        <v>15552</v>
      </c>
      <c r="O26" s="14"/>
      <c r="P26" s="14"/>
      <c r="Q26" s="14"/>
    </row>
    <row r="27" spans="1:17" ht="12.75" customHeight="1" x14ac:dyDescent="0.2">
      <c r="A27" s="289"/>
      <c r="B27" s="275"/>
      <c r="C27" s="118" t="s">
        <v>688</v>
      </c>
      <c r="D27" s="176">
        <v>18864</v>
      </c>
      <c r="E27" s="175">
        <f t="shared" si="3"/>
        <v>0.90762124711316394</v>
      </c>
      <c r="F27" s="176"/>
      <c r="G27" s="176">
        <v>1920</v>
      </c>
      <c r="H27" s="175">
        <f t="shared" si="4"/>
        <v>9.237875288683603E-2</v>
      </c>
      <c r="I27" s="176">
        <f t="shared" si="2"/>
        <v>20784</v>
      </c>
      <c r="O27" s="14"/>
      <c r="P27" s="14"/>
      <c r="Q27" s="14"/>
    </row>
    <row r="28" spans="1:17" ht="12.75" customHeight="1" x14ac:dyDescent="0.2">
      <c r="A28" s="289"/>
      <c r="B28" s="275"/>
      <c r="C28" s="118" t="s">
        <v>689</v>
      </c>
      <c r="D28" s="176">
        <v>22080</v>
      </c>
      <c r="E28" s="175">
        <f t="shared" si="3"/>
        <v>0.85185185185185186</v>
      </c>
      <c r="F28" s="176"/>
      <c r="G28" s="176">
        <v>3840</v>
      </c>
      <c r="H28" s="175">
        <f t="shared" si="4"/>
        <v>0.14814814814814814</v>
      </c>
      <c r="I28" s="176">
        <f t="shared" si="2"/>
        <v>25920</v>
      </c>
      <c r="O28" s="14"/>
      <c r="P28" s="14"/>
      <c r="Q28" s="14"/>
    </row>
    <row r="29" spans="1:17" ht="12.75" customHeight="1" x14ac:dyDescent="0.2">
      <c r="A29" s="289"/>
      <c r="B29" s="275"/>
      <c r="C29" s="118" t="s">
        <v>690</v>
      </c>
      <c r="D29" s="176">
        <v>41792</v>
      </c>
      <c r="E29" s="175">
        <f t="shared" si="3"/>
        <v>0.543826774932334</v>
      </c>
      <c r="F29" s="176"/>
      <c r="G29" s="176">
        <v>35056</v>
      </c>
      <c r="H29" s="175">
        <f t="shared" si="4"/>
        <v>0.45617322506766605</v>
      </c>
      <c r="I29" s="176">
        <f t="shared" si="2"/>
        <v>76848</v>
      </c>
      <c r="O29" s="14"/>
      <c r="P29" s="14"/>
      <c r="Q29" s="14"/>
    </row>
    <row r="30" spans="1:17" ht="12.75" customHeight="1" x14ac:dyDescent="0.2">
      <c r="A30" s="289"/>
      <c r="B30" s="275"/>
      <c r="C30" s="118" t="s">
        <v>691</v>
      </c>
      <c r="D30" s="176">
        <v>14592</v>
      </c>
      <c r="E30" s="175">
        <f t="shared" si="3"/>
        <v>1</v>
      </c>
      <c r="F30" s="176"/>
      <c r="G30" s="176"/>
      <c r="H30" s="175">
        <f t="shared" si="4"/>
        <v>0</v>
      </c>
      <c r="I30" s="176">
        <f t="shared" si="2"/>
        <v>14592</v>
      </c>
      <c r="O30" s="14"/>
      <c r="P30" s="14"/>
      <c r="Q30" s="14"/>
    </row>
    <row r="31" spans="1:17" ht="12.75" customHeight="1" x14ac:dyDescent="0.2">
      <c r="A31" s="289"/>
      <c r="B31" s="275"/>
      <c r="C31" s="118" t="s">
        <v>818</v>
      </c>
      <c r="D31" s="176">
        <v>6720</v>
      </c>
      <c r="E31" s="175">
        <f t="shared" si="3"/>
        <v>0.875</v>
      </c>
      <c r="F31" s="176"/>
      <c r="G31" s="176">
        <v>960</v>
      </c>
      <c r="H31" s="175">
        <f t="shared" si="4"/>
        <v>0.125</v>
      </c>
      <c r="I31" s="176">
        <f t="shared" si="2"/>
        <v>7680</v>
      </c>
      <c r="O31" s="14"/>
      <c r="P31" s="14"/>
      <c r="Q31" s="14"/>
    </row>
    <row r="32" spans="1:17" ht="12.75" customHeight="1" x14ac:dyDescent="0.2">
      <c r="A32" s="289"/>
      <c r="B32" s="275"/>
      <c r="C32" s="118" t="s">
        <v>864</v>
      </c>
      <c r="D32" s="176">
        <v>21792</v>
      </c>
      <c r="E32" s="175">
        <f t="shared" si="3"/>
        <v>0.74630136986301365</v>
      </c>
      <c r="F32" s="176"/>
      <c r="G32" s="176">
        <v>7408</v>
      </c>
      <c r="H32" s="175">
        <f t="shared" si="4"/>
        <v>0.25369863013698629</v>
      </c>
      <c r="I32" s="176">
        <f t="shared" si="2"/>
        <v>29200</v>
      </c>
      <c r="O32" s="14"/>
      <c r="P32" s="14"/>
      <c r="Q32" s="14"/>
    </row>
    <row r="33" spans="1:17" ht="12.75" customHeight="1" x14ac:dyDescent="0.2">
      <c r="A33" s="289"/>
      <c r="B33" s="275"/>
      <c r="C33" s="118" t="s">
        <v>692</v>
      </c>
      <c r="D33" s="176">
        <v>5184</v>
      </c>
      <c r="E33" s="175">
        <f t="shared" si="3"/>
        <v>0.39130434782608697</v>
      </c>
      <c r="F33" s="176"/>
      <c r="G33" s="176">
        <v>8064</v>
      </c>
      <c r="H33" s="175">
        <f t="shared" si="4"/>
        <v>0.60869565217391308</v>
      </c>
      <c r="I33" s="176">
        <f t="shared" si="2"/>
        <v>13248</v>
      </c>
      <c r="O33" s="14"/>
      <c r="P33" s="14"/>
      <c r="Q33" s="14"/>
    </row>
    <row r="34" spans="1:17" ht="12.75" customHeight="1" x14ac:dyDescent="0.2">
      <c r="A34" s="289"/>
      <c r="B34" s="275"/>
      <c r="C34" s="118" t="s">
        <v>693</v>
      </c>
      <c r="D34" s="184">
        <v>32992</v>
      </c>
      <c r="E34" s="185">
        <f t="shared" si="3"/>
        <v>0.48155067725361983</v>
      </c>
      <c r="F34" s="174"/>
      <c r="G34" s="184">
        <v>35520</v>
      </c>
      <c r="H34" s="185">
        <f t="shared" si="4"/>
        <v>0.51844932274638023</v>
      </c>
      <c r="I34" s="174">
        <f t="shared" si="2"/>
        <v>68512</v>
      </c>
      <c r="O34" s="14"/>
      <c r="P34" s="14"/>
      <c r="Q34" s="14"/>
    </row>
    <row r="35" spans="1:17" ht="12.75" customHeight="1" x14ac:dyDescent="0.2">
      <c r="A35" s="289"/>
      <c r="B35" s="275"/>
      <c r="C35" s="118" t="s">
        <v>694</v>
      </c>
      <c r="D35" s="176">
        <v>12672</v>
      </c>
      <c r="E35" s="175">
        <f t="shared" si="3"/>
        <v>0.65131578947368418</v>
      </c>
      <c r="F35" s="177"/>
      <c r="G35" s="176">
        <v>6784</v>
      </c>
      <c r="H35" s="175">
        <f t="shared" si="4"/>
        <v>0.34868421052631576</v>
      </c>
      <c r="I35" s="176">
        <f t="shared" si="2"/>
        <v>19456</v>
      </c>
      <c r="O35" s="14"/>
      <c r="P35" s="14"/>
      <c r="Q35" s="14"/>
    </row>
    <row r="36" spans="1:17" ht="12.75" customHeight="1" x14ac:dyDescent="0.2">
      <c r="A36" s="289"/>
      <c r="B36" s="275"/>
      <c r="C36" s="118" t="s">
        <v>695</v>
      </c>
      <c r="D36" s="176">
        <v>4224</v>
      </c>
      <c r="E36" s="175">
        <f t="shared" si="3"/>
        <v>0.5892857142857143</v>
      </c>
      <c r="F36" s="176"/>
      <c r="G36" s="176">
        <v>2944</v>
      </c>
      <c r="H36" s="175">
        <f t="shared" si="4"/>
        <v>0.4107142857142857</v>
      </c>
      <c r="I36" s="176">
        <f t="shared" si="2"/>
        <v>7168</v>
      </c>
      <c r="O36" s="14"/>
      <c r="P36" s="14"/>
      <c r="Q36" s="14"/>
    </row>
    <row r="37" spans="1:17" ht="12.75" customHeight="1" x14ac:dyDescent="0.2">
      <c r="A37" s="289"/>
      <c r="B37" s="275"/>
      <c r="C37" s="118" t="s">
        <v>696</v>
      </c>
      <c r="D37" s="176">
        <v>1760</v>
      </c>
      <c r="E37" s="175">
        <f t="shared" si="3"/>
        <v>1</v>
      </c>
      <c r="F37" s="176"/>
      <c r="G37" s="176"/>
      <c r="H37" s="175">
        <f t="shared" si="4"/>
        <v>0</v>
      </c>
      <c r="I37" s="176">
        <f t="shared" si="2"/>
        <v>1760</v>
      </c>
      <c r="O37" s="14"/>
      <c r="P37" s="14"/>
      <c r="Q37" s="14"/>
    </row>
    <row r="38" spans="1:17" ht="12.75" customHeight="1" x14ac:dyDescent="0.2">
      <c r="A38" s="289"/>
      <c r="B38" s="275"/>
      <c r="C38" s="118" t="s">
        <v>697</v>
      </c>
      <c r="D38" s="176">
        <v>3328</v>
      </c>
      <c r="E38" s="175">
        <f t="shared" si="3"/>
        <v>1</v>
      </c>
      <c r="F38" s="176"/>
      <c r="G38" s="176"/>
      <c r="H38" s="175">
        <f t="shared" si="4"/>
        <v>0</v>
      </c>
      <c r="I38" s="176">
        <f t="shared" si="2"/>
        <v>3328</v>
      </c>
      <c r="O38" s="14"/>
      <c r="P38" s="14"/>
      <c r="Q38" s="14"/>
    </row>
    <row r="39" spans="1:17" ht="12.75" customHeight="1" x14ac:dyDescent="0.2">
      <c r="A39" s="289"/>
      <c r="B39" s="275"/>
      <c r="C39" s="118" t="s">
        <v>698</v>
      </c>
      <c r="D39" s="178">
        <v>64192</v>
      </c>
      <c r="E39" s="175">
        <f t="shared" si="3"/>
        <v>0.82432710088350114</v>
      </c>
      <c r="F39" s="176"/>
      <c r="G39" s="178">
        <v>13680</v>
      </c>
      <c r="H39" s="175">
        <f t="shared" si="4"/>
        <v>0.17567289911649886</v>
      </c>
      <c r="I39" s="176">
        <f t="shared" si="2"/>
        <v>77872</v>
      </c>
      <c r="O39" s="14"/>
      <c r="P39" s="14"/>
      <c r="Q39" s="14"/>
    </row>
    <row r="40" spans="1:17" ht="12.75" customHeight="1" thickBot="1" x14ac:dyDescent="0.25">
      <c r="A40" s="289"/>
      <c r="B40" s="281"/>
      <c r="C40" s="170" t="s">
        <v>0</v>
      </c>
      <c r="D40" s="179">
        <f>SUM(D24:D39)</f>
        <v>325120</v>
      </c>
      <c r="E40" s="180">
        <f t="shared" si="3"/>
        <v>0.71036532074812098</v>
      </c>
      <c r="F40" s="182"/>
      <c r="G40" s="179">
        <f>SUM(G24:G39)</f>
        <v>132560</v>
      </c>
      <c r="H40" s="180">
        <f t="shared" si="4"/>
        <v>0.28963467925187902</v>
      </c>
      <c r="I40" s="182">
        <f t="shared" si="2"/>
        <v>457680</v>
      </c>
      <c r="O40" s="14"/>
      <c r="P40" s="14"/>
      <c r="Q40" s="14"/>
    </row>
    <row r="41" spans="1:17" ht="12.75" customHeight="1" thickBot="1" x14ac:dyDescent="0.25">
      <c r="A41" s="292"/>
      <c r="B41" s="282" t="s">
        <v>159</v>
      </c>
      <c r="C41" s="285"/>
      <c r="D41" s="55">
        <f>SUM(D23,D40)</f>
        <v>402144</v>
      </c>
      <c r="E41" s="56">
        <f t="shared" ref="E41:E116" si="8">+D41/$I41</f>
        <v>0.71036120061047991</v>
      </c>
      <c r="F41" s="57"/>
      <c r="G41" s="55">
        <f>SUM(G23,G40)</f>
        <v>163968</v>
      </c>
      <c r="H41" s="56">
        <f t="shared" ref="H41:H116" si="9">+G41/$I41</f>
        <v>0.28963879938952009</v>
      </c>
      <c r="I41" s="57">
        <f t="shared" ref="I41:I116" si="10">+D41+G41</f>
        <v>566112</v>
      </c>
      <c r="O41" s="14"/>
      <c r="P41" s="14"/>
      <c r="Q41" s="14"/>
    </row>
    <row r="42" spans="1:17" ht="12.75" customHeight="1" x14ac:dyDescent="0.2">
      <c r="A42" s="278" t="s">
        <v>699</v>
      </c>
      <c r="B42" s="278" t="s">
        <v>828</v>
      </c>
      <c r="C42" s="171" t="s">
        <v>414</v>
      </c>
      <c r="D42" s="172"/>
      <c r="E42" s="173"/>
      <c r="F42" s="172"/>
      <c r="G42" s="172"/>
      <c r="H42" s="173"/>
      <c r="I42" s="172"/>
    </row>
    <row r="43" spans="1:17" ht="12.75" customHeight="1" x14ac:dyDescent="0.2">
      <c r="A43" s="275"/>
      <c r="B43" s="275"/>
      <c r="C43" s="118" t="s">
        <v>336</v>
      </c>
      <c r="D43" s="178"/>
      <c r="E43" s="175">
        <f t="shared" si="3"/>
        <v>0</v>
      </c>
      <c r="F43" s="176"/>
      <c r="G43" s="178">
        <v>576</v>
      </c>
      <c r="H43" s="175">
        <f t="shared" si="4"/>
        <v>1</v>
      </c>
      <c r="I43" s="176">
        <f t="shared" si="2"/>
        <v>576</v>
      </c>
    </row>
    <row r="44" spans="1:17" ht="12.75" customHeight="1" x14ac:dyDescent="0.2">
      <c r="A44" s="275"/>
      <c r="B44" s="275"/>
      <c r="C44" s="118" t="s">
        <v>250</v>
      </c>
      <c r="D44" s="178">
        <v>7616</v>
      </c>
      <c r="E44" s="175">
        <f t="shared" si="3"/>
        <v>1</v>
      </c>
      <c r="F44" s="176"/>
      <c r="G44" s="178"/>
      <c r="H44" s="175">
        <f t="shared" si="4"/>
        <v>0</v>
      </c>
      <c r="I44" s="176">
        <f t="shared" si="2"/>
        <v>7616</v>
      </c>
    </row>
    <row r="45" spans="1:17" ht="12.75" customHeight="1" x14ac:dyDescent="0.2">
      <c r="A45" s="275"/>
      <c r="B45" s="275"/>
      <c r="C45" s="118" t="s">
        <v>253</v>
      </c>
      <c r="D45" s="178">
        <v>3024</v>
      </c>
      <c r="E45" s="175">
        <f t="shared" si="3"/>
        <v>0.57798165137614677</v>
      </c>
      <c r="F45" s="176"/>
      <c r="G45" s="178">
        <v>2208</v>
      </c>
      <c r="H45" s="175">
        <f t="shared" si="4"/>
        <v>0.42201834862385323</v>
      </c>
      <c r="I45" s="176">
        <f t="shared" si="2"/>
        <v>5232</v>
      </c>
    </row>
    <row r="46" spans="1:17" ht="12.75" customHeight="1" x14ac:dyDescent="0.2">
      <c r="A46" s="279"/>
      <c r="B46" s="279"/>
      <c r="C46" s="118" t="s">
        <v>257</v>
      </c>
      <c r="D46" s="178">
        <v>2064</v>
      </c>
      <c r="E46" s="175">
        <f t="shared" si="3"/>
        <v>0.36440677966101692</v>
      </c>
      <c r="F46" s="176"/>
      <c r="G46" s="178">
        <v>3600</v>
      </c>
      <c r="H46" s="175">
        <f t="shared" si="4"/>
        <v>0.63559322033898302</v>
      </c>
      <c r="I46" s="176">
        <f t="shared" si="2"/>
        <v>5664</v>
      </c>
    </row>
    <row r="47" spans="1:17" ht="12.75" customHeight="1" x14ac:dyDescent="0.2">
      <c r="A47" s="279"/>
      <c r="B47" s="279"/>
      <c r="C47" s="118" t="s">
        <v>260</v>
      </c>
      <c r="D47" s="178"/>
      <c r="E47" s="175">
        <f t="shared" si="3"/>
        <v>0</v>
      </c>
      <c r="F47" s="176"/>
      <c r="G47" s="178">
        <v>624</v>
      </c>
      <c r="H47" s="175">
        <f t="shared" si="4"/>
        <v>1</v>
      </c>
      <c r="I47" s="176">
        <f t="shared" si="2"/>
        <v>624</v>
      </c>
    </row>
    <row r="48" spans="1:17" ht="12.75" customHeight="1" x14ac:dyDescent="0.2">
      <c r="A48" s="279"/>
      <c r="B48" s="279"/>
      <c r="C48" s="167" t="s">
        <v>263</v>
      </c>
      <c r="D48" s="178"/>
      <c r="E48" s="175">
        <f t="shared" si="3"/>
        <v>0</v>
      </c>
      <c r="F48" s="176"/>
      <c r="G48" s="178">
        <v>1456</v>
      </c>
      <c r="H48" s="175">
        <f t="shared" si="4"/>
        <v>1</v>
      </c>
      <c r="I48" s="176">
        <f t="shared" si="2"/>
        <v>1456</v>
      </c>
    </row>
    <row r="49" spans="1:9" ht="12.75" customHeight="1" x14ac:dyDescent="0.2">
      <c r="A49" s="279"/>
      <c r="B49" s="279"/>
      <c r="C49" s="167" t="s">
        <v>281</v>
      </c>
      <c r="D49" s="178"/>
      <c r="E49" s="175">
        <f t="shared" si="3"/>
        <v>0</v>
      </c>
      <c r="F49" s="176"/>
      <c r="G49" s="178">
        <v>5472</v>
      </c>
      <c r="H49" s="175">
        <f t="shared" si="4"/>
        <v>1</v>
      </c>
      <c r="I49" s="176">
        <f t="shared" si="2"/>
        <v>5472</v>
      </c>
    </row>
    <row r="50" spans="1:9" ht="12.75" customHeight="1" x14ac:dyDescent="0.2">
      <c r="A50" s="279"/>
      <c r="B50" s="279"/>
      <c r="C50" s="167" t="s">
        <v>283</v>
      </c>
      <c r="D50" s="178"/>
      <c r="E50" s="175">
        <f t="shared" si="3"/>
        <v>0</v>
      </c>
      <c r="F50" s="176"/>
      <c r="G50" s="178">
        <v>864</v>
      </c>
      <c r="H50" s="175">
        <f t="shared" si="4"/>
        <v>1</v>
      </c>
      <c r="I50" s="176">
        <f t="shared" si="2"/>
        <v>864</v>
      </c>
    </row>
    <row r="51" spans="1:9" ht="12.75" customHeight="1" x14ac:dyDescent="0.2">
      <c r="A51" s="279"/>
      <c r="B51" s="279"/>
      <c r="C51" s="167" t="s">
        <v>284</v>
      </c>
      <c r="D51" s="178"/>
      <c r="E51" s="175">
        <f t="shared" si="3"/>
        <v>0</v>
      </c>
      <c r="F51" s="176"/>
      <c r="G51" s="178">
        <v>2112</v>
      </c>
      <c r="H51" s="175">
        <f t="shared" si="4"/>
        <v>1</v>
      </c>
      <c r="I51" s="176">
        <f t="shared" si="2"/>
        <v>2112</v>
      </c>
    </row>
    <row r="52" spans="1:9" ht="12.75" customHeight="1" x14ac:dyDescent="0.2">
      <c r="A52" s="279"/>
      <c r="B52" s="279"/>
      <c r="C52" s="167" t="s">
        <v>288</v>
      </c>
      <c r="D52" s="178">
        <v>32176</v>
      </c>
      <c r="E52" s="175">
        <f t="shared" si="3"/>
        <v>0.39594408348100019</v>
      </c>
      <c r="F52" s="176"/>
      <c r="G52" s="178">
        <v>49088</v>
      </c>
      <c r="H52" s="175">
        <f t="shared" si="4"/>
        <v>0.60405591651899981</v>
      </c>
      <c r="I52" s="176">
        <f t="shared" si="2"/>
        <v>81264</v>
      </c>
    </row>
    <row r="53" spans="1:9" ht="12.75" customHeight="1" x14ac:dyDescent="0.2">
      <c r="A53" s="279"/>
      <c r="B53" s="279"/>
      <c r="C53" s="167" t="s">
        <v>295</v>
      </c>
      <c r="D53" s="178"/>
      <c r="E53" s="175">
        <f t="shared" si="3"/>
        <v>0</v>
      </c>
      <c r="F53" s="176"/>
      <c r="G53" s="178">
        <v>2016</v>
      </c>
      <c r="H53" s="175">
        <f t="shared" si="4"/>
        <v>1</v>
      </c>
      <c r="I53" s="176">
        <f t="shared" si="2"/>
        <v>2016</v>
      </c>
    </row>
    <row r="54" spans="1:9" ht="12.75" customHeight="1" x14ac:dyDescent="0.2">
      <c r="A54" s="279"/>
      <c r="B54" s="279"/>
      <c r="C54" s="167" t="s">
        <v>298</v>
      </c>
      <c r="D54" s="178">
        <v>5136</v>
      </c>
      <c r="E54" s="175">
        <f t="shared" si="3"/>
        <v>0.16614906832298137</v>
      </c>
      <c r="F54" s="176"/>
      <c r="G54" s="178">
        <v>25776</v>
      </c>
      <c r="H54" s="175">
        <f t="shared" si="4"/>
        <v>0.83385093167701863</v>
      </c>
      <c r="I54" s="176">
        <f t="shared" si="2"/>
        <v>30912</v>
      </c>
    </row>
    <row r="55" spans="1:9" ht="12.75" customHeight="1" x14ac:dyDescent="0.2">
      <c r="A55" s="279"/>
      <c r="B55" s="279"/>
      <c r="C55" s="167" t="s">
        <v>301</v>
      </c>
      <c r="D55" s="178"/>
      <c r="E55" s="175">
        <f t="shared" si="3"/>
        <v>0</v>
      </c>
      <c r="F55" s="176"/>
      <c r="G55" s="178">
        <v>912</v>
      </c>
      <c r="H55" s="175">
        <f t="shared" si="4"/>
        <v>1</v>
      </c>
      <c r="I55" s="176">
        <f t="shared" si="2"/>
        <v>912</v>
      </c>
    </row>
    <row r="56" spans="1:9" ht="12.75" customHeight="1" x14ac:dyDescent="0.2">
      <c r="A56" s="279"/>
      <c r="B56" s="279"/>
      <c r="C56" s="167" t="s">
        <v>309</v>
      </c>
      <c r="D56" s="178">
        <v>12096</v>
      </c>
      <c r="E56" s="175">
        <f t="shared" si="3"/>
        <v>0.39170984455958552</v>
      </c>
      <c r="F56" s="176"/>
      <c r="G56" s="178">
        <v>18784</v>
      </c>
      <c r="H56" s="175">
        <f t="shared" si="4"/>
        <v>0.60829015544041454</v>
      </c>
      <c r="I56" s="176">
        <f t="shared" si="2"/>
        <v>30880</v>
      </c>
    </row>
    <row r="57" spans="1:9" ht="12.75" customHeight="1" x14ac:dyDescent="0.2">
      <c r="A57" s="279"/>
      <c r="B57" s="279"/>
      <c r="C57" s="167" t="s">
        <v>310</v>
      </c>
      <c r="D57" s="178"/>
      <c r="E57" s="175">
        <f t="shared" si="3"/>
        <v>0</v>
      </c>
      <c r="F57" s="176"/>
      <c r="G57" s="178">
        <v>384</v>
      </c>
      <c r="H57" s="175">
        <f t="shared" si="4"/>
        <v>1</v>
      </c>
      <c r="I57" s="176">
        <f t="shared" si="2"/>
        <v>384</v>
      </c>
    </row>
    <row r="58" spans="1:9" ht="12.75" customHeight="1" x14ac:dyDescent="0.2">
      <c r="A58" s="279"/>
      <c r="B58" s="279"/>
      <c r="C58" s="167" t="s">
        <v>313</v>
      </c>
      <c r="D58" s="178"/>
      <c r="E58" s="175">
        <f t="shared" si="3"/>
        <v>0</v>
      </c>
      <c r="F58" s="176"/>
      <c r="G58" s="178">
        <v>672</v>
      </c>
      <c r="H58" s="175">
        <f t="shared" si="4"/>
        <v>1</v>
      </c>
      <c r="I58" s="176">
        <f t="shared" si="2"/>
        <v>672</v>
      </c>
    </row>
    <row r="59" spans="1:9" ht="12.75" customHeight="1" x14ac:dyDescent="0.2">
      <c r="A59" s="279"/>
      <c r="B59" s="279"/>
      <c r="C59" s="167" t="s">
        <v>317</v>
      </c>
      <c r="D59" s="178">
        <v>20400</v>
      </c>
      <c r="E59" s="175">
        <f t="shared" si="3"/>
        <v>0.72649572649572647</v>
      </c>
      <c r="F59" s="176"/>
      <c r="G59" s="178">
        <v>7680</v>
      </c>
      <c r="H59" s="175">
        <f t="shared" si="4"/>
        <v>0.27350427350427353</v>
      </c>
      <c r="I59" s="176">
        <f t="shared" si="2"/>
        <v>28080</v>
      </c>
    </row>
    <row r="60" spans="1:9" ht="12.75" customHeight="1" x14ac:dyDescent="0.2">
      <c r="A60" s="279"/>
      <c r="B60" s="279"/>
      <c r="C60" s="167" t="s">
        <v>319</v>
      </c>
      <c r="D60" s="178"/>
      <c r="E60" s="175">
        <f t="shared" si="3"/>
        <v>0</v>
      </c>
      <c r="F60" s="176"/>
      <c r="G60" s="178">
        <v>2112</v>
      </c>
      <c r="H60" s="175">
        <f t="shared" si="4"/>
        <v>1</v>
      </c>
      <c r="I60" s="176">
        <f t="shared" si="2"/>
        <v>2112</v>
      </c>
    </row>
    <row r="61" spans="1:9" ht="12.75" customHeight="1" x14ac:dyDescent="0.2">
      <c r="A61" s="279"/>
      <c r="B61" s="279"/>
      <c r="C61" s="167" t="s">
        <v>320</v>
      </c>
      <c r="D61" s="178">
        <v>4416</v>
      </c>
      <c r="E61" s="175">
        <f t="shared" si="3"/>
        <v>0.67647058823529416</v>
      </c>
      <c r="F61" s="176"/>
      <c r="G61" s="178">
        <v>2112</v>
      </c>
      <c r="H61" s="175">
        <f t="shared" si="4"/>
        <v>0.3235294117647059</v>
      </c>
      <c r="I61" s="176">
        <f t="shared" si="2"/>
        <v>6528</v>
      </c>
    </row>
    <row r="62" spans="1:9" ht="12.75" customHeight="1" x14ac:dyDescent="0.2">
      <c r="A62" s="279"/>
      <c r="B62" s="279"/>
      <c r="C62" s="167" t="s">
        <v>327</v>
      </c>
      <c r="D62" s="178"/>
      <c r="E62" s="175">
        <f t="shared" si="3"/>
        <v>0</v>
      </c>
      <c r="F62" s="176"/>
      <c r="G62" s="178">
        <v>528</v>
      </c>
      <c r="H62" s="175">
        <f t="shared" si="4"/>
        <v>1</v>
      </c>
      <c r="I62" s="176">
        <f t="shared" si="2"/>
        <v>528</v>
      </c>
    </row>
    <row r="63" spans="1:9" ht="12.75" customHeight="1" x14ac:dyDescent="0.2">
      <c r="A63" s="279"/>
      <c r="B63" s="279"/>
      <c r="C63" s="167" t="s">
        <v>329</v>
      </c>
      <c r="D63" s="178">
        <v>432</v>
      </c>
      <c r="E63" s="175">
        <f t="shared" si="3"/>
        <v>0.2</v>
      </c>
      <c r="F63" s="176"/>
      <c r="G63" s="178">
        <v>1728</v>
      </c>
      <c r="H63" s="175">
        <f t="shared" si="4"/>
        <v>0.8</v>
      </c>
      <c r="I63" s="176">
        <f t="shared" si="2"/>
        <v>2160</v>
      </c>
    </row>
    <row r="64" spans="1:9" ht="12.75" customHeight="1" thickBot="1" x14ac:dyDescent="0.25">
      <c r="A64" s="279"/>
      <c r="B64" s="280"/>
      <c r="C64" s="170" t="s">
        <v>0</v>
      </c>
      <c r="D64" s="179">
        <f>SUM(D43:D63)</f>
        <v>87360</v>
      </c>
      <c r="E64" s="180">
        <f t="shared" ref="E64" si="11">+D64/$I64</f>
        <v>0.40432464454976302</v>
      </c>
      <c r="F64" s="182"/>
      <c r="G64" s="179">
        <f>SUM(G43:G63)</f>
        <v>128704</v>
      </c>
      <c r="H64" s="180">
        <f t="shared" ref="H64" si="12">+G64/$I64</f>
        <v>0.59567535545023698</v>
      </c>
      <c r="I64" s="182">
        <f t="shared" ref="I64" si="13">+D64+G64</f>
        <v>216064</v>
      </c>
    </row>
    <row r="65" spans="1:9" ht="12.75" customHeight="1" thickBot="1" x14ac:dyDescent="0.25">
      <c r="A65" s="280"/>
      <c r="B65" s="282" t="s">
        <v>175</v>
      </c>
      <c r="C65" s="282"/>
      <c r="D65" s="186">
        <f>+D64</f>
        <v>87360</v>
      </c>
      <c r="E65" s="187">
        <f t="shared" ref="E65:E83" si="14">+D65/$I65</f>
        <v>0.40432464454976302</v>
      </c>
      <c r="F65" s="188"/>
      <c r="G65" s="186">
        <f>+G64</f>
        <v>128704</v>
      </c>
      <c r="H65" s="187">
        <f t="shared" ref="H65:H83" si="15">+G65/$I65</f>
        <v>0.59567535545023698</v>
      </c>
      <c r="I65" s="188">
        <f t="shared" ref="I65:I83" si="16">+D65+G65</f>
        <v>216064</v>
      </c>
    </row>
    <row r="66" spans="1:9" ht="12.75" customHeight="1" x14ac:dyDescent="0.2">
      <c r="A66" s="278" t="s">
        <v>217</v>
      </c>
      <c r="B66" s="278" t="s">
        <v>203</v>
      </c>
      <c r="C66" s="171" t="s">
        <v>203</v>
      </c>
      <c r="D66" s="172"/>
      <c r="E66" s="173"/>
      <c r="F66" s="172"/>
      <c r="G66" s="172"/>
      <c r="H66" s="173"/>
      <c r="I66" s="172"/>
    </row>
    <row r="67" spans="1:9" ht="12.75" customHeight="1" x14ac:dyDescent="0.2">
      <c r="A67" s="275"/>
      <c r="B67" s="275"/>
      <c r="C67" s="167" t="s">
        <v>250</v>
      </c>
      <c r="D67" s="178">
        <v>4480</v>
      </c>
      <c r="E67" s="175">
        <f t="shared" ref="E67" si="17">+D67/$I67</f>
        <v>1</v>
      </c>
      <c r="F67" s="176"/>
      <c r="G67" s="178"/>
      <c r="H67" s="175">
        <f t="shared" ref="H67" si="18">+G67/$I67</f>
        <v>0</v>
      </c>
      <c r="I67" s="176">
        <f t="shared" ref="I67" si="19">+D67+G67</f>
        <v>4480</v>
      </c>
    </row>
    <row r="68" spans="1:9" ht="12.75" customHeight="1" x14ac:dyDescent="0.2">
      <c r="A68" s="275"/>
      <c r="B68" s="275"/>
      <c r="C68" s="167" t="s">
        <v>253</v>
      </c>
      <c r="D68" s="178"/>
      <c r="E68" s="175">
        <f t="shared" ref="E68:E69" si="20">+D68/$I68</f>
        <v>0</v>
      </c>
      <c r="F68" s="176"/>
      <c r="G68" s="178">
        <v>672</v>
      </c>
      <c r="H68" s="175">
        <f t="shared" ref="H68:H69" si="21">+G68/$I68</f>
        <v>1</v>
      </c>
      <c r="I68" s="176">
        <f t="shared" ref="I68:I69" si="22">+D68+G68</f>
        <v>672</v>
      </c>
    </row>
    <row r="69" spans="1:9" ht="12.75" customHeight="1" x14ac:dyDescent="0.2">
      <c r="A69" s="275"/>
      <c r="B69" s="275"/>
      <c r="C69" s="167" t="s">
        <v>257</v>
      </c>
      <c r="D69" s="178">
        <v>816</v>
      </c>
      <c r="E69" s="175">
        <f t="shared" si="20"/>
        <v>0.2073170731707317</v>
      </c>
      <c r="F69" s="176"/>
      <c r="G69" s="178">
        <v>3120</v>
      </c>
      <c r="H69" s="175">
        <f t="shared" si="21"/>
        <v>0.79268292682926833</v>
      </c>
      <c r="I69" s="176">
        <f t="shared" si="22"/>
        <v>3936</v>
      </c>
    </row>
    <row r="70" spans="1:9" ht="12.75" customHeight="1" x14ac:dyDescent="0.2">
      <c r="A70" s="275"/>
      <c r="B70" s="279"/>
      <c r="C70" s="167" t="s">
        <v>260</v>
      </c>
      <c r="D70" s="178">
        <v>3312</v>
      </c>
      <c r="E70" s="175">
        <f t="shared" si="14"/>
        <v>1</v>
      </c>
      <c r="F70" s="176"/>
      <c r="G70" s="178"/>
      <c r="H70" s="175">
        <f t="shared" si="15"/>
        <v>0</v>
      </c>
      <c r="I70" s="176">
        <f t="shared" si="16"/>
        <v>3312</v>
      </c>
    </row>
    <row r="71" spans="1:9" ht="12.75" customHeight="1" x14ac:dyDescent="0.2">
      <c r="A71" s="275"/>
      <c r="B71" s="279"/>
      <c r="C71" s="167" t="s">
        <v>281</v>
      </c>
      <c r="D71" s="178"/>
      <c r="E71" s="175">
        <f t="shared" si="14"/>
        <v>0</v>
      </c>
      <c r="F71" s="176"/>
      <c r="G71" s="178">
        <v>1440</v>
      </c>
      <c r="H71" s="175">
        <f t="shared" si="15"/>
        <v>1</v>
      </c>
      <c r="I71" s="176">
        <f t="shared" si="16"/>
        <v>1440</v>
      </c>
    </row>
    <row r="72" spans="1:9" ht="12.75" customHeight="1" x14ac:dyDescent="0.2">
      <c r="A72" s="275"/>
      <c r="B72" s="279"/>
      <c r="C72" s="167" t="s">
        <v>283</v>
      </c>
      <c r="D72" s="178"/>
      <c r="E72" s="175">
        <f t="shared" ref="E72" si="23">+D72/$I72</f>
        <v>0</v>
      </c>
      <c r="F72" s="176"/>
      <c r="G72" s="178">
        <v>1344</v>
      </c>
      <c r="H72" s="175">
        <f t="shared" ref="H72" si="24">+G72/$I72</f>
        <v>1</v>
      </c>
      <c r="I72" s="176">
        <f t="shared" ref="I72" si="25">+D72+G72</f>
        <v>1344</v>
      </c>
    </row>
    <row r="73" spans="1:9" ht="12.75" customHeight="1" x14ac:dyDescent="0.2">
      <c r="A73" s="275"/>
      <c r="B73" s="279"/>
      <c r="C73" s="167" t="s">
        <v>284</v>
      </c>
      <c r="D73" s="178">
        <v>480</v>
      </c>
      <c r="E73" s="175">
        <f t="shared" si="14"/>
        <v>7.2463768115942032E-2</v>
      </c>
      <c r="F73" s="176"/>
      <c r="G73" s="178">
        <v>6144</v>
      </c>
      <c r="H73" s="175">
        <f t="shared" si="15"/>
        <v>0.92753623188405798</v>
      </c>
      <c r="I73" s="176">
        <f t="shared" si="16"/>
        <v>6624</v>
      </c>
    </row>
    <row r="74" spans="1:9" ht="12.75" customHeight="1" x14ac:dyDescent="0.2">
      <c r="A74" s="275"/>
      <c r="B74" s="279"/>
      <c r="C74" s="167" t="s">
        <v>288</v>
      </c>
      <c r="D74" s="178">
        <v>7680</v>
      </c>
      <c r="E74" s="175">
        <f t="shared" si="14"/>
        <v>0.48582995951417002</v>
      </c>
      <c r="F74" s="176"/>
      <c r="G74" s="178">
        <v>8128</v>
      </c>
      <c r="H74" s="175">
        <f t="shared" si="15"/>
        <v>0.51417004048582993</v>
      </c>
      <c r="I74" s="176">
        <f t="shared" si="16"/>
        <v>15808</v>
      </c>
    </row>
    <row r="75" spans="1:9" ht="12.75" customHeight="1" x14ac:dyDescent="0.2">
      <c r="A75" s="275"/>
      <c r="B75" s="279"/>
      <c r="C75" s="167" t="s">
        <v>289</v>
      </c>
      <c r="D75" s="178"/>
      <c r="E75" s="175">
        <f t="shared" si="14"/>
        <v>0</v>
      </c>
      <c r="F75" s="176"/>
      <c r="G75" s="178">
        <v>6720</v>
      </c>
      <c r="H75" s="175">
        <f t="shared" si="15"/>
        <v>1</v>
      </c>
      <c r="I75" s="176">
        <f t="shared" si="16"/>
        <v>6720</v>
      </c>
    </row>
    <row r="76" spans="1:9" ht="12.75" customHeight="1" x14ac:dyDescent="0.2">
      <c r="A76" s="275"/>
      <c r="B76" s="279"/>
      <c r="C76" s="167" t="s">
        <v>298</v>
      </c>
      <c r="D76" s="178">
        <v>5520</v>
      </c>
      <c r="E76" s="175">
        <f t="shared" si="14"/>
        <v>0.68452380952380953</v>
      </c>
      <c r="F76" s="176"/>
      <c r="G76" s="178">
        <v>2544</v>
      </c>
      <c r="H76" s="175">
        <f t="shared" si="15"/>
        <v>0.31547619047619047</v>
      </c>
      <c r="I76" s="176">
        <f t="shared" si="16"/>
        <v>8064</v>
      </c>
    </row>
    <row r="77" spans="1:9" ht="12.75" customHeight="1" x14ac:dyDescent="0.2">
      <c r="A77" s="275"/>
      <c r="B77" s="279"/>
      <c r="C77" s="167" t="s">
        <v>301</v>
      </c>
      <c r="D77" s="178"/>
      <c r="E77" s="175">
        <f t="shared" ref="E77" si="26">+D77/$I77</f>
        <v>0</v>
      </c>
      <c r="F77" s="176"/>
      <c r="G77" s="178">
        <v>768</v>
      </c>
      <c r="H77" s="175">
        <f t="shared" ref="H77" si="27">+G77/$I77</f>
        <v>1</v>
      </c>
      <c r="I77" s="176">
        <f t="shared" ref="I77" si="28">+D77+G77</f>
        <v>768</v>
      </c>
    </row>
    <row r="78" spans="1:9" ht="12.75" customHeight="1" x14ac:dyDescent="0.2">
      <c r="A78" s="275"/>
      <c r="B78" s="279"/>
      <c r="C78" s="167" t="s">
        <v>309</v>
      </c>
      <c r="D78" s="178">
        <v>8192</v>
      </c>
      <c r="E78" s="175">
        <f t="shared" si="14"/>
        <v>0.84210526315789469</v>
      </c>
      <c r="F78" s="176"/>
      <c r="G78" s="178">
        <v>1536</v>
      </c>
      <c r="H78" s="175">
        <f t="shared" si="15"/>
        <v>0.15789473684210525</v>
      </c>
      <c r="I78" s="176">
        <f t="shared" si="16"/>
        <v>9728</v>
      </c>
    </row>
    <row r="79" spans="1:9" ht="12.75" customHeight="1" x14ac:dyDescent="0.2">
      <c r="A79" s="275"/>
      <c r="B79" s="279"/>
      <c r="C79" s="167" t="s">
        <v>310</v>
      </c>
      <c r="D79" s="178"/>
      <c r="E79" s="175">
        <f t="shared" ref="E79" si="29">+D79/$I79</f>
        <v>0</v>
      </c>
      <c r="F79" s="176"/>
      <c r="G79" s="178">
        <v>576</v>
      </c>
      <c r="H79" s="175">
        <f>+G79/$I79</f>
        <v>1</v>
      </c>
      <c r="I79" s="176">
        <f t="shared" ref="I79" si="30">+D79+G79</f>
        <v>576</v>
      </c>
    </row>
    <row r="80" spans="1:9" ht="12.75" customHeight="1" x14ac:dyDescent="0.2">
      <c r="A80" s="275"/>
      <c r="B80" s="279"/>
      <c r="C80" s="167" t="s">
        <v>317</v>
      </c>
      <c r="D80" s="178">
        <v>2592</v>
      </c>
      <c r="E80" s="175">
        <f t="shared" si="14"/>
        <v>0.432</v>
      </c>
      <c r="F80" s="176"/>
      <c r="G80" s="178">
        <v>3408</v>
      </c>
      <c r="H80" s="175">
        <f t="shared" si="15"/>
        <v>0.56799999999999995</v>
      </c>
      <c r="I80" s="176">
        <f t="shared" si="16"/>
        <v>6000</v>
      </c>
    </row>
    <row r="81" spans="1:9" ht="12.75" customHeight="1" x14ac:dyDescent="0.2">
      <c r="A81" s="275"/>
      <c r="B81" s="279"/>
      <c r="C81" s="167" t="s">
        <v>319</v>
      </c>
      <c r="D81" s="178"/>
      <c r="E81" s="175">
        <f t="shared" si="14"/>
        <v>0</v>
      </c>
      <c r="F81" s="176"/>
      <c r="G81" s="178">
        <v>960</v>
      </c>
      <c r="H81" s="175">
        <f t="shared" si="15"/>
        <v>1</v>
      </c>
      <c r="I81" s="176">
        <f t="shared" si="16"/>
        <v>960</v>
      </c>
    </row>
    <row r="82" spans="1:9" ht="12.75" customHeight="1" x14ac:dyDescent="0.2">
      <c r="A82" s="275"/>
      <c r="B82" s="279"/>
      <c r="C82" s="167" t="s">
        <v>320</v>
      </c>
      <c r="D82" s="178"/>
      <c r="E82" s="175">
        <f t="shared" si="14"/>
        <v>0</v>
      </c>
      <c r="F82" s="176"/>
      <c r="G82" s="178">
        <v>1056</v>
      </c>
      <c r="H82" s="175">
        <f t="shared" si="15"/>
        <v>1</v>
      </c>
      <c r="I82" s="176">
        <f t="shared" si="16"/>
        <v>1056</v>
      </c>
    </row>
    <row r="83" spans="1:9" ht="12.75" customHeight="1" x14ac:dyDescent="0.2">
      <c r="A83" s="275"/>
      <c r="B83" s="279"/>
      <c r="C83" s="167" t="s">
        <v>329</v>
      </c>
      <c r="D83" s="178"/>
      <c r="E83" s="175">
        <f t="shared" si="14"/>
        <v>0</v>
      </c>
      <c r="F83" s="176"/>
      <c r="G83" s="178">
        <v>624</v>
      </c>
      <c r="H83" s="175">
        <f t="shared" si="15"/>
        <v>1</v>
      </c>
      <c r="I83" s="176">
        <f t="shared" si="16"/>
        <v>624</v>
      </c>
    </row>
    <row r="84" spans="1:9" ht="12.75" customHeight="1" thickBot="1" x14ac:dyDescent="0.25">
      <c r="A84" s="275"/>
      <c r="B84" s="279"/>
      <c r="C84" s="189" t="s">
        <v>43</v>
      </c>
      <c r="D84" s="179">
        <f>SUM(D67:D83)</f>
        <v>33072</v>
      </c>
      <c r="E84" s="180">
        <f t="shared" ref="E84" si="31">+D84/$I84</f>
        <v>0.45861992456179279</v>
      </c>
      <c r="F84" s="182"/>
      <c r="G84" s="179">
        <f>SUM(G67:G83)</f>
        <v>39040</v>
      </c>
      <c r="H84" s="180">
        <f t="shared" ref="H84" si="32">+G84/$I84</f>
        <v>0.54138007543820721</v>
      </c>
      <c r="I84" s="182">
        <f t="shared" ref="I84" si="33">+D84+G84</f>
        <v>72112</v>
      </c>
    </row>
    <row r="85" spans="1:9" ht="12.75" customHeight="1" x14ac:dyDescent="0.2">
      <c r="A85" s="275"/>
      <c r="B85" s="279"/>
      <c r="C85" s="171" t="s">
        <v>700</v>
      </c>
      <c r="D85" s="172"/>
      <c r="E85" s="173"/>
      <c r="F85" s="172"/>
      <c r="G85" s="172"/>
      <c r="H85" s="173"/>
      <c r="I85" s="172"/>
    </row>
    <row r="86" spans="1:9" ht="12.75" customHeight="1" x14ac:dyDescent="0.2">
      <c r="A86" s="275"/>
      <c r="B86" s="279"/>
      <c r="C86" s="167" t="s">
        <v>701</v>
      </c>
      <c r="D86" s="176">
        <v>5232</v>
      </c>
      <c r="E86" s="175">
        <f t="shared" ref="E86" si="34">+D86/$I86</f>
        <v>0.78985507246376807</v>
      </c>
      <c r="F86" s="176"/>
      <c r="G86" s="176">
        <v>1392</v>
      </c>
      <c r="H86" s="175">
        <f t="shared" ref="H86" si="35">+G86/$I86</f>
        <v>0.21014492753623187</v>
      </c>
      <c r="I86" s="176">
        <f t="shared" ref="I86" si="36">+D86+G86</f>
        <v>6624</v>
      </c>
    </row>
    <row r="87" spans="1:9" ht="12.75" customHeight="1" thickBot="1" x14ac:dyDescent="0.25">
      <c r="A87" s="275"/>
      <c r="B87" s="280"/>
      <c r="C87" s="190" t="s">
        <v>43</v>
      </c>
      <c r="D87" s="191">
        <f>+D86</f>
        <v>5232</v>
      </c>
      <c r="E87" s="180">
        <f t="shared" ref="E87" si="37">+D87/$I87</f>
        <v>0.78985507246376807</v>
      </c>
      <c r="F87" s="192"/>
      <c r="G87" s="191">
        <f>+G86</f>
        <v>1392</v>
      </c>
      <c r="H87" s="180">
        <f t="shared" ref="H87" si="38">+G87/$I87</f>
        <v>0.21014492753623187</v>
      </c>
      <c r="I87" s="182">
        <f t="shared" ref="I87" si="39">+D87+G87</f>
        <v>6624</v>
      </c>
    </row>
    <row r="88" spans="1:9" ht="12.75" customHeight="1" thickBot="1" x14ac:dyDescent="0.25">
      <c r="A88" s="281"/>
      <c r="B88" s="282" t="s">
        <v>176</v>
      </c>
      <c r="C88" s="282"/>
      <c r="D88" s="186">
        <f>+D84+D87</f>
        <v>38304</v>
      </c>
      <c r="E88" s="187">
        <f t="shared" ref="E88" si="40">+D88/$I88</f>
        <v>0.48648648648648651</v>
      </c>
      <c r="F88" s="188"/>
      <c r="G88" s="186">
        <f>+G84+G87</f>
        <v>40432</v>
      </c>
      <c r="H88" s="187">
        <f t="shared" ref="H88" si="41">+G88/$I88</f>
        <v>0.51351351351351349</v>
      </c>
      <c r="I88" s="188">
        <f t="shared" ref="I88" si="42">+D88+G88</f>
        <v>78736</v>
      </c>
    </row>
    <row r="89" spans="1:9" ht="12.75" customHeight="1" x14ac:dyDescent="0.2">
      <c r="A89" s="275" t="s">
        <v>459</v>
      </c>
      <c r="B89" s="278" t="s">
        <v>829</v>
      </c>
      <c r="C89" s="193" t="s">
        <v>229</v>
      </c>
      <c r="D89" s="194"/>
      <c r="E89" s="195"/>
      <c r="F89" s="194"/>
      <c r="G89" s="194"/>
      <c r="H89" s="195"/>
      <c r="I89" s="194"/>
    </row>
    <row r="90" spans="1:9" ht="12.75" customHeight="1" x14ac:dyDescent="0.2">
      <c r="A90" s="279"/>
      <c r="B90" s="279"/>
      <c r="C90" s="118" t="s">
        <v>252</v>
      </c>
      <c r="D90" s="176"/>
      <c r="E90" s="175">
        <f t="shared" si="8"/>
        <v>0</v>
      </c>
      <c r="F90" s="177"/>
      <c r="G90" s="176">
        <v>2064</v>
      </c>
      <c r="H90" s="175">
        <f t="shared" si="9"/>
        <v>1</v>
      </c>
      <c r="I90" s="176">
        <f t="shared" si="10"/>
        <v>2064</v>
      </c>
    </row>
    <row r="91" spans="1:9" ht="12.75" customHeight="1" x14ac:dyDescent="0.2">
      <c r="A91" s="279"/>
      <c r="B91" s="279"/>
      <c r="C91" s="118" t="s">
        <v>342</v>
      </c>
      <c r="D91" s="176">
        <v>10320</v>
      </c>
      <c r="E91" s="175">
        <f t="shared" si="8"/>
        <v>0.41747572815533979</v>
      </c>
      <c r="F91" s="176"/>
      <c r="G91" s="176">
        <v>14400</v>
      </c>
      <c r="H91" s="175">
        <f t="shared" si="9"/>
        <v>0.58252427184466016</v>
      </c>
      <c r="I91" s="176">
        <f t="shared" si="10"/>
        <v>24720</v>
      </c>
    </row>
    <row r="92" spans="1:9" ht="12.75" customHeight="1" x14ac:dyDescent="0.2">
      <c r="A92" s="279"/>
      <c r="B92" s="279"/>
      <c r="C92" s="118" t="s">
        <v>284</v>
      </c>
      <c r="D92" s="176">
        <v>9168</v>
      </c>
      <c r="E92" s="175">
        <f t="shared" si="8"/>
        <v>0.44626168224299068</v>
      </c>
      <c r="F92" s="176"/>
      <c r="G92" s="176">
        <v>11376</v>
      </c>
      <c r="H92" s="175">
        <f t="shared" si="9"/>
        <v>0.55373831775700932</v>
      </c>
      <c r="I92" s="176">
        <f t="shared" si="10"/>
        <v>20544</v>
      </c>
    </row>
    <row r="93" spans="1:9" ht="12.75" customHeight="1" x14ac:dyDescent="0.2">
      <c r="A93" s="279"/>
      <c r="B93" s="279"/>
      <c r="C93" s="118" t="s">
        <v>285</v>
      </c>
      <c r="D93" s="176">
        <v>2176</v>
      </c>
      <c r="E93" s="175">
        <f t="shared" si="8"/>
        <v>1</v>
      </c>
      <c r="F93" s="176"/>
      <c r="G93" s="176"/>
      <c r="H93" s="175">
        <f t="shared" si="9"/>
        <v>0</v>
      </c>
      <c r="I93" s="176">
        <f t="shared" si="10"/>
        <v>2176</v>
      </c>
    </row>
    <row r="94" spans="1:9" ht="12.75" customHeight="1" x14ac:dyDescent="0.2">
      <c r="A94" s="279"/>
      <c r="B94" s="279"/>
      <c r="C94" s="118" t="s">
        <v>298</v>
      </c>
      <c r="D94" s="176">
        <v>66384</v>
      </c>
      <c r="E94" s="175">
        <f t="shared" si="8"/>
        <v>0.73760000000000003</v>
      </c>
      <c r="F94" s="176"/>
      <c r="G94" s="176">
        <v>23616</v>
      </c>
      <c r="H94" s="175">
        <f t="shared" si="9"/>
        <v>0.26240000000000002</v>
      </c>
      <c r="I94" s="176">
        <f t="shared" si="10"/>
        <v>90000</v>
      </c>
    </row>
    <row r="95" spans="1:9" ht="12.75" customHeight="1" x14ac:dyDescent="0.2">
      <c r="A95" s="279"/>
      <c r="B95" s="279"/>
      <c r="C95" s="118" t="s">
        <v>343</v>
      </c>
      <c r="D95" s="176">
        <v>16848</v>
      </c>
      <c r="E95" s="175">
        <f t="shared" si="8"/>
        <v>0.66984732824427484</v>
      </c>
      <c r="F95" s="176"/>
      <c r="G95" s="176">
        <v>8304</v>
      </c>
      <c r="H95" s="175">
        <f t="shared" si="9"/>
        <v>0.33015267175572521</v>
      </c>
      <c r="I95" s="176">
        <f t="shared" si="10"/>
        <v>25152</v>
      </c>
    </row>
    <row r="96" spans="1:9" ht="12.75" customHeight="1" x14ac:dyDescent="0.2">
      <c r="A96" s="279"/>
      <c r="B96" s="279"/>
      <c r="C96" s="118" t="s">
        <v>317</v>
      </c>
      <c r="D96" s="176">
        <v>36528</v>
      </c>
      <c r="E96" s="175">
        <f t="shared" si="8"/>
        <v>0.55385735080058229</v>
      </c>
      <c r="F96" s="176"/>
      <c r="G96" s="176">
        <v>29424</v>
      </c>
      <c r="H96" s="175">
        <f t="shared" si="9"/>
        <v>0.44614264919941776</v>
      </c>
      <c r="I96" s="176">
        <f t="shared" si="10"/>
        <v>65952</v>
      </c>
    </row>
    <row r="97" spans="1:9" ht="12.75" customHeight="1" x14ac:dyDescent="0.2">
      <c r="A97" s="279"/>
      <c r="B97" s="279"/>
      <c r="C97" s="118" t="s">
        <v>319</v>
      </c>
      <c r="D97" s="178">
        <v>17136</v>
      </c>
      <c r="E97" s="175">
        <f t="shared" si="8"/>
        <v>0.67485822306238186</v>
      </c>
      <c r="F97" s="167"/>
      <c r="G97" s="178">
        <v>8256</v>
      </c>
      <c r="H97" s="175">
        <f t="shared" si="9"/>
        <v>0.32514177693761814</v>
      </c>
      <c r="I97" s="178">
        <f t="shared" si="10"/>
        <v>25392</v>
      </c>
    </row>
    <row r="98" spans="1:9" ht="12.75" customHeight="1" x14ac:dyDescent="0.2">
      <c r="A98" s="279"/>
      <c r="B98" s="279"/>
      <c r="C98" s="118" t="s">
        <v>327</v>
      </c>
      <c r="D98" s="178">
        <v>6288</v>
      </c>
      <c r="E98" s="175">
        <f t="shared" si="8"/>
        <v>0.66836734693877553</v>
      </c>
      <c r="F98" s="167"/>
      <c r="G98" s="178">
        <v>3120</v>
      </c>
      <c r="H98" s="175">
        <f t="shared" si="9"/>
        <v>0.33163265306122447</v>
      </c>
      <c r="I98" s="178">
        <f t="shared" si="10"/>
        <v>9408</v>
      </c>
    </row>
    <row r="99" spans="1:9" ht="12.75" customHeight="1" x14ac:dyDescent="0.2">
      <c r="A99" s="279"/>
      <c r="B99" s="279"/>
      <c r="C99" s="118" t="s">
        <v>326</v>
      </c>
      <c r="D99" s="178"/>
      <c r="E99" s="175">
        <f t="shared" si="8"/>
        <v>0</v>
      </c>
      <c r="F99" s="167"/>
      <c r="G99" s="178">
        <v>240</v>
      </c>
      <c r="H99" s="175">
        <f t="shared" si="9"/>
        <v>1</v>
      </c>
      <c r="I99" s="178">
        <f t="shared" si="10"/>
        <v>240</v>
      </c>
    </row>
    <row r="100" spans="1:9" ht="12.75" customHeight="1" x14ac:dyDescent="0.2">
      <c r="A100" s="279"/>
      <c r="B100" s="279"/>
      <c r="C100" s="118" t="s">
        <v>329</v>
      </c>
      <c r="D100" s="178">
        <v>16032</v>
      </c>
      <c r="E100" s="175">
        <f t="shared" si="8"/>
        <v>0.61737523105360448</v>
      </c>
      <c r="F100" s="167"/>
      <c r="G100" s="178">
        <v>9936</v>
      </c>
      <c r="H100" s="175">
        <f t="shared" si="9"/>
        <v>0.38262476894639558</v>
      </c>
      <c r="I100" s="178">
        <f t="shared" si="10"/>
        <v>25968</v>
      </c>
    </row>
    <row r="101" spans="1:9" ht="12.75" customHeight="1" x14ac:dyDescent="0.2">
      <c r="A101" s="279"/>
      <c r="B101" s="279"/>
      <c r="C101" s="196" t="s">
        <v>43</v>
      </c>
      <c r="D101" s="197">
        <f>SUM(D90:D100)</f>
        <v>180880</v>
      </c>
      <c r="E101" s="198">
        <f t="shared" si="8"/>
        <v>0.62026774936903328</v>
      </c>
      <c r="F101" s="197"/>
      <c r="G101" s="197">
        <f>SUM(G90:G100)</f>
        <v>110736</v>
      </c>
      <c r="H101" s="198">
        <f t="shared" si="9"/>
        <v>0.37973225063096677</v>
      </c>
      <c r="I101" s="197">
        <f t="shared" si="10"/>
        <v>291616</v>
      </c>
    </row>
    <row r="102" spans="1:9" ht="12.75" customHeight="1" x14ac:dyDescent="0.2">
      <c r="A102" s="279"/>
      <c r="B102" s="279"/>
      <c r="C102" s="193" t="s">
        <v>204</v>
      </c>
      <c r="D102" s="194"/>
      <c r="E102" s="195"/>
      <c r="F102" s="194"/>
      <c r="G102" s="194"/>
      <c r="H102" s="195"/>
      <c r="I102" s="194"/>
    </row>
    <row r="103" spans="1:9" ht="12.75" customHeight="1" x14ac:dyDescent="0.2">
      <c r="A103" s="279"/>
      <c r="B103" s="279"/>
      <c r="C103" s="118" t="s">
        <v>253</v>
      </c>
      <c r="D103" s="174">
        <v>19296</v>
      </c>
      <c r="E103" s="185">
        <f t="shared" si="8"/>
        <v>0.66666666666666663</v>
      </c>
      <c r="F103" s="174"/>
      <c r="G103" s="174">
        <v>9648</v>
      </c>
      <c r="H103" s="185">
        <f t="shared" si="9"/>
        <v>0.33333333333333331</v>
      </c>
      <c r="I103" s="174">
        <f t="shared" si="10"/>
        <v>28944</v>
      </c>
    </row>
    <row r="104" spans="1:9" ht="12.75" customHeight="1" x14ac:dyDescent="0.2">
      <c r="A104" s="279"/>
      <c r="B104" s="279"/>
      <c r="C104" s="118" t="s">
        <v>288</v>
      </c>
      <c r="D104" s="176">
        <v>147984</v>
      </c>
      <c r="E104" s="175">
        <f t="shared" si="8"/>
        <v>0.71937465971844128</v>
      </c>
      <c r="F104" s="176"/>
      <c r="G104" s="176">
        <v>57728</v>
      </c>
      <c r="H104" s="175">
        <f t="shared" si="9"/>
        <v>0.28062534028155867</v>
      </c>
      <c r="I104" s="176">
        <f t="shared" si="10"/>
        <v>205712</v>
      </c>
    </row>
    <row r="105" spans="1:9" ht="12.75" customHeight="1" x14ac:dyDescent="0.2">
      <c r="A105" s="279"/>
      <c r="B105" s="279"/>
      <c r="C105" s="118" t="s">
        <v>292</v>
      </c>
      <c r="D105" s="176"/>
      <c r="E105" s="175">
        <f t="shared" si="8"/>
        <v>0</v>
      </c>
      <c r="F105" s="176"/>
      <c r="G105" s="176">
        <v>1040</v>
      </c>
      <c r="H105" s="175">
        <f t="shared" si="9"/>
        <v>1</v>
      </c>
      <c r="I105" s="176">
        <f t="shared" si="10"/>
        <v>1040</v>
      </c>
    </row>
    <row r="106" spans="1:9" ht="12.75" customHeight="1" x14ac:dyDescent="0.2">
      <c r="A106" s="279"/>
      <c r="B106" s="279"/>
      <c r="C106" s="118" t="s">
        <v>301</v>
      </c>
      <c r="D106" s="199">
        <v>6432</v>
      </c>
      <c r="E106" s="175">
        <f t="shared" si="8"/>
        <v>0.5234375</v>
      </c>
      <c r="F106" s="176"/>
      <c r="G106" s="176">
        <v>5856</v>
      </c>
      <c r="H106" s="175">
        <f t="shared" si="9"/>
        <v>0.4765625</v>
      </c>
      <c r="I106" s="176">
        <f t="shared" si="10"/>
        <v>12288</v>
      </c>
    </row>
    <row r="107" spans="1:9" ht="12.75" customHeight="1" x14ac:dyDescent="0.2">
      <c r="A107" s="279"/>
      <c r="B107" s="279"/>
      <c r="C107" s="169" t="s">
        <v>310</v>
      </c>
      <c r="D107" s="176">
        <v>8160</v>
      </c>
      <c r="E107" s="175">
        <f t="shared" si="8"/>
        <v>0.8133971291866029</v>
      </c>
      <c r="F107" s="176"/>
      <c r="G107" s="176">
        <v>1872</v>
      </c>
      <c r="H107" s="175">
        <f t="shared" si="9"/>
        <v>0.18660287081339713</v>
      </c>
      <c r="I107" s="176">
        <f t="shared" si="10"/>
        <v>10032</v>
      </c>
    </row>
    <row r="108" spans="1:9" ht="12.75" customHeight="1" x14ac:dyDescent="0.2">
      <c r="A108" s="279"/>
      <c r="B108" s="279"/>
      <c r="C108" s="118" t="s">
        <v>313</v>
      </c>
      <c r="D108" s="176">
        <v>9696</v>
      </c>
      <c r="E108" s="175">
        <f t="shared" si="8"/>
        <v>0.78294573643410847</v>
      </c>
      <c r="F108" s="176"/>
      <c r="G108" s="176">
        <v>2688</v>
      </c>
      <c r="H108" s="175">
        <f t="shared" si="9"/>
        <v>0.21705426356589147</v>
      </c>
      <c r="I108" s="176">
        <f t="shared" si="10"/>
        <v>12384</v>
      </c>
    </row>
    <row r="109" spans="1:9" ht="12.75" customHeight="1" x14ac:dyDescent="0.2">
      <c r="A109" s="279"/>
      <c r="B109" s="279"/>
      <c r="C109" s="200" t="s">
        <v>320</v>
      </c>
      <c r="D109" s="176">
        <v>35424</v>
      </c>
      <c r="E109" s="175">
        <f t="shared" ref="E109" si="43">+D109/$I109</f>
        <v>0.81818181818181823</v>
      </c>
      <c r="F109" s="176"/>
      <c r="G109" s="176">
        <v>7872</v>
      </c>
      <c r="H109" s="175">
        <f t="shared" ref="H109" si="44">+G109/$I109</f>
        <v>0.18181818181818182</v>
      </c>
      <c r="I109" s="176">
        <f t="shared" ref="I109" si="45">+D109+G109</f>
        <v>43296</v>
      </c>
    </row>
    <row r="110" spans="1:9" ht="12.75" customHeight="1" x14ac:dyDescent="0.2">
      <c r="A110" s="279"/>
      <c r="B110" s="279"/>
      <c r="C110" s="200" t="s">
        <v>328</v>
      </c>
      <c r="D110" s="176">
        <v>1360</v>
      </c>
      <c r="E110" s="175">
        <f t="shared" si="8"/>
        <v>1</v>
      </c>
      <c r="F110" s="176"/>
      <c r="G110" s="176"/>
      <c r="H110" s="175">
        <f t="shared" si="9"/>
        <v>0</v>
      </c>
      <c r="I110" s="176">
        <f t="shared" si="10"/>
        <v>1360</v>
      </c>
    </row>
    <row r="111" spans="1:9" ht="12.75" customHeight="1" x14ac:dyDescent="0.2">
      <c r="A111" s="279"/>
      <c r="B111" s="279"/>
      <c r="C111" s="196" t="s">
        <v>43</v>
      </c>
      <c r="D111" s="197">
        <f>SUM(D103:D110)</f>
        <v>228352</v>
      </c>
      <c r="E111" s="198">
        <f t="shared" si="8"/>
        <v>0.72479813112589508</v>
      </c>
      <c r="F111" s="197"/>
      <c r="G111" s="197">
        <f>SUM(G103:G110)</f>
        <v>86704</v>
      </c>
      <c r="H111" s="198">
        <f t="shared" si="9"/>
        <v>0.27520186887410492</v>
      </c>
      <c r="I111" s="197">
        <f t="shared" si="10"/>
        <v>315056</v>
      </c>
    </row>
    <row r="112" spans="1:9" ht="12.75" customHeight="1" x14ac:dyDescent="0.2">
      <c r="A112" s="279"/>
      <c r="B112" s="279"/>
      <c r="C112" s="193" t="s">
        <v>53</v>
      </c>
      <c r="D112" s="197"/>
      <c r="E112" s="198"/>
      <c r="F112" s="197"/>
      <c r="G112" s="197"/>
      <c r="H112" s="198"/>
      <c r="I112" s="197"/>
    </row>
    <row r="113" spans="1:21" ht="12.75" customHeight="1" x14ac:dyDescent="0.2">
      <c r="A113" s="279"/>
      <c r="B113" s="279"/>
      <c r="C113" s="118" t="s">
        <v>250</v>
      </c>
      <c r="D113" s="176">
        <v>24848</v>
      </c>
      <c r="E113" s="175">
        <f t="shared" si="8"/>
        <v>0.56658153958409341</v>
      </c>
      <c r="F113" s="176"/>
      <c r="G113" s="176">
        <v>19008</v>
      </c>
      <c r="H113" s="175">
        <f t="shared" si="9"/>
        <v>0.43341846041590659</v>
      </c>
      <c r="I113" s="176">
        <f t="shared" si="10"/>
        <v>43856</v>
      </c>
    </row>
    <row r="114" spans="1:21" ht="12.75" customHeight="1" x14ac:dyDescent="0.2">
      <c r="A114" s="279"/>
      <c r="B114" s="279"/>
      <c r="C114" s="118" t="s">
        <v>257</v>
      </c>
      <c r="D114" s="176">
        <v>33808</v>
      </c>
      <c r="E114" s="175">
        <f t="shared" si="8"/>
        <v>0.48653004835367258</v>
      </c>
      <c r="F114" s="176"/>
      <c r="G114" s="176">
        <v>35680</v>
      </c>
      <c r="H114" s="175">
        <f t="shared" si="9"/>
        <v>0.51346995164632747</v>
      </c>
      <c r="I114" s="176">
        <f t="shared" si="10"/>
        <v>69488</v>
      </c>
    </row>
    <row r="115" spans="1:21" ht="12.75" customHeight="1" x14ac:dyDescent="0.2">
      <c r="A115" s="279"/>
      <c r="B115" s="279"/>
      <c r="C115" s="118" t="s">
        <v>263</v>
      </c>
      <c r="D115" s="178">
        <v>27280</v>
      </c>
      <c r="E115" s="175">
        <f t="shared" si="8"/>
        <v>0.63595673256247665</v>
      </c>
      <c r="F115" s="176"/>
      <c r="G115" s="178">
        <v>15616</v>
      </c>
      <c r="H115" s="175">
        <f t="shared" si="9"/>
        <v>0.3640432674375233</v>
      </c>
      <c r="I115" s="176">
        <f t="shared" si="10"/>
        <v>42896</v>
      </c>
    </row>
    <row r="116" spans="1:21" ht="12.75" customHeight="1" x14ac:dyDescent="0.2">
      <c r="A116" s="279"/>
      <c r="B116" s="279"/>
      <c r="C116" s="118" t="s">
        <v>289</v>
      </c>
      <c r="D116" s="178">
        <v>7968</v>
      </c>
      <c r="E116" s="175">
        <f t="shared" si="8"/>
        <v>0.87368421052631584</v>
      </c>
      <c r="F116" s="176"/>
      <c r="G116" s="178">
        <v>1152</v>
      </c>
      <c r="H116" s="175">
        <f t="shared" si="9"/>
        <v>0.12631578947368421</v>
      </c>
      <c r="I116" s="176">
        <f t="shared" si="10"/>
        <v>9120</v>
      </c>
    </row>
    <row r="117" spans="1:21" ht="12.75" customHeight="1" x14ac:dyDescent="0.2">
      <c r="A117" s="279"/>
      <c r="B117" s="279"/>
      <c r="C117" s="118" t="s">
        <v>295</v>
      </c>
      <c r="D117" s="176">
        <v>1680</v>
      </c>
      <c r="E117" s="175">
        <f t="shared" ref="E117:E234" si="46">+D117/$I117</f>
        <v>0.13779527559055119</v>
      </c>
      <c r="F117" s="176"/>
      <c r="G117" s="176">
        <v>10512</v>
      </c>
      <c r="H117" s="175">
        <f t="shared" ref="H117:H234" si="47">+G117/$I117</f>
        <v>0.86220472440944884</v>
      </c>
      <c r="I117" s="176">
        <f t="shared" ref="I117:I234" si="48">+D117+G117</f>
        <v>12192</v>
      </c>
    </row>
    <row r="118" spans="1:21" ht="12.75" customHeight="1" x14ac:dyDescent="0.2">
      <c r="A118" s="279"/>
      <c r="B118" s="279"/>
      <c r="C118" s="118" t="s">
        <v>305</v>
      </c>
      <c r="D118" s="176">
        <v>3120</v>
      </c>
      <c r="E118" s="175">
        <f t="shared" si="46"/>
        <v>1</v>
      </c>
      <c r="F118" s="176"/>
      <c r="G118" s="176"/>
      <c r="H118" s="175">
        <f t="shared" si="47"/>
        <v>0</v>
      </c>
      <c r="I118" s="176">
        <f t="shared" si="48"/>
        <v>3120</v>
      </c>
    </row>
    <row r="119" spans="1:21" ht="12.75" customHeight="1" x14ac:dyDescent="0.2">
      <c r="A119" s="279"/>
      <c r="B119" s="279"/>
      <c r="C119" s="118" t="s">
        <v>311</v>
      </c>
      <c r="D119" s="176">
        <v>3264</v>
      </c>
      <c r="E119" s="175">
        <f t="shared" si="46"/>
        <v>1</v>
      </c>
      <c r="F119" s="176"/>
      <c r="G119" s="176"/>
      <c r="H119" s="175">
        <f t="shared" si="47"/>
        <v>0</v>
      </c>
      <c r="I119" s="176">
        <f t="shared" si="48"/>
        <v>3264</v>
      </c>
    </row>
    <row r="120" spans="1:21" ht="12.75" customHeight="1" x14ac:dyDescent="0.2">
      <c r="A120" s="279"/>
      <c r="B120" s="279"/>
      <c r="C120" s="118" t="s">
        <v>315</v>
      </c>
      <c r="D120" s="176">
        <v>12528</v>
      </c>
      <c r="E120" s="175">
        <f t="shared" si="46"/>
        <v>0.61848341232227488</v>
      </c>
      <c r="F120" s="176"/>
      <c r="G120" s="176">
        <v>7728</v>
      </c>
      <c r="H120" s="175">
        <f t="shared" si="47"/>
        <v>0.38151658767772512</v>
      </c>
      <c r="I120" s="176">
        <f t="shared" si="48"/>
        <v>20256</v>
      </c>
    </row>
    <row r="121" spans="1:21" ht="12.75" customHeight="1" x14ac:dyDescent="0.2">
      <c r="A121" s="279"/>
      <c r="B121" s="279"/>
      <c r="C121" s="118" t="s">
        <v>344</v>
      </c>
      <c r="D121" s="176">
        <v>1968</v>
      </c>
      <c r="E121" s="175">
        <f t="shared" si="46"/>
        <v>1</v>
      </c>
      <c r="F121" s="176"/>
      <c r="G121" s="176"/>
      <c r="H121" s="175">
        <f t="shared" si="47"/>
        <v>0</v>
      </c>
      <c r="I121" s="176">
        <f t="shared" si="48"/>
        <v>1968</v>
      </c>
    </row>
    <row r="122" spans="1:21" ht="12.75" customHeight="1" thickBot="1" x14ac:dyDescent="0.25">
      <c r="A122" s="279"/>
      <c r="B122" s="279"/>
      <c r="C122" s="201" t="s">
        <v>43</v>
      </c>
      <c r="D122" s="202">
        <f>SUM(D113:D121)</f>
        <v>116464</v>
      </c>
      <c r="E122" s="203">
        <f t="shared" si="46"/>
        <v>0.56492045013581682</v>
      </c>
      <c r="F122" s="202"/>
      <c r="G122" s="202">
        <f>SUM(G113:G121)</f>
        <v>89696</v>
      </c>
      <c r="H122" s="203">
        <f t="shared" si="47"/>
        <v>0.43507954986418318</v>
      </c>
      <c r="I122" s="202">
        <f t="shared" si="48"/>
        <v>206160</v>
      </c>
    </row>
    <row r="123" spans="1:21" ht="12.75" customHeight="1" thickBot="1" x14ac:dyDescent="0.25">
      <c r="A123" s="153"/>
      <c r="B123" s="143"/>
      <c r="C123" s="204" t="s">
        <v>0</v>
      </c>
      <c r="D123" s="179">
        <f>SUM(D101,D111,D122)</f>
        <v>525696</v>
      </c>
      <c r="E123" s="180">
        <f t="shared" si="46"/>
        <v>0.64674619109483877</v>
      </c>
      <c r="F123" s="182"/>
      <c r="G123" s="179">
        <f>SUM(G101,G111,G122)</f>
        <v>287136</v>
      </c>
      <c r="H123" s="180">
        <f t="shared" si="47"/>
        <v>0.35325380890516123</v>
      </c>
      <c r="I123" s="182">
        <f t="shared" si="48"/>
        <v>812832</v>
      </c>
    </row>
    <row r="124" spans="1:21" ht="12.75" customHeight="1" x14ac:dyDescent="0.2">
      <c r="A124" s="289" t="s">
        <v>459</v>
      </c>
      <c r="B124" s="278" t="s">
        <v>826</v>
      </c>
      <c r="C124" s="171" t="s">
        <v>205</v>
      </c>
      <c r="D124" s="194"/>
      <c r="E124" s="195"/>
      <c r="F124" s="194"/>
      <c r="G124" s="194"/>
      <c r="H124" s="195"/>
      <c r="I124" s="194"/>
      <c r="R124" s="240"/>
      <c r="S124" s="14"/>
      <c r="T124" s="14"/>
      <c r="U124" s="14"/>
    </row>
    <row r="125" spans="1:21" ht="12.75" customHeight="1" x14ac:dyDescent="0.2">
      <c r="A125" s="293"/>
      <c r="B125" s="275"/>
      <c r="C125" s="167" t="s">
        <v>351</v>
      </c>
      <c r="D125" s="176">
        <v>4544</v>
      </c>
      <c r="E125" s="175">
        <f t="shared" si="46"/>
        <v>0.46942148760330576</v>
      </c>
      <c r="F125" s="176"/>
      <c r="G125" s="176">
        <v>5136</v>
      </c>
      <c r="H125" s="175">
        <f t="shared" si="47"/>
        <v>0.53057851239669418</v>
      </c>
      <c r="I125" s="176">
        <f t="shared" si="48"/>
        <v>9680</v>
      </c>
      <c r="R125" s="241"/>
      <c r="S125" s="14"/>
      <c r="T125" s="238"/>
      <c r="U125" s="14"/>
    </row>
    <row r="126" spans="1:21" ht="12.75" customHeight="1" x14ac:dyDescent="0.2">
      <c r="A126" s="293"/>
      <c r="B126" s="275"/>
      <c r="C126" s="167" t="s">
        <v>345</v>
      </c>
      <c r="D126" s="176">
        <v>11600</v>
      </c>
      <c r="E126" s="175">
        <f t="shared" si="46"/>
        <v>0.69377990430622005</v>
      </c>
      <c r="F126" s="176"/>
      <c r="G126" s="176">
        <v>5120</v>
      </c>
      <c r="H126" s="175">
        <f t="shared" si="47"/>
        <v>0.30622009569377989</v>
      </c>
      <c r="I126" s="176">
        <f t="shared" si="48"/>
        <v>16720</v>
      </c>
      <c r="R126" s="8"/>
      <c r="S126" s="14"/>
      <c r="T126" s="14"/>
      <c r="U126" s="14"/>
    </row>
    <row r="127" spans="1:21" ht="12.75" customHeight="1" x14ac:dyDescent="0.2">
      <c r="A127" s="293"/>
      <c r="B127" s="275"/>
      <c r="C127" s="167" t="s">
        <v>346</v>
      </c>
      <c r="D127" s="176">
        <v>71376</v>
      </c>
      <c r="E127" s="175">
        <f t="shared" si="46"/>
        <v>0.59935509875050386</v>
      </c>
      <c r="F127" s="176"/>
      <c r="G127" s="176">
        <v>47712</v>
      </c>
      <c r="H127" s="175">
        <f t="shared" si="47"/>
        <v>0.40064490124949614</v>
      </c>
      <c r="I127" s="176">
        <f t="shared" si="48"/>
        <v>119088</v>
      </c>
    </row>
    <row r="128" spans="1:21" ht="12.75" customHeight="1" x14ac:dyDescent="0.2">
      <c r="A128" s="293"/>
      <c r="B128" s="275"/>
      <c r="C128" s="167" t="s">
        <v>347</v>
      </c>
      <c r="D128" s="176">
        <v>11776</v>
      </c>
      <c r="E128" s="175">
        <f t="shared" si="46"/>
        <v>0.48167539267015708</v>
      </c>
      <c r="F128" s="176"/>
      <c r="G128" s="176">
        <v>12672</v>
      </c>
      <c r="H128" s="175">
        <f t="shared" si="47"/>
        <v>0.51832460732984298</v>
      </c>
      <c r="I128" s="176">
        <f t="shared" si="48"/>
        <v>24448</v>
      </c>
      <c r="R128" s="14"/>
      <c r="S128" s="14"/>
      <c r="T128" s="14"/>
    </row>
    <row r="129" spans="1:21" ht="12.75" customHeight="1" x14ac:dyDescent="0.2">
      <c r="A129" s="293"/>
      <c r="B129" s="275"/>
      <c r="C129" s="118" t="s">
        <v>348</v>
      </c>
      <c r="D129" s="176">
        <v>12096</v>
      </c>
      <c r="E129" s="175">
        <f t="shared" si="46"/>
        <v>0.83259911894273131</v>
      </c>
      <c r="F129" s="176"/>
      <c r="G129" s="176">
        <v>2432</v>
      </c>
      <c r="H129" s="175">
        <f t="shared" si="47"/>
        <v>0.16740088105726872</v>
      </c>
      <c r="I129" s="176">
        <f t="shared" si="48"/>
        <v>14528</v>
      </c>
    </row>
    <row r="130" spans="1:21" ht="12.75" customHeight="1" x14ac:dyDescent="0.2">
      <c r="A130" s="293"/>
      <c r="B130" s="275"/>
      <c r="C130" s="167" t="s">
        <v>283</v>
      </c>
      <c r="D130" s="176">
        <v>8880</v>
      </c>
      <c r="E130" s="175">
        <f t="shared" si="46"/>
        <v>0.19290928050052136</v>
      </c>
      <c r="F130" s="176"/>
      <c r="G130" s="176">
        <v>37152</v>
      </c>
      <c r="H130" s="175">
        <f t="shared" si="47"/>
        <v>0.80709071949947864</v>
      </c>
      <c r="I130" s="176">
        <f t="shared" si="48"/>
        <v>46032</v>
      </c>
    </row>
    <row r="131" spans="1:21" ht="12.75" customHeight="1" x14ac:dyDescent="0.2">
      <c r="A131" s="293"/>
      <c r="B131" s="275"/>
      <c r="C131" s="196" t="s">
        <v>43</v>
      </c>
      <c r="D131" s="197">
        <f>SUM(D125:D130)</f>
        <v>120272</v>
      </c>
      <c r="E131" s="198">
        <f t="shared" si="46"/>
        <v>0.52179647369151738</v>
      </c>
      <c r="F131" s="197"/>
      <c r="G131" s="197">
        <f>SUM(G125:G130)</f>
        <v>110224</v>
      </c>
      <c r="H131" s="198">
        <f t="shared" si="47"/>
        <v>0.47820352630848256</v>
      </c>
      <c r="I131" s="197">
        <f t="shared" si="48"/>
        <v>230496</v>
      </c>
    </row>
    <row r="132" spans="1:21" ht="12.75" customHeight="1" x14ac:dyDescent="0.2">
      <c r="A132" s="293"/>
      <c r="B132" s="275"/>
      <c r="C132" s="193" t="s">
        <v>160</v>
      </c>
      <c r="D132" s="194"/>
      <c r="E132" s="195"/>
      <c r="F132" s="194"/>
      <c r="G132" s="194"/>
      <c r="H132" s="195"/>
      <c r="I132" s="194"/>
    </row>
    <row r="133" spans="1:21" ht="12.75" customHeight="1" x14ac:dyDescent="0.2">
      <c r="A133" s="293"/>
      <c r="B133" s="275"/>
      <c r="C133" s="118" t="s">
        <v>336</v>
      </c>
      <c r="D133" s="176">
        <v>5888</v>
      </c>
      <c r="E133" s="175">
        <f t="shared" ref="E133:E137" si="49">+D133/$I133</f>
        <v>0.45544554455445546</v>
      </c>
      <c r="F133" s="176"/>
      <c r="G133" s="176">
        <v>7040</v>
      </c>
      <c r="H133" s="175">
        <f t="shared" ref="H133:H137" si="50">+G133/$I133</f>
        <v>0.54455445544554459</v>
      </c>
      <c r="I133" s="176">
        <f t="shared" ref="I133:I137" si="51">+D133+G133</f>
        <v>12928</v>
      </c>
    </row>
    <row r="134" spans="1:21" ht="12.75" customHeight="1" x14ac:dyDescent="0.2">
      <c r="A134" s="293"/>
      <c r="B134" s="275"/>
      <c r="C134" s="118" t="s">
        <v>281</v>
      </c>
      <c r="D134" s="176">
        <v>30816</v>
      </c>
      <c r="E134" s="175">
        <f t="shared" si="49"/>
        <v>0.49308755760368661</v>
      </c>
      <c r="F134" s="176"/>
      <c r="G134" s="176">
        <v>31680</v>
      </c>
      <c r="H134" s="175">
        <f t="shared" si="50"/>
        <v>0.50691244239631339</v>
      </c>
      <c r="I134" s="176">
        <f t="shared" si="51"/>
        <v>62496</v>
      </c>
    </row>
    <row r="135" spans="1:21" ht="12.75" customHeight="1" x14ac:dyDescent="0.2">
      <c r="A135" s="293"/>
      <c r="B135" s="275"/>
      <c r="C135" s="169" t="s">
        <v>309</v>
      </c>
      <c r="D135" s="176">
        <v>83888</v>
      </c>
      <c r="E135" s="175">
        <f t="shared" ref="E135:E136" si="52">+D135/$I135</f>
        <v>0.59242937853107347</v>
      </c>
      <c r="F135" s="176"/>
      <c r="G135" s="176">
        <v>57712</v>
      </c>
      <c r="H135" s="175">
        <f t="shared" ref="H135:H136" si="53">+G135/$I135</f>
        <v>0.40757062146892653</v>
      </c>
      <c r="I135" s="176">
        <f t="shared" ref="I135:I136" si="54">+D135+G135</f>
        <v>141600</v>
      </c>
    </row>
    <row r="136" spans="1:21" ht="12.75" customHeight="1" x14ac:dyDescent="0.2">
      <c r="A136" s="293"/>
      <c r="B136" s="275"/>
      <c r="C136" s="118" t="s">
        <v>702</v>
      </c>
      <c r="D136" s="176">
        <v>14848</v>
      </c>
      <c r="E136" s="175">
        <f t="shared" si="52"/>
        <v>0.64985994397759106</v>
      </c>
      <c r="F136" s="176"/>
      <c r="G136" s="176">
        <v>8000</v>
      </c>
      <c r="H136" s="175">
        <f t="shared" si="53"/>
        <v>0.35014005602240894</v>
      </c>
      <c r="I136" s="176">
        <f t="shared" si="54"/>
        <v>22848</v>
      </c>
      <c r="R136" s="14"/>
      <c r="S136" s="14"/>
      <c r="T136" s="14"/>
    </row>
    <row r="137" spans="1:21" ht="12.75" customHeight="1" x14ac:dyDescent="0.2">
      <c r="A137" s="293"/>
      <c r="B137" s="275"/>
      <c r="C137" s="196" t="s">
        <v>43</v>
      </c>
      <c r="D137" s="197">
        <f>SUM(D133:D136)</f>
        <v>135440</v>
      </c>
      <c r="E137" s="198">
        <f t="shared" si="49"/>
        <v>0.56463447171824976</v>
      </c>
      <c r="F137" s="197"/>
      <c r="G137" s="197">
        <f>SUM(G133:G136)</f>
        <v>104432</v>
      </c>
      <c r="H137" s="198">
        <f t="shared" si="50"/>
        <v>0.43536552828175029</v>
      </c>
      <c r="I137" s="197">
        <f t="shared" si="51"/>
        <v>239872</v>
      </c>
    </row>
    <row r="138" spans="1:21" ht="12.75" customHeight="1" x14ac:dyDescent="0.2">
      <c r="A138" s="293"/>
      <c r="B138" s="275"/>
      <c r="C138" s="205" t="s">
        <v>378</v>
      </c>
      <c r="D138" s="197"/>
      <c r="E138" s="198"/>
      <c r="F138" s="206"/>
      <c r="G138" s="197"/>
      <c r="H138" s="198"/>
      <c r="I138" s="197"/>
      <c r="R138" s="8"/>
      <c r="S138" s="8"/>
      <c r="T138" s="8"/>
    </row>
    <row r="139" spans="1:21" ht="12.75" customHeight="1" x14ac:dyDescent="0.2">
      <c r="A139" s="293"/>
      <c r="B139" s="275"/>
      <c r="C139" s="118" t="s">
        <v>350</v>
      </c>
      <c r="D139" s="178">
        <v>23712</v>
      </c>
      <c r="E139" s="175">
        <f t="shared" si="46"/>
        <v>0.40162601626016259</v>
      </c>
      <c r="F139" s="176"/>
      <c r="G139" s="178">
        <v>35328</v>
      </c>
      <c r="H139" s="175">
        <f t="shared" si="47"/>
        <v>0.59837398373983741</v>
      </c>
      <c r="I139" s="176">
        <f t="shared" si="48"/>
        <v>59040</v>
      </c>
    </row>
    <row r="140" spans="1:21" ht="12.75" customHeight="1" x14ac:dyDescent="0.2">
      <c r="A140" s="293"/>
      <c r="B140" s="275"/>
      <c r="C140" s="118" t="s">
        <v>260</v>
      </c>
      <c r="D140" s="176"/>
      <c r="E140" s="175">
        <f t="shared" si="46"/>
        <v>0</v>
      </c>
      <c r="F140" s="176"/>
      <c r="G140" s="176">
        <v>15312</v>
      </c>
      <c r="H140" s="175">
        <f t="shared" si="47"/>
        <v>1</v>
      </c>
      <c r="I140" s="176">
        <f t="shared" si="48"/>
        <v>15312</v>
      </c>
    </row>
    <row r="141" spans="1:21" ht="12.75" customHeight="1" x14ac:dyDescent="0.2">
      <c r="A141" s="293"/>
      <c r="B141" s="275"/>
      <c r="C141" s="167" t="s">
        <v>352</v>
      </c>
      <c r="D141" s="178">
        <v>12048</v>
      </c>
      <c r="E141" s="175">
        <f t="shared" ref="E141" si="55">+D141/$I141</f>
        <v>0.64635193133047208</v>
      </c>
      <c r="F141" s="176"/>
      <c r="G141" s="176">
        <v>6592</v>
      </c>
      <c r="H141" s="175">
        <f t="shared" ref="H141" si="56">+G141/$I141</f>
        <v>0.35364806866952792</v>
      </c>
      <c r="I141" s="176">
        <f t="shared" ref="I141" si="57">+D141+G141</f>
        <v>18640</v>
      </c>
    </row>
    <row r="142" spans="1:21" ht="12.75" customHeight="1" x14ac:dyDescent="0.2">
      <c r="A142" s="293"/>
      <c r="B142" s="275"/>
      <c r="C142" s="118" t="s">
        <v>349</v>
      </c>
      <c r="D142" s="199">
        <v>4528</v>
      </c>
      <c r="E142" s="185">
        <f t="shared" ref="E142" si="58">+D142/$I142</f>
        <v>1</v>
      </c>
      <c r="F142" s="174"/>
      <c r="G142" s="199"/>
      <c r="H142" s="185">
        <f t="shared" ref="H142" si="59">+G142/$I142</f>
        <v>0</v>
      </c>
      <c r="I142" s="174">
        <f t="shared" ref="I142" si="60">+D142+G142</f>
        <v>4528</v>
      </c>
    </row>
    <row r="143" spans="1:21" ht="12.75" customHeight="1" x14ac:dyDescent="0.2">
      <c r="A143" s="293"/>
      <c r="B143" s="275"/>
      <c r="C143" s="118" t="s">
        <v>353</v>
      </c>
      <c r="D143" s="176">
        <v>6816</v>
      </c>
      <c r="E143" s="175">
        <f t="shared" si="46"/>
        <v>0.65337423312883436</v>
      </c>
      <c r="F143" s="176"/>
      <c r="G143" s="176">
        <v>3616</v>
      </c>
      <c r="H143" s="175">
        <f t="shared" si="47"/>
        <v>0.34662576687116564</v>
      </c>
      <c r="I143" s="176">
        <f t="shared" si="48"/>
        <v>10432</v>
      </c>
    </row>
    <row r="144" spans="1:21" ht="12.75" customHeight="1" x14ac:dyDescent="0.2">
      <c r="A144" s="293"/>
      <c r="B144" s="275"/>
      <c r="C144" s="167" t="s">
        <v>307</v>
      </c>
      <c r="D144" s="199">
        <v>11712</v>
      </c>
      <c r="E144" s="185">
        <f t="shared" si="46"/>
        <v>0.36309523809523808</v>
      </c>
      <c r="F144" s="174"/>
      <c r="G144" s="176">
        <v>20544</v>
      </c>
      <c r="H144" s="185">
        <f t="shared" si="47"/>
        <v>0.63690476190476186</v>
      </c>
      <c r="I144" s="174">
        <f t="shared" si="48"/>
        <v>32256</v>
      </c>
      <c r="R144" s="14"/>
      <c r="S144" s="14"/>
      <c r="T144" s="14"/>
      <c r="U144" s="14"/>
    </row>
    <row r="145" spans="1:9" ht="12.75" customHeight="1" x14ac:dyDescent="0.2">
      <c r="A145" s="293"/>
      <c r="B145" s="275"/>
      <c r="C145" s="167" t="s">
        <v>354</v>
      </c>
      <c r="D145" s="176">
        <v>5616</v>
      </c>
      <c r="E145" s="175">
        <f t="shared" si="46"/>
        <v>0.56070287539936103</v>
      </c>
      <c r="F145" s="176"/>
      <c r="G145" s="176">
        <v>4400</v>
      </c>
      <c r="H145" s="175">
        <f t="shared" si="47"/>
        <v>0.43929712460063897</v>
      </c>
      <c r="I145" s="176">
        <f t="shared" si="48"/>
        <v>10016</v>
      </c>
    </row>
    <row r="146" spans="1:9" ht="12.75" customHeight="1" x14ac:dyDescent="0.2">
      <c r="A146" s="293"/>
      <c r="B146" s="275"/>
      <c r="C146" s="167" t="s">
        <v>355</v>
      </c>
      <c r="D146" s="176">
        <v>9888</v>
      </c>
      <c r="E146" s="175">
        <f t="shared" ref="E146:E147" si="61">+D146/$I146</f>
        <v>0.56438356164383563</v>
      </c>
      <c r="F146" s="176"/>
      <c r="G146" s="176">
        <v>7632</v>
      </c>
      <c r="H146" s="175">
        <f t="shared" ref="H146:H147" si="62">+G146/$I146</f>
        <v>0.43561643835616437</v>
      </c>
      <c r="I146" s="176">
        <f t="shared" ref="I146:I147" si="63">+D146+G146</f>
        <v>17520</v>
      </c>
    </row>
    <row r="147" spans="1:9" ht="12.75" customHeight="1" x14ac:dyDescent="0.2">
      <c r="A147" s="293"/>
      <c r="B147" s="275"/>
      <c r="C147" s="167" t="s">
        <v>356</v>
      </c>
      <c r="D147" s="176">
        <v>480</v>
      </c>
      <c r="E147" s="175">
        <f t="shared" si="61"/>
        <v>1</v>
      </c>
      <c r="F147" s="176"/>
      <c r="G147" s="176"/>
      <c r="H147" s="175">
        <f t="shared" si="62"/>
        <v>0</v>
      </c>
      <c r="I147" s="176">
        <f t="shared" si="63"/>
        <v>480</v>
      </c>
    </row>
    <row r="148" spans="1:9" ht="12.75" customHeight="1" x14ac:dyDescent="0.2">
      <c r="A148" s="293"/>
      <c r="B148" s="275"/>
      <c r="C148" s="167" t="s">
        <v>357</v>
      </c>
      <c r="D148" s="176">
        <v>13056</v>
      </c>
      <c r="E148" s="175">
        <f t="shared" si="46"/>
        <v>0.56470588235294117</v>
      </c>
      <c r="F148" s="176"/>
      <c r="G148" s="176">
        <v>10064</v>
      </c>
      <c r="H148" s="175">
        <f t="shared" si="47"/>
        <v>0.43529411764705883</v>
      </c>
      <c r="I148" s="176">
        <f t="shared" si="48"/>
        <v>23120</v>
      </c>
    </row>
    <row r="149" spans="1:9" ht="12.75" customHeight="1" x14ac:dyDescent="0.2">
      <c r="A149" s="293"/>
      <c r="B149" s="275"/>
      <c r="C149" s="196" t="s">
        <v>43</v>
      </c>
      <c r="D149" s="197">
        <f>SUM(D139:D148)</f>
        <v>87856</v>
      </c>
      <c r="E149" s="198">
        <f t="shared" si="46"/>
        <v>0.45915210301864706</v>
      </c>
      <c r="F149" s="197"/>
      <c r="G149" s="197">
        <f>SUM(G139:G148)</f>
        <v>103488</v>
      </c>
      <c r="H149" s="198">
        <f t="shared" si="47"/>
        <v>0.54084789698135294</v>
      </c>
      <c r="I149" s="197">
        <f t="shared" si="48"/>
        <v>191344</v>
      </c>
    </row>
    <row r="150" spans="1:9" ht="12.75" customHeight="1" x14ac:dyDescent="0.2">
      <c r="A150" s="293"/>
      <c r="B150" s="279"/>
      <c r="C150" s="205" t="s">
        <v>389</v>
      </c>
      <c r="D150" s="197"/>
      <c r="E150" s="198"/>
      <c r="F150" s="206"/>
      <c r="G150" s="197"/>
      <c r="H150" s="198"/>
      <c r="I150" s="197"/>
    </row>
    <row r="151" spans="1:9" ht="12.75" customHeight="1" x14ac:dyDescent="0.2">
      <c r="A151" s="293"/>
      <c r="B151" s="279"/>
      <c r="C151" s="207" t="s">
        <v>358</v>
      </c>
      <c r="D151" s="176">
        <v>16336</v>
      </c>
      <c r="E151" s="175">
        <f t="shared" ref="E151:E152" si="64">+D151/$I151</f>
        <v>0.15763470742627761</v>
      </c>
      <c r="F151" s="176"/>
      <c r="G151" s="178">
        <v>87296</v>
      </c>
      <c r="H151" s="175">
        <f t="shared" ref="H151:H152" si="65">+G151/$I151</f>
        <v>0.84236529257372239</v>
      </c>
      <c r="I151" s="176">
        <f t="shared" ref="I151:I152" si="66">+D151+G151</f>
        <v>103632</v>
      </c>
    </row>
    <row r="152" spans="1:9" ht="12.75" customHeight="1" x14ac:dyDescent="0.2">
      <c r="A152" s="293"/>
      <c r="B152" s="279"/>
      <c r="C152" s="167" t="s">
        <v>359</v>
      </c>
      <c r="D152" s="176">
        <v>66400</v>
      </c>
      <c r="E152" s="175">
        <f t="shared" si="64"/>
        <v>0.944254835039818</v>
      </c>
      <c r="F152" s="176"/>
      <c r="G152" s="178">
        <v>3920</v>
      </c>
      <c r="H152" s="175">
        <f t="shared" si="65"/>
        <v>5.5745164960182024E-2</v>
      </c>
      <c r="I152" s="176">
        <f t="shared" si="66"/>
        <v>70320</v>
      </c>
    </row>
    <row r="153" spans="1:9" ht="12.75" customHeight="1" x14ac:dyDescent="0.2">
      <c r="A153" s="293"/>
      <c r="B153" s="279"/>
      <c r="C153" s="196" t="s">
        <v>43</v>
      </c>
      <c r="D153" s="197">
        <f>SUM(D151:D152)</f>
        <v>82736</v>
      </c>
      <c r="E153" s="198">
        <f t="shared" si="46"/>
        <v>0.47562545989698307</v>
      </c>
      <c r="F153" s="197"/>
      <c r="G153" s="197">
        <f>SUM(G151:G152)</f>
        <v>91216</v>
      </c>
      <c r="H153" s="198">
        <f t="shared" si="47"/>
        <v>0.52437454010301687</v>
      </c>
      <c r="I153" s="197">
        <f t="shared" si="48"/>
        <v>173952</v>
      </c>
    </row>
    <row r="154" spans="1:9" ht="12.75" customHeight="1" thickBot="1" x14ac:dyDescent="0.25">
      <c r="A154" s="293"/>
      <c r="B154" s="280"/>
      <c r="C154" s="170" t="s">
        <v>0</v>
      </c>
      <c r="D154" s="182">
        <f>SUM(D131,D137,D149,D153)</f>
        <v>426304</v>
      </c>
      <c r="E154" s="180">
        <f t="shared" si="46"/>
        <v>0.51013804591319001</v>
      </c>
      <c r="F154" s="182"/>
      <c r="G154" s="182">
        <f>SUM(G131,G137,G149,G153)</f>
        <v>409360</v>
      </c>
      <c r="H154" s="180">
        <f t="shared" si="47"/>
        <v>0.48986195408680999</v>
      </c>
      <c r="I154" s="182">
        <f t="shared" si="48"/>
        <v>835664</v>
      </c>
    </row>
    <row r="155" spans="1:9" ht="12.75" customHeight="1" thickBot="1" x14ac:dyDescent="0.25">
      <c r="A155" s="294"/>
      <c r="B155" s="282" t="s">
        <v>153</v>
      </c>
      <c r="C155" s="285"/>
      <c r="D155" s="55">
        <f>SUM(D123,D154)</f>
        <v>952000</v>
      </c>
      <c r="E155" s="56">
        <f t="shared" si="46"/>
        <v>0.57749609340877983</v>
      </c>
      <c r="F155" s="57"/>
      <c r="G155" s="55">
        <f>SUM(G123,G154)</f>
        <v>696496</v>
      </c>
      <c r="H155" s="56">
        <f t="shared" si="47"/>
        <v>0.42250390659122011</v>
      </c>
      <c r="I155" s="57">
        <f t="shared" si="48"/>
        <v>1648496</v>
      </c>
    </row>
    <row r="156" spans="1:9" ht="12.75" customHeight="1" x14ac:dyDescent="0.2">
      <c r="A156" s="278" t="s">
        <v>231</v>
      </c>
      <c r="B156" s="278" t="s">
        <v>830</v>
      </c>
      <c r="C156" s="208" t="s">
        <v>163</v>
      </c>
      <c r="D156" s="197"/>
      <c r="E156" s="198"/>
      <c r="F156" s="206"/>
      <c r="G156" s="197"/>
      <c r="H156" s="198"/>
      <c r="I156" s="197"/>
    </row>
    <row r="157" spans="1:9" ht="12.75" customHeight="1" x14ac:dyDescent="0.2">
      <c r="A157" s="279"/>
      <c r="B157" s="279"/>
      <c r="C157" s="167" t="s">
        <v>336</v>
      </c>
      <c r="D157" s="176">
        <v>14336</v>
      </c>
      <c r="E157" s="175">
        <f t="shared" ref="E157:E158" si="67">+D157/$I157</f>
        <v>0.37966101694915255</v>
      </c>
      <c r="F157" s="176"/>
      <c r="G157" s="176">
        <v>23424</v>
      </c>
      <c r="H157" s="175">
        <f t="shared" ref="H157:H158" si="68">+G157/$I157</f>
        <v>0.62033898305084745</v>
      </c>
      <c r="I157" s="176">
        <f t="shared" ref="I157:I158" si="69">+D157+G157</f>
        <v>37760</v>
      </c>
    </row>
    <row r="158" spans="1:9" ht="12.75" customHeight="1" x14ac:dyDescent="0.2">
      <c r="A158" s="279"/>
      <c r="B158" s="279"/>
      <c r="C158" s="167" t="s">
        <v>250</v>
      </c>
      <c r="D158" s="176">
        <v>18816</v>
      </c>
      <c r="E158" s="175">
        <f t="shared" si="67"/>
        <v>1</v>
      </c>
      <c r="F158" s="176"/>
      <c r="G158" s="176"/>
      <c r="H158" s="175">
        <f t="shared" si="68"/>
        <v>0</v>
      </c>
      <c r="I158" s="176">
        <f t="shared" si="69"/>
        <v>18816</v>
      </c>
    </row>
    <row r="159" spans="1:9" ht="12.75" customHeight="1" x14ac:dyDescent="0.2">
      <c r="A159" s="279"/>
      <c r="B159" s="279"/>
      <c r="C159" s="167" t="s">
        <v>257</v>
      </c>
      <c r="D159" s="176">
        <v>48096</v>
      </c>
      <c r="E159" s="175">
        <f t="shared" ref="E159:E222" si="70">+D159/$I159</f>
        <v>0.97660818713450293</v>
      </c>
      <c r="F159" s="176"/>
      <c r="G159" s="176">
        <v>1152</v>
      </c>
      <c r="H159" s="175">
        <f t="shared" ref="H159:H222" si="71">+G159/$I159</f>
        <v>2.3391812865497075E-2</v>
      </c>
      <c r="I159" s="176">
        <f t="shared" ref="I159:I222" si="72">+D159+G159</f>
        <v>49248</v>
      </c>
    </row>
    <row r="160" spans="1:9" ht="12.75" customHeight="1" x14ac:dyDescent="0.2">
      <c r="A160" s="279"/>
      <c r="B160" s="279"/>
      <c r="C160" s="167" t="s">
        <v>260</v>
      </c>
      <c r="D160" s="176">
        <v>17328</v>
      </c>
      <c r="E160" s="175">
        <f t="shared" si="70"/>
        <v>0.53720238095238093</v>
      </c>
      <c r="F160" s="176"/>
      <c r="G160" s="176">
        <v>14928</v>
      </c>
      <c r="H160" s="175">
        <f t="shared" si="71"/>
        <v>0.46279761904761907</v>
      </c>
      <c r="I160" s="176">
        <f t="shared" si="72"/>
        <v>32256</v>
      </c>
    </row>
    <row r="161" spans="1:9" ht="12.75" customHeight="1" x14ac:dyDescent="0.2">
      <c r="A161" s="279"/>
      <c r="B161" s="279"/>
      <c r="C161" s="167" t="s">
        <v>263</v>
      </c>
      <c r="D161" s="176">
        <v>8032</v>
      </c>
      <c r="E161" s="175">
        <f t="shared" si="70"/>
        <v>0.92791127541589646</v>
      </c>
      <c r="F161" s="176"/>
      <c r="G161" s="176">
        <v>624</v>
      </c>
      <c r="H161" s="175">
        <f t="shared" si="71"/>
        <v>7.2088724584103508E-2</v>
      </c>
      <c r="I161" s="176">
        <f t="shared" ref="I161" si="73">+D161+G161</f>
        <v>8656</v>
      </c>
    </row>
    <row r="162" spans="1:9" ht="12.75" customHeight="1" x14ac:dyDescent="0.2">
      <c r="A162" s="279"/>
      <c r="B162" s="279"/>
      <c r="C162" s="167" t="s">
        <v>270</v>
      </c>
      <c r="D162" s="176">
        <v>16432</v>
      </c>
      <c r="E162" s="175">
        <f t="shared" si="70"/>
        <v>0.58585282373074732</v>
      </c>
      <c r="F162" s="176"/>
      <c r="G162" s="176">
        <v>11616</v>
      </c>
      <c r="H162" s="175">
        <f t="shared" si="71"/>
        <v>0.41414717626925274</v>
      </c>
      <c r="I162" s="176">
        <f t="shared" si="72"/>
        <v>28048</v>
      </c>
    </row>
    <row r="163" spans="1:9" ht="12.75" customHeight="1" x14ac:dyDescent="0.2">
      <c r="A163" s="279"/>
      <c r="B163" s="279"/>
      <c r="C163" s="167" t="s">
        <v>271</v>
      </c>
      <c r="D163" s="176">
        <v>9616</v>
      </c>
      <c r="E163" s="175">
        <f t="shared" si="70"/>
        <v>0.59920239282153542</v>
      </c>
      <c r="F163" s="176"/>
      <c r="G163" s="176">
        <v>6432</v>
      </c>
      <c r="H163" s="175">
        <f t="shared" si="71"/>
        <v>0.40079760717846463</v>
      </c>
      <c r="I163" s="176">
        <f t="shared" si="72"/>
        <v>16048</v>
      </c>
    </row>
    <row r="164" spans="1:9" ht="12.75" customHeight="1" x14ac:dyDescent="0.2">
      <c r="A164" s="279"/>
      <c r="B164" s="279"/>
      <c r="C164" s="167" t="s">
        <v>283</v>
      </c>
      <c r="D164" s="176">
        <v>30528</v>
      </c>
      <c r="E164" s="175">
        <f t="shared" ref="E164" si="74">+D164/$I164</f>
        <v>0.72272727272727277</v>
      </c>
      <c r="F164" s="176"/>
      <c r="G164" s="176">
        <v>11712</v>
      </c>
      <c r="H164" s="175">
        <f t="shared" ref="H164" si="75">+G164/$I164</f>
        <v>0.27727272727272728</v>
      </c>
      <c r="I164" s="176">
        <f t="shared" ref="I164" si="76">+D164+G164</f>
        <v>42240</v>
      </c>
    </row>
    <row r="165" spans="1:9" ht="12.75" customHeight="1" x14ac:dyDescent="0.2">
      <c r="A165" s="279"/>
      <c r="B165" s="279"/>
      <c r="C165" s="167" t="s">
        <v>287</v>
      </c>
      <c r="D165" s="176">
        <v>1472</v>
      </c>
      <c r="E165" s="175">
        <f t="shared" si="70"/>
        <v>0.323943661971831</v>
      </c>
      <c r="F165" s="176"/>
      <c r="G165" s="176">
        <v>3072</v>
      </c>
      <c r="H165" s="175">
        <f t="shared" si="71"/>
        <v>0.676056338028169</v>
      </c>
      <c r="I165" s="176">
        <f t="shared" si="72"/>
        <v>4544</v>
      </c>
    </row>
    <row r="166" spans="1:9" ht="12.75" customHeight="1" x14ac:dyDescent="0.2">
      <c r="A166" s="279"/>
      <c r="B166" s="279"/>
      <c r="C166" s="167" t="s">
        <v>289</v>
      </c>
      <c r="D166" s="176">
        <v>19392</v>
      </c>
      <c r="E166" s="175">
        <f t="shared" si="70"/>
        <v>0.60660660660660659</v>
      </c>
      <c r="F166" s="176"/>
      <c r="G166" s="176">
        <v>12576</v>
      </c>
      <c r="H166" s="175">
        <f t="shared" si="71"/>
        <v>0.39339339339339341</v>
      </c>
      <c r="I166" s="176">
        <f t="shared" si="72"/>
        <v>31968</v>
      </c>
    </row>
    <row r="167" spans="1:9" ht="12.75" customHeight="1" x14ac:dyDescent="0.2">
      <c r="A167" s="279"/>
      <c r="B167" s="279"/>
      <c r="C167" s="167" t="s">
        <v>294</v>
      </c>
      <c r="D167" s="176"/>
      <c r="E167" s="175">
        <f t="shared" si="70"/>
        <v>0</v>
      </c>
      <c r="F167" s="176"/>
      <c r="G167" s="176">
        <v>2304</v>
      </c>
      <c r="H167" s="175">
        <f t="shared" si="71"/>
        <v>1</v>
      </c>
      <c r="I167" s="176">
        <f t="shared" si="72"/>
        <v>2304</v>
      </c>
    </row>
    <row r="168" spans="1:9" ht="12.75" customHeight="1" x14ac:dyDescent="0.2">
      <c r="A168" s="279"/>
      <c r="B168" s="279"/>
      <c r="C168" s="167" t="s">
        <v>295</v>
      </c>
      <c r="D168" s="176">
        <v>13872</v>
      </c>
      <c r="E168" s="175">
        <f t="shared" si="70"/>
        <v>0.53917910447761197</v>
      </c>
      <c r="F168" s="176"/>
      <c r="G168" s="176">
        <v>11856</v>
      </c>
      <c r="H168" s="175">
        <f t="shared" si="71"/>
        <v>0.46082089552238809</v>
      </c>
      <c r="I168" s="176">
        <f t="shared" si="72"/>
        <v>25728</v>
      </c>
    </row>
    <row r="169" spans="1:9" ht="12.75" customHeight="1" x14ac:dyDescent="0.2">
      <c r="A169" s="279"/>
      <c r="B169" s="279"/>
      <c r="C169" s="167" t="s">
        <v>305</v>
      </c>
      <c r="D169" s="176">
        <v>20672</v>
      </c>
      <c r="E169" s="175">
        <f t="shared" si="70"/>
        <v>0.94721407624633436</v>
      </c>
      <c r="F169" s="176"/>
      <c r="G169" s="176">
        <v>1152</v>
      </c>
      <c r="H169" s="175">
        <f t="shared" si="71"/>
        <v>5.2785923753665691E-2</v>
      </c>
      <c r="I169" s="176">
        <f t="shared" si="72"/>
        <v>21824</v>
      </c>
    </row>
    <row r="170" spans="1:9" ht="12.75" customHeight="1" x14ac:dyDescent="0.2">
      <c r="A170" s="279"/>
      <c r="B170" s="279"/>
      <c r="C170" s="167" t="s">
        <v>307</v>
      </c>
      <c r="D170" s="176">
        <v>19536</v>
      </c>
      <c r="E170" s="175">
        <f t="shared" ref="E170" si="77">+D170/$I170</f>
        <v>0.58142857142857141</v>
      </c>
      <c r="F170" s="176"/>
      <c r="G170" s="176">
        <v>14064</v>
      </c>
      <c r="H170" s="175">
        <f t="shared" ref="H170" si="78">+G170/$I170</f>
        <v>0.41857142857142859</v>
      </c>
      <c r="I170" s="176">
        <f t="shared" ref="I170" si="79">+D170+G170</f>
        <v>33600</v>
      </c>
    </row>
    <row r="171" spans="1:9" ht="12.75" customHeight="1" x14ac:dyDescent="0.2">
      <c r="A171" s="279"/>
      <c r="B171" s="279"/>
      <c r="C171" s="167" t="s">
        <v>309</v>
      </c>
      <c r="D171" s="176">
        <v>105968</v>
      </c>
      <c r="E171" s="175">
        <f t="shared" si="70"/>
        <v>0.7909948644452407</v>
      </c>
      <c r="F171" s="176"/>
      <c r="G171" s="176">
        <v>28000</v>
      </c>
      <c r="H171" s="175">
        <f t="shared" si="71"/>
        <v>0.20900513555475936</v>
      </c>
      <c r="I171" s="176">
        <f t="shared" si="72"/>
        <v>133968</v>
      </c>
    </row>
    <row r="172" spans="1:9" ht="12.75" customHeight="1" x14ac:dyDescent="0.2">
      <c r="A172" s="279"/>
      <c r="B172" s="279"/>
      <c r="C172" s="167" t="s">
        <v>311</v>
      </c>
      <c r="D172" s="176">
        <v>10368</v>
      </c>
      <c r="E172" s="175">
        <f t="shared" ref="E172" si="80">+D172/$I172</f>
        <v>0.90376569037656906</v>
      </c>
      <c r="F172" s="176"/>
      <c r="G172" s="176">
        <v>1104</v>
      </c>
      <c r="H172" s="175">
        <f t="shared" ref="H172" si="81">+G172/$I172</f>
        <v>9.6234309623430964E-2</v>
      </c>
      <c r="I172" s="176">
        <f t="shared" ref="I172" si="82">+D172+G172</f>
        <v>11472</v>
      </c>
    </row>
    <row r="173" spans="1:9" ht="12.75" customHeight="1" x14ac:dyDescent="0.2">
      <c r="A173" s="279"/>
      <c r="B173" s="279"/>
      <c r="C173" s="209" t="s">
        <v>315</v>
      </c>
      <c r="D173" s="176">
        <v>13824</v>
      </c>
      <c r="E173" s="175">
        <f t="shared" si="70"/>
        <v>0.2774566473988439</v>
      </c>
      <c r="F173" s="176"/>
      <c r="G173" s="176">
        <v>36000</v>
      </c>
      <c r="H173" s="175">
        <f t="shared" si="71"/>
        <v>0.7225433526011561</v>
      </c>
      <c r="I173" s="176">
        <f t="shared" si="72"/>
        <v>49824</v>
      </c>
    </row>
    <row r="174" spans="1:9" ht="12.75" customHeight="1" x14ac:dyDescent="0.2">
      <c r="A174" s="279"/>
      <c r="B174" s="279"/>
      <c r="C174" s="209" t="s">
        <v>319</v>
      </c>
      <c r="D174" s="176">
        <v>48672</v>
      </c>
      <c r="E174" s="175">
        <f t="shared" si="70"/>
        <v>0.91269126912691267</v>
      </c>
      <c r="F174" s="176"/>
      <c r="G174" s="176">
        <v>4656</v>
      </c>
      <c r="H174" s="175">
        <f t="shared" si="71"/>
        <v>8.7308730873087312E-2</v>
      </c>
      <c r="I174" s="176">
        <f t="shared" si="72"/>
        <v>53328</v>
      </c>
    </row>
    <row r="175" spans="1:9" ht="12.75" customHeight="1" x14ac:dyDescent="0.2">
      <c r="A175" s="279"/>
      <c r="B175" s="279"/>
      <c r="C175" s="167" t="s">
        <v>327</v>
      </c>
      <c r="D175" s="176">
        <v>13344</v>
      </c>
      <c r="E175" s="175">
        <f t="shared" si="70"/>
        <v>0.85802469135802473</v>
      </c>
      <c r="F175" s="176"/>
      <c r="G175" s="176">
        <v>2208</v>
      </c>
      <c r="H175" s="175">
        <f t="shared" si="71"/>
        <v>0.1419753086419753</v>
      </c>
      <c r="I175" s="176">
        <f t="shared" si="72"/>
        <v>15552</v>
      </c>
    </row>
    <row r="176" spans="1:9" ht="12.75" customHeight="1" x14ac:dyDescent="0.2">
      <c r="A176" s="279"/>
      <c r="B176" s="279"/>
      <c r="C176" s="167" t="s">
        <v>326</v>
      </c>
      <c r="D176" s="176"/>
      <c r="E176" s="175">
        <f t="shared" ref="E176" si="83">+D176/$I176</f>
        <v>0</v>
      </c>
      <c r="F176" s="176"/>
      <c r="G176" s="176">
        <v>2304</v>
      </c>
      <c r="H176" s="175">
        <f t="shared" ref="H176" si="84">+G176/$I176</f>
        <v>1</v>
      </c>
      <c r="I176" s="176">
        <f t="shared" ref="I176" si="85">+D176+G176</f>
        <v>2304</v>
      </c>
    </row>
    <row r="177" spans="1:21" ht="12.75" customHeight="1" x14ac:dyDescent="0.2">
      <c r="A177" s="279"/>
      <c r="B177" s="279"/>
      <c r="C177" s="167" t="s">
        <v>330</v>
      </c>
      <c r="D177" s="176">
        <v>2256</v>
      </c>
      <c r="E177" s="175">
        <f t="shared" si="70"/>
        <v>1</v>
      </c>
      <c r="F177" s="176"/>
      <c r="G177" s="176"/>
      <c r="H177" s="175">
        <f t="shared" si="71"/>
        <v>0</v>
      </c>
      <c r="I177" s="176">
        <f t="shared" si="72"/>
        <v>2256</v>
      </c>
    </row>
    <row r="178" spans="1:21" ht="12.75" customHeight="1" x14ac:dyDescent="0.2">
      <c r="A178" s="279"/>
      <c r="B178" s="279"/>
      <c r="C178" s="196" t="s">
        <v>43</v>
      </c>
      <c r="D178" s="197">
        <f>SUM(D157:D177)</f>
        <v>432560</v>
      </c>
      <c r="E178" s="198">
        <f t="shared" si="70"/>
        <v>0.69572042512674026</v>
      </c>
      <c r="F178" s="197"/>
      <c r="G178" s="197">
        <f>SUM(G157:G177)</f>
        <v>189184</v>
      </c>
      <c r="H178" s="198">
        <f t="shared" si="71"/>
        <v>0.30427957487325974</v>
      </c>
      <c r="I178" s="197">
        <f t="shared" si="72"/>
        <v>621744</v>
      </c>
    </row>
    <row r="179" spans="1:21" ht="12.75" customHeight="1" x14ac:dyDescent="0.2">
      <c r="A179" s="279"/>
      <c r="B179" s="279"/>
      <c r="C179" s="210" t="s">
        <v>48</v>
      </c>
      <c r="D179" s="197"/>
      <c r="E179" s="198"/>
      <c r="F179" s="206"/>
      <c r="G179" s="197"/>
      <c r="H179" s="198"/>
      <c r="I179" s="197"/>
    </row>
    <row r="180" spans="1:21" ht="12.75" customHeight="1" x14ac:dyDescent="0.2">
      <c r="A180" s="279"/>
      <c r="B180" s="279"/>
      <c r="C180" s="167" t="s">
        <v>252</v>
      </c>
      <c r="D180" s="176">
        <v>3360</v>
      </c>
      <c r="E180" s="175">
        <f t="shared" si="70"/>
        <v>1</v>
      </c>
      <c r="F180" s="176"/>
      <c r="G180" s="176"/>
      <c r="H180" s="175">
        <f t="shared" si="71"/>
        <v>0</v>
      </c>
      <c r="I180" s="176">
        <f t="shared" si="72"/>
        <v>3360</v>
      </c>
    </row>
    <row r="181" spans="1:21" ht="12.75" customHeight="1" x14ac:dyDescent="0.2">
      <c r="A181" s="279"/>
      <c r="B181" s="279"/>
      <c r="C181" s="167" t="s">
        <v>253</v>
      </c>
      <c r="D181" s="176">
        <v>28032</v>
      </c>
      <c r="E181" s="175">
        <f t="shared" si="70"/>
        <v>0.60206185567010306</v>
      </c>
      <c r="F181" s="176"/>
      <c r="G181" s="176">
        <v>18528</v>
      </c>
      <c r="H181" s="175">
        <f t="shared" si="71"/>
        <v>0.39793814432989688</v>
      </c>
      <c r="I181" s="176">
        <f t="shared" si="72"/>
        <v>46560</v>
      </c>
    </row>
    <row r="182" spans="1:21" ht="12.75" customHeight="1" x14ac:dyDescent="0.2">
      <c r="A182" s="279"/>
      <c r="B182" s="279"/>
      <c r="C182" s="167" t="s">
        <v>268</v>
      </c>
      <c r="D182" s="176">
        <v>2208</v>
      </c>
      <c r="E182" s="175">
        <f t="shared" si="70"/>
        <v>1</v>
      </c>
      <c r="F182" s="176"/>
      <c r="G182" s="176"/>
      <c r="H182" s="175">
        <f t="shared" si="71"/>
        <v>0</v>
      </c>
      <c r="I182" s="176">
        <f t="shared" si="72"/>
        <v>2208</v>
      </c>
    </row>
    <row r="183" spans="1:21" ht="12.75" customHeight="1" x14ac:dyDescent="0.2">
      <c r="A183" s="279"/>
      <c r="B183" s="279"/>
      <c r="C183" s="167" t="s">
        <v>274</v>
      </c>
      <c r="D183" s="176">
        <v>9312</v>
      </c>
      <c r="E183" s="175">
        <f t="shared" si="70"/>
        <v>0.79835390946502061</v>
      </c>
      <c r="F183" s="176"/>
      <c r="G183" s="176">
        <v>2352</v>
      </c>
      <c r="H183" s="175">
        <f t="shared" si="71"/>
        <v>0.20164609053497942</v>
      </c>
      <c r="I183" s="176">
        <f t="shared" si="72"/>
        <v>11664</v>
      </c>
    </row>
    <row r="184" spans="1:21" ht="12.75" customHeight="1" x14ac:dyDescent="0.2">
      <c r="A184" s="279"/>
      <c r="B184" s="279"/>
      <c r="C184" s="167" t="s">
        <v>278</v>
      </c>
      <c r="D184" s="176">
        <v>2304</v>
      </c>
      <c r="E184" s="175">
        <f t="shared" ref="E184" si="86">+D184/$I184</f>
        <v>1</v>
      </c>
      <c r="F184" s="176"/>
      <c r="G184" s="176"/>
      <c r="H184" s="175">
        <f t="shared" ref="H184" si="87">+G184/$I184</f>
        <v>0</v>
      </c>
      <c r="I184" s="176">
        <f t="shared" ref="I184" si="88">+D184+G184</f>
        <v>2304</v>
      </c>
    </row>
    <row r="185" spans="1:21" ht="12.75" customHeight="1" x14ac:dyDescent="0.2">
      <c r="A185" s="279"/>
      <c r="B185" s="279"/>
      <c r="C185" s="167" t="s">
        <v>282</v>
      </c>
      <c r="D185" s="176"/>
      <c r="E185" s="175">
        <f t="shared" si="70"/>
        <v>0</v>
      </c>
      <c r="F185" s="176"/>
      <c r="G185" s="178">
        <v>2480</v>
      </c>
      <c r="H185" s="175">
        <f t="shared" si="71"/>
        <v>1</v>
      </c>
      <c r="I185" s="176">
        <f t="shared" si="72"/>
        <v>2480</v>
      </c>
      <c r="R185" s="8"/>
      <c r="S185" s="8"/>
      <c r="T185" s="8"/>
      <c r="U185" s="8"/>
    </row>
    <row r="186" spans="1:21" ht="12.75" customHeight="1" x14ac:dyDescent="0.2">
      <c r="A186" s="279"/>
      <c r="B186" s="279"/>
      <c r="C186" s="167" t="s">
        <v>284</v>
      </c>
      <c r="D186" s="176">
        <v>10608</v>
      </c>
      <c r="E186" s="175">
        <f t="shared" si="70"/>
        <v>0.49002217294900224</v>
      </c>
      <c r="F186" s="176"/>
      <c r="G186" s="199">
        <v>11040</v>
      </c>
      <c r="H186" s="175">
        <f t="shared" si="71"/>
        <v>0.50997782705099781</v>
      </c>
      <c r="I186" s="176">
        <f t="shared" si="72"/>
        <v>21648</v>
      </c>
      <c r="R186" s="14"/>
      <c r="S186" s="14"/>
      <c r="T186" s="14"/>
      <c r="U186" s="14"/>
    </row>
    <row r="187" spans="1:21" ht="12.75" customHeight="1" x14ac:dyDescent="0.2">
      <c r="A187" s="279"/>
      <c r="B187" s="279"/>
      <c r="C187" s="167" t="s">
        <v>285</v>
      </c>
      <c r="D187" s="176">
        <v>6720</v>
      </c>
      <c r="E187" s="175">
        <f t="shared" si="70"/>
        <v>1</v>
      </c>
      <c r="F187" s="176"/>
      <c r="G187" s="176"/>
      <c r="H187" s="175">
        <f t="shared" si="71"/>
        <v>0</v>
      </c>
      <c r="I187" s="176">
        <f t="shared" si="72"/>
        <v>6720</v>
      </c>
    </row>
    <row r="188" spans="1:21" ht="12.75" customHeight="1" x14ac:dyDescent="0.2">
      <c r="A188" s="279"/>
      <c r="B188" s="279"/>
      <c r="C188" s="167" t="s">
        <v>288</v>
      </c>
      <c r="D188" s="176">
        <v>99872</v>
      </c>
      <c r="E188" s="175">
        <f t="shared" si="70"/>
        <v>0.84237516869095819</v>
      </c>
      <c r="F188" s="176"/>
      <c r="G188" s="176">
        <v>18688</v>
      </c>
      <c r="H188" s="175">
        <f t="shared" si="71"/>
        <v>0.15762483130904184</v>
      </c>
      <c r="I188" s="176">
        <f t="shared" si="72"/>
        <v>118560</v>
      </c>
    </row>
    <row r="189" spans="1:21" ht="12.75" customHeight="1" x14ac:dyDescent="0.2">
      <c r="A189" s="279"/>
      <c r="B189" s="279"/>
      <c r="C189" s="167" t="s">
        <v>292</v>
      </c>
      <c r="D189" s="176">
        <v>3600</v>
      </c>
      <c r="E189" s="175">
        <f t="shared" ref="E189" si="89">+D189/$I189</f>
        <v>1</v>
      </c>
      <c r="F189" s="176"/>
      <c r="G189" s="176"/>
      <c r="H189" s="175">
        <f t="shared" ref="H189" si="90">+G189/$I189</f>
        <v>0</v>
      </c>
      <c r="I189" s="176">
        <f t="shared" ref="I189" si="91">+D189+G189</f>
        <v>3600</v>
      </c>
    </row>
    <row r="190" spans="1:21" ht="12.75" customHeight="1" x14ac:dyDescent="0.2">
      <c r="A190" s="279"/>
      <c r="B190" s="279"/>
      <c r="C190" s="167" t="s">
        <v>298</v>
      </c>
      <c r="D190" s="176">
        <v>74640</v>
      </c>
      <c r="E190" s="175">
        <f t="shared" si="70"/>
        <v>0.72024085224641032</v>
      </c>
      <c r="F190" s="176"/>
      <c r="G190" s="176">
        <v>28992</v>
      </c>
      <c r="H190" s="175">
        <f t="shared" si="71"/>
        <v>0.27975914775358962</v>
      </c>
      <c r="I190" s="176">
        <f t="shared" si="72"/>
        <v>103632</v>
      </c>
    </row>
    <row r="191" spans="1:21" ht="12.75" customHeight="1" x14ac:dyDescent="0.2">
      <c r="A191" s="279"/>
      <c r="B191" s="279"/>
      <c r="C191" s="167" t="s">
        <v>301</v>
      </c>
      <c r="D191" s="176">
        <v>11472</v>
      </c>
      <c r="E191" s="175">
        <f t="shared" si="70"/>
        <v>0.49688149688149691</v>
      </c>
      <c r="F191" s="176"/>
      <c r="G191" s="176">
        <v>11616</v>
      </c>
      <c r="H191" s="175">
        <f t="shared" si="71"/>
        <v>0.50311850311850315</v>
      </c>
      <c r="I191" s="176">
        <f t="shared" si="72"/>
        <v>23088</v>
      </c>
    </row>
    <row r="192" spans="1:21" ht="12.75" customHeight="1" x14ac:dyDescent="0.2">
      <c r="A192" s="279"/>
      <c r="B192" s="279"/>
      <c r="C192" s="167" t="s">
        <v>366</v>
      </c>
      <c r="D192" s="176"/>
      <c r="E192" s="175">
        <f t="shared" si="70"/>
        <v>0</v>
      </c>
      <c r="F192" s="176"/>
      <c r="G192" s="176">
        <v>3504</v>
      </c>
      <c r="H192" s="175">
        <f t="shared" si="71"/>
        <v>1</v>
      </c>
      <c r="I192" s="176">
        <f t="shared" si="72"/>
        <v>3504</v>
      </c>
    </row>
    <row r="193" spans="1:9" ht="12.75" customHeight="1" x14ac:dyDescent="0.2">
      <c r="A193" s="279"/>
      <c r="B193" s="279"/>
      <c r="C193" s="167" t="s">
        <v>310</v>
      </c>
      <c r="D193" s="176">
        <v>11664</v>
      </c>
      <c r="E193" s="175">
        <f t="shared" si="70"/>
        <v>0.92045454545454541</v>
      </c>
      <c r="F193" s="176"/>
      <c r="G193" s="176">
        <v>1008</v>
      </c>
      <c r="H193" s="175">
        <f t="shared" si="71"/>
        <v>7.9545454545454544E-2</v>
      </c>
      <c r="I193" s="176">
        <f t="shared" si="72"/>
        <v>12672</v>
      </c>
    </row>
    <row r="194" spans="1:9" ht="12.75" customHeight="1" x14ac:dyDescent="0.2">
      <c r="A194" s="279"/>
      <c r="B194" s="279"/>
      <c r="C194" s="167" t="s">
        <v>313</v>
      </c>
      <c r="D194" s="176">
        <v>6912</v>
      </c>
      <c r="E194" s="175">
        <f t="shared" si="70"/>
        <v>0.22966507177033493</v>
      </c>
      <c r="F194" s="176"/>
      <c r="G194" s="176">
        <v>23184</v>
      </c>
      <c r="H194" s="175">
        <f t="shared" si="71"/>
        <v>0.77033492822966509</v>
      </c>
      <c r="I194" s="176">
        <f t="shared" si="72"/>
        <v>30096</v>
      </c>
    </row>
    <row r="195" spans="1:9" ht="12.75" customHeight="1" x14ac:dyDescent="0.2">
      <c r="A195" s="279"/>
      <c r="B195" s="279"/>
      <c r="C195" s="209" t="s">
        <v>317</v>
      </c>
      <c r="D195" s="176">
        <v>79776</v>
      </c>
      <c r="E195" s="175">
        <f t="shared" si="70"/>
        <v>0.79483500717360112</v>
      </c>
      <c r="F195" s="176"/>
      <c r="G195" s="176">
        <v>20592</v>
      </c>
      <c r="H195" s="175">
        <f t="shared" si="71"/>
        <v>0.20516499282639886</v>
      </c>
      <c r="I195" s="176">
        <f t="shared" si="72"/>
        <v>100368</v>
      </c>
    </row>
    <row r="196" spans="1:9" ht="12.75" customHeight="1" x14ac:dyDescent="0.2">
      <c r="A196" s="279"/>
      <c r="B196" s="279"/>
      <c r="C196" s="167" t="s">
        <v>328</v>
      </c>
      <c r="D196" s="176">
        <v>10096</v>
      </c>
      <c r="E196" s="175">
        <f t="shared" ref="E196" si="92">+D196/$I196</f>
        <v>0.84584450402144773</v>
      </c>
      <c r="F196" s="176"/>
      <c r="G196" s="176">
        <v>1840</v>
      </c>
      <c r="H196" s="175">
        <f t="shared" ref="H196" si="93">+G196/$I196</f>
        <v>0.15415549597855227</v>
      </c>
      <c r="I196" s="176">
        <f t="shared" ref="I196" si="94">+D196+G196</f>
        <v>11936</v>
      </c>
    </row>
    <row r="197" spans="1:9" ht="12.75" customHeight="1" x14ac:dyDescent="0.2">
      <c r="A197" s="279"/>
      <c r="B197" s="279"/>
      <c r="C197" s="209" t="s">
        <v>329</v>
      </c>
      <c r="D197" s="176">
        <v>28032</v>
      </c>
      <c r="E197" s="175">
        <f t="shared" ref="E197:E198" si="95">+D197/$I197</f>
        <v>0.43614637789395072</v>
      </c>
      <c r="F197" s="176"/>
      <c r="G197" s="176">
        <v>36240</v>
      </c>
      <c r="H197" s="175">
        <f t="shared" ref="H197:H198" si="96">+G197/$I197</f>
        <v>0.56385362210604928</v>
      </c>
      <c r="I197" s="176">
        <f t="shared" ref="I197:I198" si="97">+D197+G197</f>
        <v>64272</v>
      </c>
    </row>
    <row r="198" spans="1:9" ht="12.75" customHeight="1" x14ac:dyDescent="0.2">
      <c r="A198" s="279"/>
      <c r="B198" s="279"/>
      <c r="C198" s="167" t="s">
        <v>334</v>
      </c>
      <c r="D198" s="176">
        <v>15136</v>
      </c>
      <c r="E198" s="175">
        <f t="shared" si="95"/>
        <v>0.89161168708765315</v>
      </c>
      <c r="F198" s="176"/>
      <c r="G198" s="176">
        <v>1840</v>
      </c>
      <c r="H198" s="175">
        <f t="shared" si="96"/>
        <v>0.10838831291234684</v>
      </c>
      <c r="I198" s="176">
        <f t="shared" si="97"/>
        <v>16976</v>
      </c>
    </row>
    <row r="199" spans="1:9" ht="12.75" customHeight="1" thickBot="1" x14ac:dyDescent="0.25">
      <c r="A199" s="279"/>
      <c r="B199" s="279"/>
      <c r="C199" s="211" t="s">
        <v>43</v>
      </c>
      <c r="D199" s="202">
        <f>SUM(D180:D198)</f>
        <v>403744</v>
      </c>
      <c r="E199" s="203">
        <f t="shared" si="46"/>
        <v>0.68939704395814549</v>
      </c>
      <c r="F199" s="202"/>
      <c r="G199" s="202">
        <f>SUM(G180:G198)</f>
        <v>181904</v>
      </c>
      <c r="H199" s="203">
        <f t="shared" si="47"/>
        <v>0.31060295604185451</v>
      </c>
      <c r="I199" s="202">
        <f t="shared" si="48"/>
        <v>585648</v>
      </c>
    </row>
    <row r="200" spans="1:9" ht="12.75" customHeight="1" x14ac:dyDescent="0.2">
      <c r="A200" s="275" t="s">
        <v>231</v>
      </c>
      <c r="B200" s="275" t="s">
        <v>831</v>
      </c>
      <c r="C200" s="208" t="s">
        <v>376</v>
      </c>
      <c r="D200" s="172"/>
      <c r="E200" s="173"/>
      <c r="F200" s="212"/>
      <c r="G200" s="172"/>
      <c r="H200" s="173"/>
      <c r="I200" s="172"/>
    </row>
    <row r="201" spans="1:9" ht="12.75" customHeight="1" x14ac:dyDescent="0.2">
      <c r="A201" s="276"/>
      <c r="B201" s="279"/>
      <c r="C201" s="167" t="s">
        <v>336</v>
      </c>
      <c r="D201" s="176"/>
      <c r="E201" s="175">
        <f t="shared" si="70"/>
        <v>0</v>
      </c>
      <c r="F201" s="176"/>
      <c r="G201" s="176">
        <v>1664</v>
      </c>
      <c r="H201" s="175">
        <f t="shared" si="71"/>
        <v>1</v>
      </c>
      <c r="I201" s="176">
        <f t="shared" si="72"/>
        <v>1664</v>
      </c>
    </row>
    <row r="202" spans="1:9" ht="12.75" customHeight="1" x14ac:dyDescent="0.2">
      <c r="A202" s="276"/>
      <c r="B202" s="279"/>
      <c r="C202" s="209" t="s">
        <v>250</v>
      </c>
      <c r="D202" s="176"/>
      <c r="E202" s="175">
        <f t="shared" si="70"/>
        <v>0</v>
      </c>
      <c r="F202" s="176"/>
      <c r="G202" s="176">
        <v>14384</v>
      </c>
      <c r="H202" s="175">
        <f t="shared" si="71"/>
        <v>1</v>
      </c>
      <c r="I202" s="176">
        <f t="shared" si="72"/>
        <v>14384</v>
      </c>
    </row>
    <row r="203" spans="1:9" ht="12.75" customHeight="1" x14ac:dyDescent="0.2">
      <c r="A203" s="276"/>
      <c r="B203" s="279"/>
      <c r="C203" s="209" t="s">
        <v>253</v>
      </c>
      <c r="D203" s="176">
        <v>1104</v>
      </c>
      <c r="E203" s="175">
        <f t="shared" si="70"/>
        <v>0.44230769230769229</v>
      </c>
      <c r="F203" s="176"/>
      <c r="G203" s="176">
        <v>1392</v>
      </c>
      <c r="H203" s="175">
        <f t="shared" si="71"/>
        <v>0.55769230769230771</v>
      </c>
      <c r="I203" s="176">
        <f t="shared" si="72"/>
        <v>2496</v>
      </c>
    </row>
    <row r="204" spans="1:9" ht="12.75" customHeight="1" x14ac:dyDescent="0.2">
      <c r="A204" s="276"/>
      <c r="B204" s="279"/>
      <c r="C204" s="209" t="s">
        <v>257</v>
      </c>
      <c r="D204" s="176">
        <v>1152</v>
      </c>
      <c r="E204" s="175">
        <f t="shared" si="70"/>
        <v>0.11764705882352941</v>
      </c>
      <c r="F204" s="176"/>
      <c r="G204" s="176">
        <v>8640</v>
      </c>
      <c r="H204" s="175">
        <f t="shared" si="71"/>
        <v>0.88235294117647056</v>
      </c>
      <c r="I204" s="176">
        <f t="shared" si="72"/>
        <v>9792</v>
      </c>
    </row>
    <row r="205" spans="1:9" ht="12.75" customHeight="1" x14ac:dyDescent="0.2">
      <c r="A205" s="276"/>
      <c r="B205" s="279"/>
      <c r="C205" s="209" t="s">
        <v>263</v>
      </c>
      <c r="D205" s="176"/>
      <c r="E205" s="175">
        <f t="shared" si="70"/>
        <v>0</v>
      </c>
      <c r="F205" s="176"/>
      <c r="G205" s="176">
        <v>5600</v>
      </c>
      <c r="H205" s="175">
        <f t="shared" si="71"/>
        <v>1</v>
      </c>
      <c r="I205" s="176">
        <f t="shared" si="72"/>
        <v>5600</v>
      </c>
    </row>
    <row r="206" spans="1:9" ht="12.75" customHeight="1" x14ac:dyDescent="0.2">
      <c r="A206" s="276"/>
      <c r="B206" s="279"/>
      <c r="C206" s="209" t="s">
        <v>269</v>
      </c>
      <c r="D206" s="176"/>
      <c r="E206" s="175">
        <f t="shared" si="70"/>
        <v>0</v>
      </c>
      <c r="F206" s="176"/>
      <c r="G206" s="176">
        <v>18448</v>
      </c>
      <c r="H206" s="175">
        <f t="shared" si="71"/>
        <v>1</v>
      </c>
      <c r="I206" s="176">
        <f t="shared" si="72"/>
        <v>18448</v>
      </c>
    </row>
    <row r="207" spans="1:9" ht="12.75" customHeight="1" x14ac:dyDescent="0.2">
      <c r="A207" s="276"/>
      <c r="B207" s="279"/>
      <c r="C207" s="209" t="s">
        <v>276</v>
      </c>
      <c r="D207" s="176">
        <v>4544</v>
      </c>
      <c r="E207" s="175">
        <f t="shared" si="70"/>
        <v>0.38482384823848237</v>
      </c>
      <c r="F207" s="176"/>
      <c r="G207" s="176">
        <v>7264</v>
      </c>
      <c r="H207" s="175">
        <f t="shared" si="71"/>
        <v>0.61517615176151763</v>
      </c>
      <c r="I207" s="176">
        <f t="shared" si="72"/>
        <v>11808</v>
      </c>
    </row>
    <row r="208" spans="1:9" ht="12.75" customHeight="1" x14ac:dyDescent="0.2">
      <c r="A208" s="276"/>
      <c r="B208" s="279"/>
      <c r="C208" s="209" t="s">
        <v>278</v>
      </c>
      <c r="D208" s="176"/>
      <c r="E208" s="175">
        <f t="shared" si="70"/>
        <v>0</v>
      </c>
      <c r="F208" s="176"/>
      <c r="G208" s="176">
        <v>720</v>
      </c>
      <c r="H208" s="175">
        <f t="shared" si="71"/>
        <v>1</v>
      </c>
      <c r="I208" s="176">
        <f t="shared" si="72"/>
        <v>720</v>
      </c>
    </row>
    <row r="209" spans="1:9" ht="12.75" customHeight="1" x14ac:dyDescent="0.2">
      <c r="A209" s="276"/>
      <c r="B209" s="279"/>
      <c r="C209" s="209" t="s">
        <v>281</v>
      </c>
      <c r="D209" s="176"/>
      <c r="E209" s="175">
        <f t="shared" si="70"/>
        <v>0</v>
      </c>
      <c r="F209" s="176"/>
      <c r="G209" s="176">
        <v>9024</v>
      </c>
      <c r="H209" s="175">
        <f t="shared" si="71"/>
        <v>1</v>
      </c>
      <c r="I209" s="176">
        <f t="shared" si="72"/>
        <v>9024</v>
      </c>
    </row>
    <row r="210" spans="1:9" ht="12.75" customHeight="1" x14ac:dyDescent="0.2">
      <c r="A210" s="276"/>
      <c r="B210" s="279"/>
      <c r="C210" s="209" t="s">
        <v>284</v>
      </c>
      <c r="D210" s="176"/>
      <c r="E210" s="175">
        <f t="shared" si="70"/>
        <v>0</v>
      </c>
      <c r="F210" s="176"/>
      <c r="G210" s="176">
        <v>3168</v>
      </c>
      <c r="H210" s="175">
        <f t="shared" si="71"/>
        <v>1</v>
      </c>
      <c r="I210" s="176">
        <f t="shared" si="72"/>
        <v>3168</v>
      </c>
    </row>
    <row r="211" spans="1:9" ht="12.75" customHeight="1" x14ac:dyDescent="0.2">
      <c r="A211" s="276"/>
      <c r="B211" s="279"/>
      <c r="C211" s="209" t="s">
        <v>288</v>
      </c>
      <c r="D211" s="176"/>
      <c r="E211" s="175">
        <f t="shared" si="70"/>
        <v>0</v>
      </c>
      <c r="F211" s="176"/>
      <c r="G211" s="176">
        <v>7840</v>
      </c>
      <c r="H211" s="175">
        <f t="shared" si="71"/>
        <v>1</v>
      </c>
      <c r="I211" s="176">
        <f t="shared" si="72"/>
        <v>7840</v>
      </c>
    </row>
    <row r="212" spans="1:9" ht="12.75" customHeight="1" x14ac:dyDescent="0.2">
      <c r="A212" s="276"/>
      <c r="B212" s="279"/>
      <c r="C212" s="209" t="s">
        <v>298</v>
      </c>
      <c r="D212" s="176"/>
      <c r="E212" s="175">
        <f t="shared" si="70"/>
        <v>0</v>
      </c>
      <c r="F212" s="176"/>
      <c r="G212" s="176">
        <v>2496</v>
      </c>
      <c r="H212" s="175">
        <f t="shared" si="71"/>
        <v>1</v>
      </c>
      <c r="I212" s="176">
        <f t="shared" si="72"/>
        <v>2496</v>
      </c>
    </row>
    <row r="213" spans="1:9" ht="12.75" customHeight="1" x14ac:dyDescent="0.2">
      <c r="A213" s="276"/>
      <c r="B213" s="279"/>
      <c r="C213" s="209" t="s">
        <v>301</v>
      </c>
      <c r="D213" s="176"/>
      <c r="E213" s="175">
        <f t="shared" ref="E213:E214" si="98">+D213/$I213</f>
        <v>0</v>
      </c>
      <c r="F213" s="176"/>
      <c r="G213" s="176">
        <v>528</v>
      </c>
      <c r="H213" s="175">
        <f t="shared" ref="H213:H214" si="99">+G213/$I213</f>
        <v>1</v>
      </c>
      <c r="I213" s="176">
        <f t="shared" ref="I213:I214" si="100">+D213+G213</f>
        <v>528</v>
      </c>
    </row>
    <row r="214" spans="1:9" ht="12.75" customHeight="1" x14ac:dyDescent="0.2">
      <c r="A214" s="276"/>
      <c r="B214" s="279"/>
      <c r="C214" s="209" t="s">
        <v>305</v>
      </c>
      <c r="D214" s="176"/>
      <c r="E214" s="175">
        <f t="shared" si="98"/>
        <v>0</v>
      </c>
      <c r="F214" s="176"/>
      <c r="G214" s="176">
        <v>480</v>
      </c>
      <c r="H214" s="175">
        <f t="shared" si="99"/>
        <v>1</v>
      </c>
      <c r="I214" s="176">
        <f t="shared" si="100"/>
        <v>480</v>
      </c>
    </row>
    <row r="215" spans="1:9" ht="12.75" customHeight="1" x14ac:dyDescent="0.2">
      <c r="A215" s="276"/>
      <c r="B215" s="279"/>
      <c r="C215" s="209" t="s">
        <v>307</v>
      </c>
      <c r="D215" s="176"/>
      <c r="E215" s="175">
        <f t="shared" ref="E215" si="101">+D215/$I215</f>
        <v>0</v>
      </c>
      <c r="F215" s="176"/>
      <c r="G215" s="176">
        <v>4368</v>
      </c>
      <c r="H215" s="175">
        <f t="shared" ref="H215" si="102">+G215/$I215</f>
        <v>1</v>
      </c>
      <c r="I215" s="176">
        <f t="shared" ref="I215" si="103">+D215+G215</f>
        <v>4368</v>
      </c>
    </row>
    <row r="216" spans="1:9" ht="12.75" customHeight="1" x14ac:dyDescent="0.2">
      <c r="A216" s="276"/>
      <c r="B216" s="279"/>
      <c r="C216" s="209" t="s">
        <v>309</v>
      </c>
      <c r="D216" s="176"/>
      <c r="E216" s="175">
        <f t="shared" si="70"/>
        <v>0</v>
      </c>
      <c r="F216" s="176"/>
      <c r="G216" s="176">
        <v>6528</v>
      </c>
      <c r="H216" s="175">
        <f t="shared" si="71"/>
        <v>1</v>
      </c>
      <c r="I216" s="176">
        <f t="shared" si="72"/>
        <v>6528</v>
      </c>
    </row>
    <row r="217" spans="1:9" ht="12.75" customHeight="1" x14ac:dyDescent="0.2">
      <c r="A217" s="276"/>
      <c r="B217" s="279"/>
      <c r="C217" s="209" t="s">
        <v>313</v>
      </c>
      <c r="D217" s="176"/>
      <c r="E217" s="175">
        <f t="shared" si="70"/>
        <v>0</v>
      </c>
      <c r="F217" s="176"/>
      <c r="G217" s="176">
        <v>960</v>
      </c>
      <c r="H217" s="175">
        <f t="shared" si="71"/>
        <v>1</v>
      </c>
      <c r="I217" s="176">
        <f t="shared" si="72"/>
        <v>960</v>
      </c>
    </row>
    <row r="218" spans="1:9" ht="12.75" customHeight="1" x14ac:dyDescent="0.2">
      <c r="A218" s="276"/>
      <c r="B218" s="279"/>
      <c r="C218" s="209" t="s">
        <v>317</v>
      </c>
      <c r="D218" s="176"/>
      <c r="E218" s="175">
        <f t="shared" si="70"/>
        <v>0</v>
      </c>
      <c r="F218" s="176"/>
      <c r="G218" s="176">
        <v>1584</v>
      </c>
      <c r="H218" s="175">
        <f t="shared" si="71"/>
        <v>1</v>
      </c>
      <c r="I218" s="176">
        <f t="shared" si="72"/>
        <v>1584</v>
      </c>
    </row>
    <row r="219" spans="1:9" ht="12.75" customHeight="1" x14ac:dyDescent="0.2">
      <c r="A219" s="276"/>
      <c r="B219" s="279"/>
      <c r="C219" s="209" t="s">
        <v>321</v>
      </c>
      <c r="D219" s="176"/>
      <c r="E219" s="175">
        <f t="shared" si="70"/>
        <v>0</v>
      </c>
      <c r="F219" s="176"/>
      <c r="G219" s="176">
        <v>1152</v>
      </c>
      <c r="H219" s="175">
        <f t="shared" si="71"/>
        <v>1</v>
      </c>
      <c r="I219" s="176">
        <f t="shared" si="72"/>
        <v>1152</v>
      </c>
    </row>
    <row r="220" spans="1:9" ht="12.75" customHeight="1" x14ac:dyDescent="0.2">
      <c r="A220" s="276"/>
      <c r="B220" s="279"/>
      <c r="C220" s="209" t="s">
        <v>329</v>
      </c>
      <c r="D220" s="176"/>
      <c r="E220" s="175">
        <f t="shared" si="70"/>
        <v>0</v>
      </c>
      <c r="F220" s="176"/>
      <c r="G220" s="176">
        <v>432</v>
      </c>
      <c r="H220" s="175">
        <f t="shared" si="71"/>
        <v>1</v>
      </c>
      <c r="I220" s="176">
        <f t="shared" si="72"/>
        <v>432</v>
      </c>
    </row>
    <row r="221" spans="1:9" ht="12.75" customHeight="1" x14ac:dyDescent="0.2">
      <c r="A221" s="276"/>
      <c r="B221" s="279"/>
      <c r="C221" s="209" t="s">
        <v>335</v>
      </c>
      <c r="D221" s="176"/>
      <c r="E221" s="175">
        <f t="shared" si="70"/>
        <v>0</v>
      </c>
      <c r="F221" s="176"/>
      <c r="G221" s="176">
        <v>2784</v>
      </c>
      <c r="H221" s="175">
        <f t="shared" si="71"/>
        <v>1</v>
      </c>
      <c r="I221" s="176">
        <f t="shared" si="72"/>
        <v>2784</v>
      </c>
    </row>
    <row r="222" spans="1:9" ht="12.75" customHeight="1" thickBot="1" x14ac:dyDescent="0.25">
      <c r="A222" s="276"/>
      <c r="B222" s="280"/>
      <c r="C222" s="211" t="s">
        <v>43</v>
      </c>
      <c r="D222" s="202">
        <f>SUM(D201:D221)</f>
        <v>6800</v>
      </c>
      <c r="E222" s="203">
        <f t="shared" si="70"/>
        <v>6.3996386086432766E-2</v>
      </c>
      <c r="F222" s="202"/>
      <c r="G222" s="202">
        <f>SUM(G201:G221)</f>
        <v>99456</v>
      </c>
      <c r="H222" s="203">
        <f t="shared" si="71"/>
        <v>0.93600361391356723</v>
      </c>
      <c r="I222" s="202">
        <f t="shared" si="72"/>
        <v>106256</v>
      </c>
    </row>
    <row r="223" spans="1:9" ht="12.75" customHeight="1" thickBot="1" x14ac:dyDescent="0.25">
      <c r="A223" s="277"/>
      <c r="B223" s="282" t="s">
        <v>360</v>
      </c>
      <c r="C223" s="285"/>
      <c r="D223" s="55">
        <f>SUM(D178,D199,D222)</f>
        <v>843104</v>
      </c>
      <c r="E223" s="56">
        <f t="shared" ref="E223" si="104">+D223/$I223</f>
        <v>0.64180358817582794</v>
      </c>
      <c r="F223" s="57"/>
      <c r="G223" s="55">
        <f>SUM(G178,G199,G222)</f>
        <v>470544</v>
      </c>
      <c r="H223" s="56">
        <f t="shared" ref="H223" si="105">+G223/$I223</f>
        <v>0.35819641182417206</v>
      </c>
      <c r="I223" s="57">
        <f t="shared" ref="I223" si="106">+D223+G223</f>
        <v>1313648</v>
      </c>
    </row>
    <row r="224" spans="1:9" ht="12.75" customHeight="1" x14ac:dyDescent="0.2">
      <c r="A224" s="278" t="s">
        <v>216</v>
      </c>
      <c r="B224" s="275" t="s">
        <v>832</v>
      </c>
      <c r="C224" s="193" t="s">
        <v>138</v>
      </c>
      <c r="D224" s="194"/>
      <c r="E224" s="195"/>
      <c r="F224" s="194"/>
      <c r="G224" s="194"/>
      <c r="H224" s="195"/>
      <c r="I224" s="194"/>
    </row>
    <row r="225" spans="1:9" ht="12.75" customHeight="1" x14ac:dyDescent="0.2">
      <c r="A225" s="275"/>
      <c r="B225" s="286"/>
      <c r="C225" s="169" t="s">
        <v>250</v>
      </c>
      <c r="D225" s="174">
        <v>25008</v>
      </c>
      <c r="E225" s="185">
        <f t="shared" si="46"/>
        <v>0.78621730382293764</v>
      </c>
      <c r="F225" s="174"/>
      <c r="G225" s="174">
        <v>6800</v>
      </c>
      <c r="H225" s="185">
        <f t="shared" si="47"/>
        <v>0.21378269617706239</v>
      </c>
      <c r="I225" s="174">
        <f t="shared" si="48"/>
        <v>31808</v>
      </c>
    </row>
    <row r="226" spans="1:9" ht="12.75" customHeight="1" x14ac:dyDescent="0.2">
      <c r="A226" s="275"/>
      <c r="B226" s="286"/>
      <c r="C226" s="118" t="s">
        <v>257</v>
      </c>
      <c r="D226" s="174">
        <v>42400</v>
      </c>
      <c r="E226" s="185">
        <f t="shared" si="46"/>
        <v>0.74188129899216126</v>
      </c>
      <c r="F226" s="174"/>
      <c r="G226" s="174">
        <v>14752</v>
      </c>
      <c r="H226" s="185">
        <f t="shared" si="47"/>
        <v>0.25811870100783874</v>
      </c>
      <c r="I226" s="174">
        <f t="shared" si="48"/>
        <v>57152</v>
      </c>
    </row>
    <row r="227" spans="1:9" ht="12.75" customHeight="1" x14ac:dyDescent="0.2">
      <c r="A227" s="275"/>
      <c r="B227" s="286"/>
      <c r="C227" s="118" t="s">
        <v>263</v>
      </c>
      <c r="D227" s="176">
        <v>7488</v>
      </c>
      <c r="E227" s="175">
        <f t="shared" si="46"/>
        <v>0.5714285714285714</v>
      </c>
      <c r="F227" s="176"/>
      <c r="G227" s="176">
        <v>5616</v>
      </c>
      <c r="H227" s="175">
        <f t="shared" si="47"/>
        <v>0.42857142857142855</v>
      </c>
      <c r="I227" s="176">
        <f t="shared" si="48"/>
        <v>13104</v>
      </c>
    </row>
    <row r="228" spans="1:9" ht="12.75" customHeight="1" x14ac:dyDescent="0.2">
      <c r="A228" s="275"/>
      <c r="B228" s="286"/>
      <c r="C228" s="118" t="s">
        <v>289</v>
      </c>
      <c r="D228" s="176">
        <v>8928</v>
      </c>
      <c r="E228" s="175">
        <f t="shared" si="46"/>
        <v>0.83783783783783783</v>
      </c>
      <c r="F228" s="176"/>
      <c r="G228" s="176">
        <v>1728</v>
      </c>
      <c r="H228" s="175">
        <f t="shared" si="47"/>
        <v>0.16216216216216217</v>
      </c>
      <c r="I228" s="176">
        <f t="shared" si="48"/>
        <v>10656</v>
      </c>
    </row>
    <row r="229" spans="1:9" ht="12.75" customHeight="1" x14ac:dyDescent="0.2">
      <c r="A229" s="275"/>
      <c r="B229" s="286"/>
      <c r="C229" s="118" t="s">
        <v>295</v>
      </c>
      <c r="D229" s="176"/>
      <c r="E229" s="175">
        <f t="shared" si="46"/>
        <v>0</v>
      </c>
      <c r="F229" s="176"/>
      <c r="G229" s="176">
        <v>5280</v>
      </c>
      <c r="H229" s="175">
        <f t="shared" si="47"/>
        <v>1</v>
      </c>
      <c r="I229" s="176">
        <f t="shared" si="48"/>
        <v>5280</v>
      </c>
    </row>
    <row r="230" spans="1:9" ht="12.75" customHeight="1" x14ac:dyDescent="0.2">
      <c r="A230" s="275"/>
      <c r="B230" s="286"/>
      <c r="C230" s="118" t="s">
        <v>305</v>
      </c>
      <c r="D230" s="176">
        <v>3712</v>
      </c>
      <c r="E230" s="175">
        <f t="shared" si="46"/>
        <v>1</v>
      </c>
      <c r="F230" s="176"/>
      <c r="G230" s="176"/>
      <c r="H230" s="175">
        <f t="shared" si="47"/>
        <v>0</v>
      </c>
      <c r="I230" s="176">
        <f t="shared" si="48"/>
        <v>3712</v>
      </c>
    </row>
    <row r="231" spans="1:9" ht="12.75" customHeight="1" x14ac:dyDescent="0.2">
      <c r="A231" s="275"/>
      <c r="B231" s="286"/>
      <c r="C231" s="118" t="s">
        <v>311</v>
      </c>
      <c r="D231" s="176"/>
      <c r="E231" s="175">
        <f t="shared" si="46"/>
        <v>0</v>
      </c>
      <c r="F231" s="176"/>
      <c r="G231" s="176">
        <v>1824</v>
      </c>
      <c r="H231" s="175">
        <f t="shared" si="47"/>
        <v>1</v>
      </c>
      <c r="I231" s="176">
        <f t="shared" si="48"/>
        <v>1824</v>
      </c>
    </row>
    <row r="232" spans="1:9" ht="12.75" customHeight="1" x14ac:dyDescent="0.2">
      <c r="A232" s="275"/>
      <c r="B232" s="286"/>
      <c r="C232" s="118" t="s">
        <v>315</v>
      </c>
      <c r="D232" s="176">
        <v>8256</v>
      </c>
      <c r="E232" s="175">
        <f t="shared" si="46"/>
        <v>0.81132075471698117</v>
      </c>
      <c r="F232" s="176"/>
      <c r="G232" s="176">
        <v>1920</v>
      </c>
      <c r="H232" s="175">
        <f t="shared" si="47"/>
        <v>0.18867924528301888</v>
      </c>
      <c r="I232" s="176">
        <f t="shared" si="48"/>
        <v>10176</v>
      </c>
    </row>
    <row r="233" spans="1:9" ht="12.75" customHeight="1" x14ac:dyDescent="0.2">
      <c r="A233" s="275"/>
      <c r="B233" s="286"/>
      <c r="C233" s="118" t="s">
        <v>317</v>
      </c>
      <c r="D233" s="176">
        <v>30000</v>
      </c>
      <c r="E233" s="175">
        <f t="shared" si="46"/>
        <v>0.84459459459459463</v>
      </c>
      <c r="F233" s="176"/>
      <c r="G233" s="176">
        <v>5520</v>
      </c>
      <c r="H233" s="175">
        <f t="shared" si="47"/>
        <v>0.1554054054054054</v>
      </c>
      <c r="I233" s="176">
        <f t="shared" si="48"/>
        <v>35520</v>
      </c>
    </row>
    <row r="234" spans="1:9" ht="12.75" customHeight="1" x14ac:dyDescent="0.2">
      <c r="A234" s="275"/>
      <c r="B234" s="286"/>
      <c r="C234" s="196" t="s">
        <v>43</v>
      </c>
      <c r="D234" s="197">
        <f>SUM(D225:D233)</f>
        <v>125792</v>
      </c>
      <c r="E234" s="213">
        <f t="shared" si="46"/>
        <v>0.74331095773848921</v>
      </c>
      <c r="F234" s="214"/>
      <c r="G234" s="197">
        <f>SUM(G225:G233)</f>
        <v>43440</v>
      </c>
      <c r="H234" s="213">
        <f t="shared" si="47"/>
        <v>0.25668904226151085</v>
      </c>
      <c r="I234" s="214">
        <f t="shared" si="48"/>
        <v>169232</v>
      </c>
    </row>
    <row r="235" spans="1:9" ht="12.75" customHeight="1" x14ac:dyDescent="0.2">
      <c r="A235" s="275"/>
      <c r="B235" s="286"/>
      <c r="C235" s="193" t="s">
        <v>575</v>
      </c>
      <c r="D235" s="197"/>
      <c r="E235" s="198"/>
      <c r="F235" s="206"/>
      <c r="G235" s="197"/>
      <c r="H235" s="198"/>
      <c r="I235" s="197"/>
    </row>
    <row r="236" spans="1:9" ht="12.75" customHeight="1" x14ac:dyDescent="0.2">
      <c r="A236" s="275"/>
      <c r="B236" s="286"/>
      <c r="C236" s="118" t="s">
        <v>288</v>
      </c>
      <c r="D236" s="176">
        <v>51776</v>
      </c>
      <c r="E236" s="175">
        <f t="shared" ref="E236:E306" si="107">+D236/$I236</f>
        <v>0.56366486674795335</v>
      </c>
      <c r="F236" s="177"/>
      <c r="G236" s="176">
        <v>40080</v>
      </c>
      <c r="H236" s="175">
        <f t="shared" ref="H236:H306" si="108">+G236/$I236</f>
        <v>0.4363351332520467</v>
      </c>
      <c r="I236" s="176">
        <f t="shared" ref="I236:I306" si="109">+D236+G236</f>
        <v>91856</v>
      </c>
    </row>
    <row r="237" spans="1:9" ht="12.75" customHeight="1" x14ac:dyDescent="0.2">
      <c r="A237" s="275"/>
      <c r="B237" s="286"/>
      <c r="C237" s="118" t="s">
        <v>298</v>
      </c>
      <c r="D237" s="176">
        <v>39024</v>
      </c>
      <c r="E237" s="175">
        <f t="shared" si="107"/>
        <v>0.66475878986099757</v>
      </c>
      <c r="F237" s="176"/>
      <c r="G237" s="176">
        <v>19680</v>
      </c>
      <c r="H237" s="175">
        <f t="shared" si="108"/>
        <v>0.33524121013900243</v>
      </c>
      <c r="I237" s="176">
        <f t="shared" si="109"/>
        <v>58704</v>
      </c>
    </row>
    <row r="238" spans="1:9" ht="12.75" customHeight="1" x14ac:dyDescent="0.2">
      <c r="A238" s="275"/>
      <c r="B238" s="286"/>
      <c r="C238" s="118" t="s">
        <v>301</v>
      </c>
      <c r="D238" s="178"/>
      <c r="E238" s="175">
        <f t="shared" si="107"/>
        <v>0</v>
      </c>
      <c r="F238" s="176"/>
      <c r="G238" s="178">
        <v>7392</v>
      </c>
      <c r="H238" s="175">
        <f t="shared" si="108"/>
        <v>1</v>
      </c>
      <c r="I238" s="176">
        <f t="shared" si="109"/>
        <v>7392</v>
      </c>
    </row>
    <row r="239" spans="1:9" ht="12.75" customHeight="1" x14ac:dyDescent="0.2">
      <c r="A239" s="275"/>
      <c r="B239" s="286"/>
      <c r="C239" s="118" t="s">
        <v>313</v>
      </c>
      <c r="D239" s="178">
        <v>5952</v>
      </c>
      <c r="E239" s="175">
        <f t="shared" si="107"/>
        <v>0.75151515151515147</v>
      </c>
      <c r="F239" s="176"/>
      <c r="G239" s="176">
        <v>1968</v>
      </c>
      <c r="H239" s="175">
        <f t="shared" si="108"/>
        <v>0.24848484848484848</v>
      </c>
      <c r="I239" s="176">
        <f t="shared" si="109"/>
        <v>7920</v>
      </c>
    </row>
    <row r="240" spans="1:9" ht="12.75" customHeight="1" x14ac:dyDescent="0.2">
      <c r="A240" s="275"/>
      <c r="B240" s="286"/>
      <c r="C240" s="118" t="s">
        <v>320</v>
      </c>
      <c r="D240" s="176">
        <v>9888</v>
      </c>
      <c r="E240" s="175">
        <f t="shared" si="107"/>
        <v>0.33012820512820512</v>
      </c>
      <c r="F240" s="176"/>
      <c r="G240" s="176">
        <v>20064</v>
      </c>
      <c r="H240" s="175">
        <f t="shared" si="108"/>
        <v>0.66987179487179482</v>
      </c>
      <c r="I240" s="176">
        <f t="shared" si="109"/>
        <v>29952</v>
      </c>
    </row>
    <row r="241" spans="1:9" ht="12.75" customHeight="1" x14ac:dyDescent="0.2">
      <c r="A241" s="275"/>
      <c r="B241" s="286"/>
      <c r="C241" s="118" t="s">
        <v>328</v>
      </c>
      <c r="D241" s="176"/>
      <c r="E241" s="175">
        <f t="shared" ref="E241" si="110">+D241/$I241</f>
        <v>0</v>
      </c>
      <c r="F241" s="176"/>
      <c r="G241" s="176">
        <v>880</v>
      </c>
      <c r="H241" s="175">
        <f t="shared" ref="H241" si="111">+G241/$I241</f>
        <v>1</v>
      </c>
      <c r="I241" s="176">
        <f t="shared" ref="I241" si="112">+D241+G241</f>
        <v>880</v>
      </c>
    </row>
    <row r="242" spans="1:9" ht="12.75" customHeight="1" x14ac:dyDescent="0.2">
      <c r="A242" s="275"/>
      <c r="B242" s="286"/>
      <c r="C242" s="167" t="s">
        <v>329</v>
      </c>
      <c r="D242" s="176">
        <v>16368</v>
      </c>
      <c r="E242" s="175">
        <f t="shared" si="107"/>
        <v>0.77324263038548757</v>
      </c>
      <c r="F242" s="176"/>
      <c r="G242" s="176">
        <v>4800</v>
      </c>
      <c r="H242" s="175">
        <f t="shared" si="108"/>
        <v>0.22675736961451248</v>
      </c>
      <c r="I242" s="176">
        <f t="shared" si="109"/>
        <v>21168</v>
      </c>
    </row>
    <row r="243" spans="1:9" ht="12.75" customHeight="1" x14ac:dyDescent="0.2">
      <c r="A243" s="275"/>
      <c r="B243" s="286"/>
      <c r="C243" s="196" t="s">
        <v>43</v>
      </c>
      <c r="D243" s="197">
        <f>SUM(D236:D242)</f>
        <v>123008</v>
      </c>
      <c r="E243" s="198">
        <f t="shared" si="107"/>
        <v>0.56458838216934715</v>
      </c>
      <c r="F243" s="197"/>
      <c r="G243" s="197">
        <f>SUM(G236:G242)</f>
        <v>94864</v>
      </c>
      <c r="H243" s="198">
        <f t="shared" si="108"/>
        <v>0.43541161783065285</v>
      </c>
      <c r="I243" s="197">
        <f t="shared" si="109"/>
        <v>217872</v>
      </c>
    </row>
    <row r="244" spans="1:9" ht="12.75" customHeight="1" x14ac:dyDescent="0.2">
      <c r="A244" s="275"/>
      <c r="B244" s="286"/>
      <c r="C244" s="193" t="s">
        <v>52</v>
      </c>
      <c r="D244" s="197"/>
      <c r="E244" s="198"/>
      <c r="F244" s="206"/>
      <c r="G244" s="197"/>
      <c r="H244" s="198"/>
      <c r="I244" s="197"/>
    </row>
    <row r="245" spans="1:9" ht="12.75" customHeight="1" x14ac:dyDescent="0.2">
      <c r="A245" s="275"/>
      <c r="B245" s="286"/>
      <c r="C245" s="118" t="s">
        <v>336</v>
      </c>
      <c r="D245" s="176"/>
      <c r="E245" s="175">
        <f t="shared" si="107"/>
        <v>0</v>
      </c>
      <c r="F245" s="177"/>
      <c r="G245" s="176">
        <v>3072</v>
      </c>
      <c r="H245" s="175">
        <f t="shared" si="108"/>
        <v>1</v>
      </c>
      <c r="I245" s="176">
        <f t="shared" si="109"/>
        <v>3072</v>
      </c>
    </row>
    <row r="246" spans="1:9" ht="12.75" customHeight="1" x14ac:dyDescent="0.2">
      <c r="A246" s="275"/>
      <c r="B246" s="286"/>
      <c r="C246" s="118" t="s">
        <v>253</v>
      </c>
      <c r="D246" s="178">
        <v>11040</v>
      </c>
      <c r="E246" s="175">
        <f t="shared" si="107"/>
        <v>0.51801801801801806</v>
      </c>
      <c r="F246" s="176"/>
      <c r="G246" s="178">
        <v>10272</v>
      </c>
      <c r="H246" s="175">
        <f t="shared" si="108"/>
        <v>0.481981981981982</v>
      </c>
      <c r="I246" s="176">
        <f t="shared" si="109"/>
        <v>21312</v>
      </c>
    </row>
    <row r="247" spans="1:9" ht="12.75" customHeight="1" x14ac:dyDescent="0.2">
      <c r="A247" s="275"/>
      <c r="B247" s="286"/>
      <c r="C247" s="118" t="s">
        <v>260</v>
      </c>
      <c r="D247" s="178"/>
      <c r="E247" s="175">
        <f t="shared" si="107"/>
        <v>0</v>
      </c>
      <c r="F247" s="176"/>
      <c r="G247" s="178">
        <v>2256</v>
      </c>
      <c r="H247" s="175">
        <f t="shared" si="108"/>
        <v>1</v>
      </c>
      <c r="I247" s="176">
        <f t="shared" si="109"/>
        <v>2256</v>
      </c>
    </row>
    <row r="248" spans="1:9" ht="12.75" customHeight="1" x14ac:dyDescent="0.2">
      <c r="A248" s="275"/>
      <c r="B248" s="286"/>
      <c r="C248" s="118" t="s">
        <v>281</v>
      </c>
      <c r="D248" s="178">
        <v>23520</v>
      </c>
      <c r="E248" s="175">
        <f t="shared" si="107"/>
        <v>0.55936073059360736</v>
      </c>
      <c r="F248" s="176"/>
      <c r="G248" s="178">
        <v>18528</v>
      </c>
      <c r="H248" s="175">
        <f t="shared" si="108"/>
        <v>0.4406392694063927</v>
      </c>
      <c r="I248" s="176">
        <f t="shared" si="109"/>
        <v>42048</v>
      </c>
    </row>
    <row r="249" spans="1:9" ht="12.75" customHeight="1" x14ac:dyDescent="0.2">
      <c r="A249" s="275"/>
      <c r="B249" s="286"/>
      <c r="C249" s="118" t="s">
        <v>283</v>
      </c>
      <c r="D249" s="176">
        <v>10704</v>
      </c>
      <c r="E249" s="175">
        <f t="shared" si="107"/>
        <v>0.73114754098360657</v>
      </c>
      <c r="F249" s="176"/>
      <c r="G249" s="176">
        <v>3936</v>
      </c>
      <c r="H249" s="175">
        <f t="shared" si="108"/>
        <v>0.26885245901639343</v>
      </c>
      <c r="I249" s="176">
        <f t="shared" si="109"/>
        <v>14640</v>
      </c>
    </row>
    <row r="250" spans="1:9" ht="12.75" customHeight="1" x14ac:dyDescent="0.2">
      <c r="A250" s="275"/>
      <c r="B250" s="286"/>
      <c r="C250" s="118" t="s">
        <v>284</v>
      </c>
      <c r="D250" s="176">
        <v>5040</v>
      </c>
      <c r="E250" s="175">
        <f t="shared" si="107"/>
        <v>0.47085201793721976</v>
      </c>
      <c r="F250" s="177"/>
      <c r="G250" s="176">
        <v>5664</v>
      </c>
      <c r="H250" s="175">
        <f t="shared" si="108"/>
        <v>0.52914798206278024</v>
      </c>
      <c r="I250" s="176">
        <f t="shared" si="109"/>
        <v>10704</v>
      </c>
    </row>
    <row r="251" spans="1:9" ht="12.75" customHeight="1" x14ac:dyDescent="0.2">
      <c r="A251" s="275"/>
      <c r="B251" s="286"/>
      <c r="C251" s="118" t="s">
        <v>309</v>
      </c>
      <c r="D251" s="176">
        <v>67504</v>
      </c>
      <c r="E251" s="175">
        <f t="shared" si="107"/>
        <v>0.70492898913951541</v>
      </c>
      <c r="F251" s="176"/>
      <c r="G251" s="176">
        <v>28256</v>
      </c>
      <c r="H251" s="175">
        <f t="shared" si="108"/>
        <v>0.29507101086048454</v>
      </c>
      <c r="I251" s="176">
        <f t="shared" si="109"/>
        <v>95760</v>
      </c>
    </row>
    <row r="252" spans="1:9" ht="12.75" customHeight="1" x14ac:dyDescent="0.2">
      <c r="A252" s="275"/>
      <c r="B252" s="286"/>
      <c r="C252" s="118" t="s">
        <v>310</v>
      </c>
      <c r="D252" s="176">
        <v>4080</v>
      </c>
      <c r="E252" s="175">
        <f t="shared" si="107"/>
        <v>0.50295857988165682</v>
      </c>
      <c r="F252" s="176"/>
      <c r="G252" s="176">
        <v>4032</v>
      </c>
      <c r="H252" s="175">
        <f t="shared" si="108"/>
        <v>0.49704142011834318</v>
      </c>
      <c r="I252" s="176">
        <f t="shared" si="109"/>
        <v>8112</v>
      </c>
    </row>
    <row r="253" spans="1:9" ht="12.75" customHeight="1" x14ac:dyDescent="0.2">
      <c r="A253" s="275"/>
      <c r="B253" s="286"/>
      <c r="C253" s="167" t="s">
        <v>319</v>
      </c>
      <c r="D253" s="176">
        <v>9312</v>
      </c>
      <c r="E253" s="175">
        <f t="shared" si="107"/>
        <v>0.47432762836185821</v>
      </c>
      <c r="F253" s="176"/>
      <c r="G253" s="176">
        <v>10320</v>
      </c>
      <c r="H253" s="175">
        <f t="shared" si="108"/>
        <v>0.52567237163814184</v>
      </c>
      <c r="I253" s="176">
        <f t="shared" si="109"/>
        <v>19632</v>
      </c>
    </row>
    <row r="254" spans="1:9" ht="12.75" customHeight="1" x14ac:dyDescent="0.2">
      <c r="A254" s="275"/>
      <c r="B254" s="286"/>
      <c r="C254" s="167" t="s">
        <v>327</v>
      </c>
      <c r="D254" s="178">
        <v>2160</v>
      </c>
      <c r="E254" s="175">
        <f t="shared" si="107"/>
        <v>1</v>
      </c>
      <c r="F254" s="176"/>
      <c r="G254" s="178"/>
      <c r="H254" s="175">
        <f t="shared" si="108"/>
        <v>0</v>
      </c>
      <c r="I254" s="176">
        <f t="shared" si="109"/>
        <v>2160</v>
      </c>
    </row>
    <row r="255" spans="1:9" ht="12.75" customHeight="1" x14ac:dyDescent="0.2">
      <c r="A255" s="275"/>
      <c r="B255" s="286"/>
      <c r="C255" s="196" t="s">
        <v>43</v>
      </c>
      <c r="D255" s="197">
        <f>SUM(D245:D254)</f>
        <v>133360</v>
      </c>
      <c r="E255" s="198">
        <f t="shared" si="107"/>
        <v>0.60702061029786614</v>
      </c>
      <c r="F255" s="197"/>
      <c r="G255" s="197">
        <f>SUM(G245:G254)</f>
        <v>86336</v>
      </c>
      <c r="H255" s="198">
        <f t="shared" si="108"/>
        <v>0.39297938970213386</v>
      </c>
      <c r="I255" s="197">
        <f t="shared" si="109"/>
        <v>219696</v>
      </c>
    </row>
    <row r="256" spans="1:9" ht="12.75" customHeight="1" thickBot="1" x14ac:dyDescent="0.25">
      <c r="A256" s="275"/>
      <c r="B256" s="287"/>
      <c r="C256" s="170" t="s">
        <v>0</v>
      </c>
      <c r="D256" s="182">
        <f>SUM(D234,D243,D255)</f>
        <v>382160</v>
      </c>
      <c r="E256" s="180">
        <f t="shared" si="107"/>
        <v>0.62979564930784449</v>
      </c>
      <c r="F256" s="182"/>
      <c r="G256" s="182">
        <f>SUM(G234,G243,G255)</f>
        <v>224640</v>
      </c>
      <c r="H256" s="180">
        <f t="shared" si="108"/>
        <v>0.37020435069215557</v>
      </c>
      <c r="I256" s="182">
        <f t="shared" si="109"/>
        <v>606800</v>
      </c>
    </row>
    <row r="257" spans="1:22" ht="12.75" customHeight="1" x14ac:dyDescent="0.2">
      <c r="A257" s="289" t="s">
        <v>216</v>
      </c>
      <c r="B257" s="275" t="s">
        <v>833</v>
      </c>
      <c r="C257" s="118" t="s">
        <v>816</v>
      </c>
      <c r="D257" s="176">
        <v>7216</v>
      </c>
      <c r="E257" s="175">
        <f t="shared" ref="E257" si="113">+D257/$I257</f>
        <v>0.6875</v>
      </c>
      <c r="F257" s="177"/>
      <c r="G257" s="176">
        <v>3280</v>
      </c>
      <c r="H257" s="175">
        <f t="shared" ref="H257" si="114">+G257/$I257</f>
        <v>0.3125</v>
      </c>
      <c r="I257" s="176">
        <f t="shared" ref="I257" si="115">+D257+G257</f>
        <v>10496</v>
      </c>
    </row>
    <row r="258" spans="1:22" ht="12.75" customHeight="1" x14ac:dyDescent="0.2">
      <c r="A258" s="289"/>
      <c r="B258" s="275"/>
      <c r="C258" s="118" t="s">
        <v>605</v>
      </c>
      <c r="D258" s="176"/>
      <c r="E258" s="175">
        <f t="shared" ref="E258" si="116">+D258/$I258</f>
        <v>0</v>
      </c>
      <c r="F258" s="177"/>
      <c r="G258" s="176">
        <v>10880</v>
      </c>
      <c r="H258" s="175">
        <f t="shared" ref="H258" si="117">+G258/$I258</f>
        <v>1</v>
      </c>
      <c r="I258" s="176">
        <f t="shared" ref="I258" si="118">+D258+G258</f>
        <v>10880</v>
      </c>
    </row>
    <row r="259" spans="1:22" ht="12.75" customHeight="1" x14ac:dyDescent="0.2">
      <c r="A259" s="289"/>
      <c r="B259" s="275"/>
      <c r="C259" s="118" t="s">
        <v>502</v>
      </c>
      <c r="D259" s="176">
        <v>9312</v>
      </c>
      <c r="E259" s="175">
        <f t="shared" si="107"/>
        <v>0.56725146198830412</v>
      </c>
      <c r="F259" s="176"/>
      <c r="G259" s="176">
        <v>7104</v>
      </c>
      <c r="H259" s="175">
        <f t="shared" si="108"/>
        <v>0.43274853801169588</v>
      </c>
      <c r="I259" s="176">
        <f t="shared" si="109"/>
        <v>16416</v>
      </c>
    </row>
    <row r="260" spans="1:22" ht="12.75" customHeight="1" x14ac:dyDescent="0.2">
      <c r="A260" s="289"/>
      <c r="B260" s="275"/>
      <c r="C260" s="118" t="s">
        <v>501</v>
      </c>
      <c r="D260" s="176">
        <v>1056</v>
      </c>
      <c r="E260" s="175">
        <f t="shared" si="107"/>
        <v>0.33673469387755101</v>
      </c>
      <c r="F260" s="177"/>
      <c r="G260" s="176">
        <v>2080</v>
      </c>
      <c r="H260" s="175">
        <f t="shared" si="108"/>
        <v>0.66326530612244894</v>
      </c>
      <c r="I260" s="176">
        <f t="shared" si="109"/>
        <v>3136</v>
      </c>
      <c r="R260" s="8"/>
      <c r="S260" s="8"/>
      <c r="T260" s="8"/>
      <c r="U260" s="8"/>
      <c r="V260" s="8"/>
    </row>
    <row r="261" spans="1:22" ht="12.75" customHeight="1" x14ac:dyDescent="0.2">
      <c r="A261" s="289"/>
      <c r="B261" s="275"/>
      <c r="C261" s="216" t="s">
        <v>500</v>
      </c>
      <c r="D261" s="176">
        <v>22448</v>
      </c>
      <c r="E261" s="175">
        <f t="shared" si="107"/>
        <v>0.66241737488196417</v>
      </c>
      <c r="F261" s="177"/>
      <c r="G261" s="176">
        <v>11440</v>
      </c>
      <c r="H261" s="175">
        <f t="shared" si="108"/>
        <v>0.33758262511803588</v>
      </c>
      <c r="I261" s="176">
        <f t="shared" si="109"/>
        <v>33888</v>
      </c>
    </row>
    <row r="262" spans="1:22" ht="12.75" customHeight="1" x14ac:dyDescent="0.2">
      <c r="A262" s="289"/>
      <c r="B262" s="275"/>
      <c r="C262" s="118" t="s">
        <v>499</v>
      </c>
      <c r="D262" s="176">
        <v>21712</v>
      </c>
      <c r="E262" s="175">
        <f t="shared" si="107"/>
        <v>0.6511516314779271</v>
      </c>
      <c r="F262" s="177"/>
      <c r="G262" s="176">
        <v>11632</v>
      </c>
      <c r="H262" s="175">
        <f t="shared" si="108"/>
        <v>0.34884836852207296</v>
      </c>
      <c r="I262" s="176">
        <f t="shared" si="109"/>
        <v>33344</v>
      </c>
    </row>
    <row r="263" spans="1:22" ht="12.75" customHeight="1" x14ac:dyDescent="0.2">
      <c r="A263" s="289"/>
      <c r="B263" s="275"/>
      <c r="C263" s="118" t="s">
        <v>498</v>
      </c>
      <c r="D263" s="176">
        <v>6864</v>
      </c>
      <c r="E263" s="175">
        <f t="shared" si="107"/>
        <v>0.27032136105860116</v>
      </c>
      <c r="F263" s="177"/>
      <c r="G263" s="176">
        <v>18528</v>
      </c>
      <c r="H263" s="175">
        <f t="shared" si="108"/>
        <v>0.72967863894139884</v>
      </c>
      <c r="I263" s="176">
        <f t="shared" si="109"/>
        <v>25392</v>
      </c>
    </row>
    <row r="264" spans="1:22" ht="12.75" customHeight="1" x14ac:dyDescent="0.2">
      <c r="A264" s="289"/>
      <c r="B264" s="275"/>
      <c r="C264" s="118" t="s">
        <v>497</v>
      </c>
      <c r="D264" s="176">
        <v>10400</v>
      </c>
      <c r="E264" s="175">
        <f t="shared" si="107"/>
        <v>0.31522793404461685</v>
      </c>
      <c r="F264" s="177"/>
      <c r="G264" s="176">
        <v>22592</v>
      </c>
      <c r="H264" s="175">
        <f t="shared" si="108"/>
        <v>0.68477206595538309</v>
      </c>
      <c r="I264" s="176">
        <f t="shared" si="109"/>
        <v>32992</v>
      </c>
    </row>
    <row r="265" spans="1:22" ht="12.75" customHeight="1" x14ac:dyDescent="0.2">
      <c r="A265" s="289"/>
      <c r="B265" s="275"/>
      <c r="C265" s="169" t="s">
        <v>496</v>
      </c>
      <c r="D265" s="199">
        <v>68576</v>
      </c>
      <c r="E265" s="185">
        <f t="shared" si="107"/>
        <v>0.50691898285038439</v>
      </c>
      <c r="F265" s="174"/>
      <c r="G265" s="199">
        <v>66704</v>
      </c>
      <c r="H265" s="185">
        <f t="shared" si="108"/>
        <v>0.49308101714961561</v>
      </c>
      <c r="I265" s="174">
        <f t="shared" si="109"/>
        <v>135280</v>
      </c>
    </row>
    <row r="266" spans="1:22" ht="12.75" customHeight="1" x14ac:dyDescent="0.2">
      <c r="A266" s="289"/>
      <c r="B266" s="275"/>
      <c r="C266" s="118" t="s">
        <v>495</v>
      </c>
      <c r="D266" s="176">
        <v>21696</v>
      </c>
      <c r="E266" s="175">
        <f t="shared" si="107"/>
        <v>0.4825622775800712</v>
      </c>
      <c r="F266" s="176"/>
      <c r="G266" s="176">
        <v>23264</v>
      </c>
      <c r="H266" s="175">
        <f t="shared" si="108"/>
        <v>0.5174377224199288</v>
      </c>
      <c r="I266" s="176">
        <f t="shared" si="109"/>
        <v>44960</v>
      </c>
    </row>
    <row r="267" spans="1:22" ht="12.75" customHeight="1" x14ac:dyDescent="0.2">
      <c r="A267" s="289"/>
      <c r="B267" s="275"/>
      <c r="C267" s="118" t="s">
        <v>494</v>
      </c>
      <c r="D267" s="176">
        <v>5808</v>
      </c>
      <c r="E267" s="175">
        <f t="shared" ref="E267" si="119">+D267/$I267</f>
        <v>0.89851485148514854</v>
      </c>
      <c r="F267" s="176"/>
      <c r="G267" s="176">
        <v>656</v>
      </c>
      <c r="H267" s="175">
        <f t="shared" ref="H267" si="120">+G267/$I267</f>
        <v>0.10148514851485149</v>
      </c>
      <c r="I267" s="176">
        <f t="shared" ref="I267" si="121">+D267+G267</f>
        <v>6464</v>
      </c>
    </row>
    <row r="268" spans="1:22" ht="12.75" customHeight="1" x14ac:dyDescent="0.2">
      <c r="A268" s="289"/>
      <c r="B268" s="275"/>
      <c r="C268" s="118" t="s">
        <v>493</v>
      </c>
      <c r="D268" s="176">
        <v>10304</v>
      </c>
      <c r="E268" s="175">
        <f t="shared" ref="E268" si="122">+D268/$I268</f>
        <v>0.40503144654088052</v>
      </c>
      <c r="F268" s="176"/>
      <c r="G268" s="176">
        <v>15136</v>
      </c>
      <c r="H268" s="175">
        <f t="shared" ref="H268" si="123">+G268/$I268</f>
        <v>0.59496855345911948</v>
      </c>
      <c r="I268" s="176">
        <f t="shared" ref="I268" si="124">+D268+G268</f>
        <v>25440</v>
      </c>
      <c r="R268" s="8"/>
      <c r="S268" s="8"/>
      <c r="T268" s="8"/>
      <c r="U268" s="8"/>
    </row>
    <row r="269" spans="1:22" ht="12.75" customHeight="1" x14ac:dyDescent="0.2">
      <c r="A269" s="289"/>
      <c r="B269" s="275"/>
      <c r="C269" s="118" t="s">
        <v>492</v>
      </c>
      <c r="D269" s="176">
        <v>3936</v>
      </c>
      <c r="E269" s="175">
        <f t="shared" si="107"/>
        <v>0.75</v>
      </c>
      <c r="F269" s="176"/>
      <c r="G269" s="176">
        <v>1312</v>
      </c>
      <c r="H269" s="175">
        <f t="shared" si="108"/>
        <v>0.25</v>
      </c>
      <c r="I269" s="176">
        <f t="shared" si="109"/>
        <v>5248</v>
      </c>
    </row>
    <row r="270" spans="1:22" ht="12.75" customHeight="1" x14ac:dyDescent="0.2">
      <c r="A270" s="289"/>
      <c r="B270" s="275"/>
      <c r="C270" s="118" t="s">
        <v>491</v>
      </c>
      <c r="D270" s="176">
        <v>10000</v>
      </c>
      <c r="E270" s="175">
        <f t="shared" si="107"/>
        <v>0.45454545454545453</v>
      </c>
      <c r="F270" s="176"/>
      <c r="G270" s="176">
        <v>12000</v>
      </c>
      <c r="H270" s="175">
        <f t="shared" si="108"/>
        <v>0.54545454545454541</v>
      </c>
      <c r="I270" s="176">
        <f t="shared" si="109"/>
        <v>22000</v>
      </c>
    </row>
    <row r="271" spans="1:22" ht="12.75" customHeight="1" x14ac:dyDescent="0.2">
      <c r="A271" s="289"/>
      <c r="B271" s="275"/>
      <c r="C271" s="200" t="s">
        <v>490</v>
      </c>
      <c r="D271" s="176">
        <v>7072</v>
      </c>
      <c r="E271" s="175">
        <f t="shared" si="107"/>
        <v>0.74410774410774416</v>
      </c>
      <c r="F271" s="176"/>
      <c r="G271" s="176">
        <v>2432</v>
      </c>
      <c r="H271" s="175">
        <f t="shared" si="108"/>
        <v>0.25589225589225589</v>
      </c>
      <c r="I271" s="176">
        <f t="shared" si="109"/>
        <v>9504</v>
      </c>
    </row>
    <row r="272" spans="1:22" ht="12.75" customHeight="1" x14ac:dyDescent="0.2">
      <c r="A272" s="289"/>
      <c r="B272" s="275"/>
      <c r="C272" s="118" t="s">
        <v>489</v>
      </c>
      <c r="D272" s="176">
        <v>4544</v>
      </c>
      <c r="E272" s="175">
        <f t="shared" si="107"/>
        <v>0.29218106995884774</v>
      </c>
      <c r="F272" s="176"/>
      <c r="G272" s="176">
        <v>11008</v>
      </c>
      <c r="H272" s="175">
        <f t="shared" si="108"/>
        <v>0.70781893004115226</v>
      </c>
      <c r="I272" s="176">
        <f t="shared" si="109"/>
        <v>15552</v>
      </c>
    </row>
    <row r="273" spans="1:9" ht="12.75" customHeight="1" thickBot="1" x14ac:dyDescent="0.25">
      <c r="A273" s="289"/>
      <c r="B273" s="281"/>
      <c r="C273" s="170" t="s">
        <v>0</v>
      </c>
      <c r="D273" s="182">
        <f>SUM(D257:D272)</f>
        <v>210944</v>
      </c>
      <c r="E273" s="180">
        <f t="shared" si="107"/>
        <v>0.48943831904072466</v>
      </c>
      <c r="F273" s="182"/>
      <c r="G273" s="182">
        <f>SUM(G257:G272)</f>
        <v>220048</v>
      </c>
      <c r="H273" s="180">
        <f t="shared" si="108"/>
        <v>0.51056168095927534</v>
      </c>
      <c r="I273" s="182">
        <f t="shared" si="109"/>
        <v>430992</v>
      </c>
    </row>
    <row r="274" spans="1:9" ht="12.75" customHeight="1" x14ac:dyDescent="0.2">
      <c r="A274" s="289"/>
      <c r="B274" s="278" t="s">
        <v>903</v>
      </c>
      <c r="C274" s="117" t="s">
        <v>600</v>
      </c>
      <c r="D274" s="174">
        <v>133648</v>
      </c>
      <c r="E274" s="185">
        <f t="shared" si="107"/>
        <v>0.8093208022478442</v>
      </c>
      <c r="F274" s="174"/>
      <c r="G274" s="174">
        <v>31488</v>
      </c>
      <c r="H274" s="185">
        <f t="shared" si="108"/>
        <v>0.1906791977521558</v>
      </c>
      <c r="I274" s="174">
        <f t="shared" si="109"/>
        <v>165136</v>
      </c>
    </row>
    <row r="275" spans="1:9" ht="12.75" customHeight="1" x14ac:dyDescent="0.2">
      <c r="A275" s="289"/>
      <c r="B275" s="279"/>
      <c r="C275" s="118" t="s">
        <v>599</v>
      </c>
      <c r="D275" s="176">
        <v>21040</v>
      </c>
      <c r="E275" s="175">
        <f t="shared" si="107"/>
        <v>0.85168393782383423</v>
      </c>
      <c r="F275" s="176"/>
      <c r="G275" s="176">
        <v>3664</v>
      </c>
      <c r="H275" s="175">
        <f t="shared" si="108"/>
        <v>0.1483160621761658</v>
      </c>
      <c r="I275" s="176">
        <f t="shared" si="109"/>
        <v>24704</v>
      </c>
    </row>
    <row r="276" spans="1:9" ht="12.75" customHeight="1" x14ac:dyDescent="0.2">
      <c r="A276" s="289"/>
      <c r="B276" s="279"/>
      <c r="C276" s="167" t="s">
        <v>598</v>
      </c>
      <c r="D276" s="176">
        <v>30144</v>
      </c>
      <c r="E276" s="175">
        <f t="shared" si="107"/>
        <v>0.90576923076923077</v>
      </c>
      <c r="F276" s="176"/>
      <c r="G276" s="176">
        <v>3136</v>
      </c>
      <c r="H276" s="175">
        <f t="shared" si="108"/>
        <v>9.4230769230769229E-2</v>
      </c>
      <c r="I276" s="176">
        <f t="shared" si="109"/>
        <v>33280</v>
      </c>
    </row>
    <row r="277" spans="1:9" ht="12.75" customHeight="1" thickBot="1" x14ac:dyDescent="0.25">
      <c r="A277" s="289"/>
      <c r="B277" s="280"/>
      <c r="C277" s="181" t="s">
        <v>0</v>
      </c>
      <c r="D277" s="182">
        <f>SUM(D274:D276)</f>
        <v>184832</v>
      </c>
      <c r="E277" s="180">
        <f t="shared" si="107"/>
        <v>0.82839727500896376</v>
      </c>
      <c r="F277" s="182"/>
      <c r="G277" s="182">
        <f>SUM(G274:G276)</f>
        <v>38288</v>
      </c>
      <c r="H277" s="180">
        <f t="shared" si="108"/>
        <v>0.17160272499103621</v>
      </c>
      <c r="I277" s="182">
        <f t="shared" si="109"/>
        <v>223120</v>
      </c>
    </row>
    <row r="278" spans="1:9" ht="12.75" customHeight="1" thickBot="1" x14ac:dyDescent="0.25">
      <c r="A278" s="292"/>
      <c r="B278" s="282" t="s">
        <v>154</v>
      </c>
      <c r="C278" s="285"/>
      <c r="D278" s="55">
        <f>SUM(D256,D273,D277)</f>
        <v>777936</v>
      </c>
      <c r="E278" s="56">
        <f t="shared" si="107"/>
        <v>0.61696296014313445</v>
      </c>
      <c r="F278" s="57"/>
      <c r="G278" s="55">
        <f>SUM(G256,G273,G277)</f>
        <v>482976</v>
      </c>
      <c r="H278" s="56">
        <f t="shared" si="108"/>
        <v>0.38303703985686549</v>
      </c>
      <c r="I278" s="57">
        <f t="shared" si="109"/>
        <v>1260912</v>
      </c>
    </row>
    <row r="279" spans="1:9" ht="12.75" customHeight="1" x14ac:dyDescent="0.2">
      <c r="A279" s="278" t="s">
        <v>603</v>
      </c>
      <c r="B279" s="278" t="s">
        <v>834</v>
      </c>
      <c r="C279" s="217" t="s">
        <v>161</v>
      </c>
      <c r="D279" s="218"/>
      <c r="E279" s="218"/>
      <c r="F279" s="218"/>
      <c r="G279" s="218"/>
      <c r="H279" s="218"/>
      <c r="I279" s="218"/>
    </row>
    <row r="280" spans="1:9" ht="12.75" customHeight="1" x14ac:dyDescent="0.2">
      <c r="A280" s="275"/>
      <c r="B280" s="279"/>
      <c r="C280" s="118" t="s">
        <v>361</v>
      </c>
      <c r="D280" s="178">
        <v>17488</v>
      </c>
      <c r="E280" s="175">
        <f t="shared" ref="E280:E282" si="125">+D280/$I280</f>
        <v>0.6814214463840399</v>
      </c>
      <c r="F280" s="176"/>
      <c r="G280" s="178">
        <v>8176</v>
      </c>
      <c r="H280" s="175">
        <f t="shared" ref="H280:H282" si="126">+G280/$I280</f>
        <v>0.3185785536159601</v>
      </c>
      <c r="I280" s="176">
        <f t="shared" ref="I280:I282" si="127">+D280+G280</f>
        <v>25664</v>
      </c>
    </row>
    <row r="281" spans="1:9" ht="12.75" customHeight="1" x14ac:dyDescent="0.2">
      <c r="A281" s="275"/>
      <c r="B281" s="279"/>
      <c r="C281" s="118" t="s">
        <v>278</v>
      </c>
      <c r="D281" s="178">
        <v>4512</v>
      </c>
      <c r="E281" s="175">
        <f t="shared" si="125"/>
        <v>0.69117647058823528</v>
      </c>
      <c r="F281" s="176"/>
      <c r="G281" s="178">
        <v>2016</v>
      </c>
      <c r="H281" s="175">
        <f t="shared" si="126"/>
        <v>0.30882352941176472</v>
      </c>
      <c r="I281" s="176">
        <f t="shared" si="127"/>
        <v>6528</v>
      </c>
    </row>
    <row r="282" spans="1:9" ht="12.75" customHeight="1" x14ac:dyDescent="0.2">
      <c r="A282" s="275"/>
      <c r="B282" s="279"/>
      <c r="C282" s="118" t="s">
        <v>301</v>
      </c>
      <c r="D282" s="178">
        <v>9120</v>
      </c>
      <c r="E282" s="175">
        <f t="shared" si="125"/>
        <v>0.69343065693430661</v>
      </c>
      <c r="F282" s="176"/>
      <c r="G282" s="178">
        <v>4032</v>
      </c>
      <c r="H282" s="175">
        <f t="shared" si="126"/>
        <v>0.30656934306569344</v>
      </c>
      <c r="I282" s="176">
        <f t="shared" si="127"/>
        <v>13152</v>
      </c>
    </row>
    <row r="283" spans="1:9" ht="12.75" customHeight="1" x14ac:dyDescent="0.2">
      <c r="A283" s="275"/>
      <c r="B283" s="279"/>
      <c r="C283" s="118" t="s">
        <v>310</v>
      </c>
      <c r="D283" s="176">
        <v>13112</v>
      </c>
      <c r="E283" s="175">
        <f t="shared" ref="E283:E287" si="128">+D283/$I283</f>
        <v>0.61385767790262169</v>
      </c>
      <c r="F283" s="176"/>
      <c r="G283" s="176">
        <v>8248</v>
      </c>
      <c r="H283" s="175">
        <f t="shared" ref="H283:H287" si="129">+G283/$I283</f>
        <v>0.38614232209737825</v>
      </c>
      <c r="I283" s="176">
        <f t="shared" ref="I283:I287" si="130">+D283+G283</f>
        <v>21360</v>
      </c>
    </row>
    <row r="284" spans="1:9" ht="12.75" customHeight="1" x14ac:dyDescent="0.2">
      <c r="A284" s="275"/>
      <c r="B284" s="279"/>
      <c r="C284" s="207" t="s">
        <v>313</v>
      </c>
      <c r="D284" s="176">
        <v>6240</v>
      </c>
      <c r="E284" s="175">
        <f t="shared" ref="E284" si="131">+D284/$I284</f>
        <v>0.43189368770764119</v>
      </c>
      <c r="F284" s="176"/>
      <c r="G284" s="176">
        <v>8208</v>
      </c>
      <c r="H284" s="175">
        <f t="shared" ref="H284" si="132">+G284/$I284</f>
        <v>0.56810631229235875</v>
      </c>
      <c r="I284" s="176">
        <f t="shared" ref="I284" si="133">+D284+G284</f>
        <v>14448</v>
      </c>
    </row>
    <row r="285" spans="1:9" ht="12.75" customHeight="1" x14ac:dyDescent="0.2">
      <c r="A285" s="275"/>
      <c r="B285" s="279"/>
      <c r="C285" s="118" t="s">
        <v>329</v>
      </c>
      <c r="D285" s="174">
        <v>13440</v>
      </c>
      <c r="E285" s="185">
        <f t="shared" si="128"/>
        <v>0.53231939163498099</v>
      </c>
      <c r="F285" s="215"/>
      <c r="G285" s="174">
        <v>11808</v>
      </c>
      <c r="H285" s="185">
        <f t="shared" si="129"/>
        <v>0.46768060836501901</v>
      </c>
      <c r="I285" s="174">
        <f t="shared" si="130"/>
        <v>25248</v>
      </c>
    </row>
    <row r="286" spans="1:9" ht="12.75" customHeight="1" x14ac:dyDescent="0.2">
      <c r="A286" s="275"/>
      <c r="B286" s="279"/>
      <c r="C286" s="118" t="s">
        <v>362</v>
      </c>
      <c r="D286" s="176">
        <v>16016</v>
      </c>
      <c r="E286" s="175">
        <f t="shared" ref="E286" si="134">+D286/$I286</f>
        <v>0.68188010899182561</v>
      </c>
      <c r="F286" s="176"/>
      <c r="G286" s="176">
        <v>7472</v>
      </c>
      <c r="H286" s="175">
        <f t="shared" ref="H286" si="135">+G286/$I286</f>
        <v>0.31811989100817439</v>
      </c>
      <c r="I286" s="176">
        <f t="shared" ref="I286" si="136">+D286+G286</f>
        <v>23488</v>
      </c>
    </row>
    <row r="287" spans="1:9" ht="12.75" customHeight="1" x14ac:dyDescent="0.2">
      <c r="A287" s="275"/>
      <c r="B287" s="279"/>
      <c r="C287" s="196" t="s">
        <v>43</v>
      </c>
      <c r="D287" s="197">
        <f>SUM(D280:D286)</f>
        <v>79928</v>
      </c>
      <c r="E287" s="195">
        <f t="shared" si="128"/>
        <v>0.61536092633653605</v>
      </c>
      <c r="F287" s="194"/>
      <c r="G287" s="197">
        <f>SUM(G280:G286)</f>
        <v>49960</v>
      </c>
      <c r="H287" s="195">
        <f t="shared" si="129"/>
        <v>0.38463907366346389</v>
      </c>
      <c r="I287" s="194">
        <f t="shared" si="130"/>
        <v>129888</v>
      </c>
    </row>
    <row r="288" spans="1:9" ht="12.75" customHeight="1" x14ac:dyDescent="0.2">
      <c r="A288" s="275"/>
      <c r="B288" s="279"/>
      <c r="C288" s="193" t="s">
        <v>167</v>
      </c>
      <c r="D288" s="197"/>
      <c r="E288" s="198"/>
      <c r="F288" s="197"/>
      <c r="G288" s="197"/>
      <c r="H288" s="198"/>
      <c r="I288" s="197"/>
    </row>
    <row r="289" spans="1:9" ht="12.75" customHeight="1" x14ac:dyDescent="0.2">
      <c r="A289" s="275"/>
      <c r="B289" s="279"/>
      <c r="C289" s="118" t="s">
        <v>253</v>
      </c>
      <c r="D289" s="178">
        <v>37488</v>
      </c>
      <c r="E289" s="175">
        <f t="shared" ref="E289:E298" si="137">+D289/$I289</f>
        <v>0.60030745580322831</v>
      </c>
      <c r="F289" s="176"/>
      <c r="G289" s="178">
        <v>24960</v>
      </c>
      <c r="H289" s="175">
        <f t="shared" ref="H289:H298" si="138">+G289/$I289</f>
        <v>0.39969254419677169</v>
      </c>
      <c r="I289" s="176">
        <f t="shared" ref="I289:I298" si="139">+D289+G289</f>
        <v>62448</v>
      </c>
    </row>
    <row r="290" spans="1:9" ht="12.75" customHeight="1" x14ac:dyDescent="0.2">
      <c r="A290" s="275"/>
      <c r="B290" s="279"/>
      <c r="C290" s="207" t="s">
        <v>254</v>
      </c>
      <c r="D290" s="178"/>
      <c r="E290" s="175">
        <f t="shared" ref="E290" si="140">+D290/$I290</f>
        <v>0</v>
      </c>
      <c r="F290" s="176"/>
      <c r="G290" s="178">
        <v>5296</v>
      </c>
      <c r="H290" s="175">
        <f t="shared" ref="H290" si="141">+G290/$I290</f>
        <v>1</v>
      </c>
      <c r="I290" s="176">
        <f t="shared" ref="I290" si="142">+D290+G290</f>
        <v>5296</v>
      </c>
    </row>
    <row r="291" spans="1:9" ht="12.75" customHeight="1" x14ac:dyDescent="0.2">
      <c r="A291" s="275"/>
      <c r="B291" s="279"/>
      <c r="C291" s="118" t="s">
        <v>363</v>
      </c>
      <c r="D291" s="178">
        <v>41184</v>
      </c>
      <c r="E291" s="175">
        <f t="shared" si="137"/>
        <v>0.60507757404795481</v>
      </c>
      <c r="F291" s="176"/>
      <c r="G291" s="178">
        <v>26880</v>
      </c>
      <c r="H291" s="175">
        <f t="shared" si="138"/>
        <v>0.39492242595204513</v>
      </c>
      <c r="I291" s="176">
        <f t="shared" si="139"/>
        <v>68064</v>
      </c>
    </row>
    <row r="292" spans="1:9" ht="12.75" customHeight="1" x14ac:dyDescent="0.2">
      <c r="A292" s="275"/>
      <c r="B292" s="279"/>
      <c r="C292" s="118" t="s">
        <v>364</v>
      </c>
      <c r="D292" s="176">
        <v>5696</v>
      </c>
      <c r="E292" s="175">
        <f t="shared" si="137"/>
        <v>0.40454545454545454</v>
      </c>
      <c r="F292" s="176"/>
      <c r="G292" s="176">
        <v>8384</v>
      </c>
      <c r="H292" s="175">
        <f t="shared" si="138"/>
        <v>0.59545454545454546</v>
      </c>
      <c r="I292" s="176">
        <f t="shared" si="139"/>
        <v>14080</v>
      </c>
    </row>
    <row r="293" spans="1:9" ht="12.75" customHeight="1" x14ac:dyDescent="0.2">
      <c r="A293" s="275"/>
      <c r="B293" s="279"/>
      <c r="C293" s="118" t="s">
        <v>284</v>
      </c>
      <c r="D293" s="176">
        <v>14208</v>
      </c>
      <c r="E293" s="175">
        <f t="shared" si="137"/>
        <v>0.58267716535433067</v>
      </c>
      <c r="F293" s="177"/>
      <c r="G293" s="176">
        <v>10176</v>
      </c>
      <c r="H293" s="175">
        <f t="shared" si="138"/>
        <v>0.41732283464566927</v>
      </c>
      <c r="I293" s="176">
        <f t="shared" si="139"/>
        <v>24384</v>
      </c>
    </row>
    <row r="294" spans="1:9" ht="12.75" customHeight="1" x14ac:dyDescent="0.2">
      <c r="A294" s="275"/>
      <c r="B294" s="279"/>
      <c r="C294" s="118" t="s">
        <v>285</v>
      </c>
      <c r="D294" s="178"/>
      <c r="E294" s="175">
        <f t="shared" si="137"/>
        <v>0</v>
      </c>
      <c r="F294" s="176"/>
      <c r="G294" s="178">
        <v>2112</v>
      </c>
      <c r="H294" s="175">
        <f t="shared" si="138"/>
        <v>1</v>
      </c>
      <c r="I294" s="176">
        <f t="shared" si="139"/>
        <v>2112</v>
      </c>
    </row>
    <row r="295" spans="1:9" ht="12.75" customHeight="1" x14ac:dyDescent="0.2">
      <c r="A295" s="275"/>
      <c r="B295" s="279"/>
      <c r="C295" s="167" t="s">
        <v>292</v>
      </c>
      <c r="D295" s="176">
        <v>1040</v>
      </c>
      <c r="E295" s="175">
        <f t="shared" ref="E295" si="143">+D295/$I295</f>
        <v>1</v>
      </c>
      <c r="F295" s="177"/>
      <c r="G295" s="176"/>
      <c r="H295" s="175">
        <f t="shared" ref="H295" si="144">+G295/$I295</f>
        <v>0</v>
      </c>
      <c r="I295" s="176">
        <f t="shared" ref="I295" si="145">+D295+G295</f>
        <v>1040</v>
      </c>
    </row>
    <row r="296" spans="1:9" ht="12.75" customHeight="1" x14ac:dyDescent="0.2">
      <c r="A296" s="275"/>
      <c r="B296" s="279"/>
      <c r="C296" s="118" t="s">
        <v>314</v>
      </c>
      <c r="D296" s="176">
        <v>12288</v>
      </c>
      <c r="E296" s="175">
        <f t="shared" ref="E296" si="146">+D296/$I296</f>
        <v>0.63054187192118227</v>
      </c>
      <c r="F296" s="177"/>
      <c r="G296" s="176">
        <v>7200</v>
      </c>
      <c r="H296" s="175">
        <f t="shared" ref="H296" si="147">+G296/$I296</f>
        <v>0.36945812807881773</v>
      </c>
      <c r="I296" s="176">
        <f t="shared" ref="I296" si="148">+D296+G296</f>
        <v>19488</v>
      </c>
    </row>
    <row r="297" spans="1:9" ht="12.75" customHeight="1" x14ac:dyDescent="0.2">
      <c r="A297" s="275"/>
      <c r="B297" s="279"/>
      <c r="C297" s="207" t="s">
        <v>328</v>
      </c>
      <c r="D297" s="176">
        <v>6880</v>
      </c>
      <c r="E297" s="175">
        <f t="shared" si="137"/>
        <v>1</v>
      </c>
      <c r="F297" s="176"/>
      <c r="G297" s="176"/>
      <c r="H297" s="175">
        <f t="shared" si="138"/>
        <v>0</v>
      </c>
      <c r="I297" s="176">
        <f t="shared" si="139"/>
        <v>6880</v>
      </c>
    </row>
    <row r="298" spans="1:9" ht="12.75" customHeight="1" x14ac:dyDescent="0.2">
      <c r="A298" s="275"/>
      <c r="B298" s="279"/>
      <c r="C298" s="196" t="s">
        <v>43</v>
      </c>
      <c r="D298" s="197">
        <f>SUM(D289:D297)</f>
        <v>118784</v>
      </c>
      <c r="E298" s="198">
        <f t="shared" si="137"/>
        <v>0.5828688074114784</v>
      </c>
      <c r="F298" s="197"/>
      <c r="G298" s="197">
        <f>SUM(G289:G297)</f>
        <v>85008</v>
      </c>
      <c r="H298" s="198">
        <f t="shared" si="138"/>
        <v>0.4171311925885216</v>
      </c>
      <c r="I298" s="197">
        <f t="shared" si="139"/>
        <v>203792</v>
      </c>
    </row>
    <row r="299" spans="1:9" ht="12.75" customHeight="1" x14ac:dyDescent="0.2">
      <c r="A299" s="275"/>
      <c r="B299" s="279"/>
      <c r="C299" s="193" t="s">
        <v>162</v>
      </c>
      <c r="D299" s="197"/>
      <c r="E299" s="198"/>
      <c r="F299" s="197"/>
      <c r="G299" s="197"/>
      <c r="H299" s="198"/>
      <c r="I299" s="197"/>
    </row>
    <row r="300" spans="1:9" ht="12.75" customHeight="1" x14ac:dyDescent="0.2">
      <c r="A300" s="275"/>
      <c r="B300" s="279"/>
      <c r="C300" s="200" t="s">
        <v>380</v>
      </c>
      <c r="D300" s="178">
        <v>8960</v>
      </c>
      <c r="E300" s="175">
        <f t="shared" si="107"/>
        <v>0.74966532797858099</v>
      </c>
      <c r="F300" s="176"/>
      <c r="G300" s="178">
        <v>2992</v>
      </c>
      <c r="H300" s="175">
        <f t="shared" si="108"/>
        <v>0.25033467202141901</v>
      </c>
      <c r="I300" s="176">
        <f t="shared" si="109"/>
        <v>11952</v>
      </c>
    </row>
    <row r="301" spans="1:9" ht="12.75" customHeight="1" x14ac:dyDescent="0.2">
      <c r="A301" s="275"/>
      <c r="B301" s="279"/>
      <c r="C301" s="200" t="s">
        <v>298</v>
      </c>
      <c r="D301" s="178">
        <v>60432</v>
      </c>
      <c r="E301" s="175">
        <f t="shared" si="107"/>
        <v>0.85010128291694798</v>
      </c>
      <c r="F301" s="176"/>
      <c r="G301" s="178">
        <v>10656</v>
      </c>
      <c r="H301" s="175">
        <f t="shared" si="108"/>
        <v>0.149898717083052</v>
      </c>
      <c r="I301" s="176">
        <f t="shared" si="109"/>
        <v>71088</v>
      </c>
    </row>
    <row r="302" spans="1:9" ht="12.75" customHeight="1" x14ac:dyDescent="0.2">
      <c r="A302" s="275"/>
      <c r="B302" s="279"/>
      <c r="C302" s="200" t="s">
        <v>317</v>
      </c>
      <c r="D302" s="176">
        <v>41808</v>
      </c>
      <c r="E302" s="175">
        <f t="shared" si="107"/>
        <v>0.70412287793047701</v>
      </c>
      <c r="F302" s="176"/>
      <c r="G302" s="176">
        <v>17568</v>
      </c>
      <c r="H302" s="175">
        <f t="shared" si="108"/>
        <v>0.29587712206952305</v>
      </c>
      <c r="I302" s="176">
        <f t="shared" si="109"/>
        <v>59376</v>
      </c>
    </row>
    <row r="303" spans="1:9" ht="12.75" customHeight="1" x14ac:dyDescent="0.2">
      <c r="A303" s="275"/>
      <c r="B303" s="279"/>
      <c r="C303" s="118" t="s">
        <v>319</v>
      </c>
      <c r="D303" s="176">
        <v>24864</v>
      </c>
      <c r="E303" s="175">
        <f t="shared" si="107"/>
        <v>0.89156626506024095</v>
      </c>
      <c r="F303" s="177"/>
      <c r="G303" s="176">
        <v>3024</v>
      </c>
      <c r="H303" s="175">
        <f t="shared" si="108"/>
        <v>0.10843373493975904</v>
      </c>
      <c r="I303" s="176">
        <f t="shared" si="109"/>
        <v>27888</v>
      </c>
    </row>
    <row r="304" spans="1:9" ht="12.75" customHeight="1" x14ac:dyDescent="0.2">
      <c r="A304" s="275"/>
      <c r="B304" s="279"/>
      <c r="C304" s="118" t="s">
        <v>327</v>
      </c>
      <c r="D304" s="176">
        <v>3792</v>
      </c>
      <c r="E304" s="175">
        <f t="shared" si="107"/>
        <v>0.79</v>
      </c>
      <c r="F304" s="176"/>
      <c r="G304" s="176">
        <v>1008</v>
      </c>
      <c r="H304" s="175">
        <f t="shared" si="108"/>
        <v>0.21</v>
      </c>
      <c r="I304" s="176">
        <f t="shared" si="109"/>
        <v>4800</v>
      </c>
    </row>
    <row r="305" spans="1:9" ht="12.75" customHeight="1" x14ac:dyDescent="0.2">
      <c r="A305" s="275"/>
      <c r="B305" s="279"/>
      <c r="C305" s="196" t="s">
        <v>43</v>
      </c>
      <c r="D305" s="197">
        <f>SUM(D300:D304)</f>
        <v>139856</v>
      </c>
      <c r="E305" s="198">
        <f t="shared" si="107"/>
        <v>0.79870248538011701</v>
      </c>
      <c r="F305" s="197"/>
      <c r="G305" s="197">
        <f>SUM(G300:G304)</f>
        <v>35248</v>
      </c>
      <c r="H305" s="198">
        <f t="shared" si="108"/>
        <v>0.20129751461988304</v>
      </c>
      <c r="I305" s="197">
        <f t="shared" si="109"/>
        <v>175104</v>
      </c>
    </row>
    <row r="306" spans="1:9" ht="12.75" customHeight="1" thickBot="1" x14ac:dyDescent="0.25">
      <c r="A306" s="275"/>
      <c r="B306" s="280"/>
      <c r="C306" s="170" t="s">
        <v>0</v>
      </c>
      <c r="D306" s="182">
        <f>SUM(D287,D298,D305)</f>
        <v>338568</v>
      </c>
      <c r="E306" s="180">
        <f t="shared" si="107"/>
        <v>0.66544545425956791</v>
      </c>
      <c r="F306" s="182"/>
      <c r="G306" s="182">
        <f>SUM(G287,G298,G305)</f>
        <v>170216</v>
      </c>
      <c r="H306" s="180">
        <f t="shared" si="108"/>
        <v>0.33455454574043209</v>
      </c>
      <c r="I306" s="182">
        <f t="shared" si="109"/>
        <v>508784</v>
      </c>
    </row>
    <row r="307" spans="1:9" ht="12.75" customHeight="1" x14ac:dyDescent="0.2">
      <c r="A307" s="289" t="s">
        <v>603</v>
      </c>
      <c r="B307" s="278" t="s">
        <v>835</v>
      </c>
      <c r="C307" s="171" t="s">
        <v>209</v>
      </c>
      <c r="D307" s="206"/>
      <c r="E307" s="206"/>
      <c r="F307" s="206"/>
      <c r="G307" s="197"/>
      <c r="H307" s="197"/>
      <c r="I307" s="168"/>
    </row>
    <row r="308" spans="1:9" ht="12.75" customHeight="1" x14ac:dyDescent="0.2">
      <c r="A308" s="289"/>
      <c r="B308" s="279"/>
      <c r="C308" s="118" t="s">
        <v>250</v>
      </c>
      <c r="D308" s="176">
        <v>24720</v>
      </c>
      <c r="E308" s="175">
        <f t="shared" ref="E308:E309" si="149">+D308/$I308</f>
        <v>0.75329107752315938</v>
      </c>
      <c r="F308" s="177"/>
      <c r="G308" s="176">
        <v>8096</v>
      </c>
      <c r="H308" s="175">
        <f t="shared" ref="H308:H309" si="150">+G308/$I308</f>
        <v>0.24670892247684056</v>
      </c>
      <c r="I308" s="178">
        <f t="shared" ref="I308:I309" si="151">+D308+G308</f>
        <v>32816</v>
      </c>
    </row>
    <row r="309" spans="1:9" ht="12.75" customHeight="1" x14ac:dyDescent="0.2">
      <c r="A309" s="289"/>
      <c r="B309" s="279"/>
      <c r="C309" s="118" t="s">
        <v>252</v>
      </c>
      <c r="D309" s="176">
        <v>2640</v>
      </c>
      <c r="E309" s="175">
        <f t="shared" si="149"/>
        <v>1</v>
      </c>
      <c r="F309" s="177"/>
      <c r="G309" s="176"/>
      <c r="H309" s="175">
        <f t="shared" si="150"/>
        <v>0</v>
      </c>
      <c r="I309" s="178">
        <f t="shared" si="151"/>
        <v>2640</v>
      </c>
    </row>
    <row r="310" spans="1:9" ht="12.75" customHeight="1" x14ac:dyDescent="0.2">
      <c r="A310" s="289"/>
      <c r="B310" s="279"/>
      <c r="C310" s="169" t="s">
        <v>257</v>
      </c>
      <c r="D310" s="176">
        <v>33072</v>
      </c>
      <c r="E310" s="175">
        <f t="shared" ref="E310:E371" si="152">+D310/$I310</f>
        <v>0.44223363286264444</v>
      </c>
      <c r="F310" s="177"/>
      <c r="G310" s="176">
        <v>41712</v>
      </c>
      <c r="H310" s="175">
        <f t="shared" ref="H310:H371" si="153">+G310/$I310</f>
        <v>0.55776636713735561</v>
      </c>
      <c r="I310" s="178">
        <f t="shared" ref="I310:I371" si="154">+D310+G310</f>
        <v>74784</v>
      </c>
    </row>
    <row r="311" spans="1:9" ht="12.75" customHeight="1" x14ac:dyDescent="0.2">
      <c r="A311" s="289"/>
      <c r="B311" s="279"/>
      <c r="C311" s="118" t="s">
        <v>259</v>
      </c>
      <c r="D311" s="176">
        <v>1056</v>
      </c>
      <c r="E311" s="175">
        <f t="shared" si="152"/>
        <v>1</v>
      </c>
      <c r="F311" s="177"/>
      <c r="G311" s="176"/>
      <c r="H311" s="175">
        <f t="shared" si="153"/>
        <v>0</v>
      </c>
      <c r="I311" s="178">
        <f t="shared" si="154"/>
        <v>1056</v>
      </c>
    </row>
    <row r="312" spans="1:9" ht="12.75" customHeight="1" x14ac:dyDescent="0.2">
      <c r="A312" s="289"/>
      <c r="B312" s="279"/>
      <c r="C312" s="118" t="s">
        <v>263</v>
      </c>
      <c r="D312" s="176">
        <v>17168</v>
      </c>
      <c r="E312" s="175">
        <f t="shared" si="152"/>
        <v>0.65227963525835864</v>
      </c>
      <c r="F312" s="177"/>
      <c r="G312" s="176">
        <v>9152</v>
      </c>
      <c r="H312" s="175">
        <f t="shared" si="153"/>
        <v>0.34772036474164136</v>
      </c>
      <c r="I312" s="178">
        <f t="shared" si="154"/>
        <v>26320</v>
      </c>
    </row>
    <row r="313" spans="1:9" ht="12.75" customHeight="1" x14ac:dyDescent="0.2">
      <c r="A313" s="289"/>
      <c r="B313" s="279"/>
      <c r="C313" s="118" t="s">
        <v>289</v>
      </c>
      <c r="D313" s="176">
        <v>9216</v>
      </c>
      <c r="E313" s="175">
        <f t="shared" ref="E313:E314" si="155">+D313/$I313</f>
        <v>0.78048780487804881</v>
      </c>
      <c r="F313" s="177"/>
      <c r="G313" s="176">
        <v>2592</v>
      </c>
      <c r="H313" s="175">
        <f t="shared" ref="H313:H314" si="156">+G313/$I313</f>
        <v>0.21951219512195122</v>
      </c>
      <c r="I313" s="178">
        <f t="shared" ref="I313:I314" si="157">+D313+G313</f>
        <v>11808</v>
      </c>
    </row>
    <row r="314" spans="1:9" ht="12.75" customHeight="1" x14ac:dyDescent="0.2">
      <c r="A314" s="289"/>
      <c r="B314" s="279"/>
      <c r="C314" s="118" t="s">
        <v>295</v>
      </c>
      <c r="D314" s="176">
        <v>7248</v>
      </c>
      <c r="E314" s="175">
        <f t="shared" si="155"/>
        <v>0.52430555555555558</v>
      </c>
      <c r="F314" s="177"/>
      <c r="G314" s="176">
        <v>6576</v>
      </c>
      <c r="H314" s="175">
        <f t="shared" si="156"/>
        <v>0.47569444444444442</v>
      </c>
      <c r="I314" s="178">
        <f t="shared" si="157"/>
        <v>13824</v>
      </c>
    </row>
    <row r="315" spans="1:9" ht="12.75" customHeight="1" x14ac:dyDescent="0.2">
      <c r="A315" s="289"/>
      <c r="B315" s="279"/>
      <c r="C315" s="118" t="s">
        <v>305</v>
      </c>
      <c r="D315" s="176">
        <v>5360</v>
      </c>
      <c r="E315" s="175">
        <f t="shared" si="152"/>
        <v>0.91032608695652173</v>
      </c>
      <c r="F315" s="177"/>
      <c r="G315" s="176">
        <v>528</v>
      </c>
      <c r="H315" s="175">
        <f t="shared" si="153"/>
        <v>8.9673913043478257E-2</v>
      </c>
      <c r="I315" s="178">
        <f t="shared" si="154"/>
        <v>5888</v>
      </c>
    </row>
    <row r="316" spans="1:9" ht="12.75" customHeight="1" x14ac:dyDescent="0.2">
      <c r="A316" s="289"/>
      <c r="B316" s="279"/>
      <c r="C316" s="118" t="s">
        <v>311</v>
      </c>
      <c r="D316" s="176"/>
      <c r="E316" s="175">
        <f t="shared" si="152"/>
        <v>0</v>
      </c>
      <c r="F316" s="177"/>
      <c r="G316" s="176">
        <v>3216</v>
      </c>
      <c r="H316" s="175">
        <f t="shared" si="153"/>
        <v>1</v>
      </c>
      <c r="I316" s="178">
        <f t="shared" si="154"/>
        <v>3216</v>
      </c>
    </row>
    <row r="317" spans="1:9" ht="12.75" customHeight="1" x14ac:dyDescent="0.2">
      <c r="A317" s="289"/>
      <c r="B317" s="279"/>
      <c r="C317" s="118" t="s">
        <v>315</v>
      </c>
      <c r="D317" s="176">
        <v>13152</v>
      </c>
      <c r="E317" s="175">
        <f t="shared" ref="E317" si="158">+D317/$I317</f>
        <v>0.58050847457627119</v>
      </c>
      <c r="F317" s="177"/>
      <c r="G317" s="176">
        <v>9504</v>
      </c>
      <c r="H317" s="175">
        <f t="shared" ref="H317" si="159">+G317/$I317</f>
        <v>0.41949152542372881</v>
      </c>
      <c r="I317" s="178">
        <f t="shared" ref="I317" si="160">+D317+G317</f>
        <v>22656</v>
      </c>
    </row>
    <row r="318" spans="1:9" ht="12.75" customHeight="1" x14ac:dyDescent="0.2">
      <c r="A318" s="289"/>
      <c r="B318" s="279"/>
      <c r="C318" s="219" t="s">
        <v>43</v>
      </c>
      <c r="D318" s="197">
        <f>SUM(D308:D317)</f>
        <v>113632</v>
      </c>
      <c r="E318" s="198">
        <f t="shared" si="152"/>
        <v>0.58270429931079748</v>
      </c>
      <c r="F318" s="206"/>
      <c r="G318" s="197">
        <f>SUM(G308:G317)</f>
        <v>81376</v>
      </c>
      <c r="H318" s="198">
        <f t="shared" si="153"/>
        <v>0.41729570068920252</v>
      </c>
      <c r="I318" s="220">
        <f t="shared" si="154"/>
        <v>195008</v>
      </c>
    </row>
    <row r="319" spans="1:9" ht="12.75" customHeight="1" x14ac:dyDescent="0.2">
      <c r="A319" s="289"/>
      <c r="B319" s="279"/>
      <c r="C319" s="193" t="s">
        <v>130</v>
      </c>
      <c r="D319" s="197"/>
      <c r="E319" s="198"/>
      <c r="F319" s="206"/>
      <c r="G319" s="197"/>
      <c r="H319" s="198"/>
      <c r="I319" s="220"/>
    </row>
    <row r="320" spans="1:9" ht="12.75" customHeight="1" x14ac:dyDescent="0.2">
      <c r="A320" s="289"/>
      <c r="B320" s="279"/>
      <c r="C320" s="200" t="s">
        <v>336</v>
      </c>
      <c r="D320" s="176">
        <v>7232</v>
      </c>
      <c r="E320" s="175">
        <f t="shared" ref="E320" si="161">+D320/$I320</f>
        <v>0.56218905472636815</v>
      </c>
      <c r="F320" s="177"/>
      <c r="G320" s="176">
        <v>5632</v>
      </c>
      <c r="H320" s="175">
        <f t="shared" ref="H320" si="162">+G320/$I320</f>
        <v>0.43781094527363185</v>
      </c>
      <c r="I320" s="178">
        <f t="shared" ref="I320" si="163">+D320+G320</f>
        <v>12864</v>
      </c>
    </row>
    <row r="321" spans="1:9" ht="12.75" customHeight="1" x14ac:dyDescent="0.2">
      <c r="A321" s="289"/>
      <c r="B321" s="279"/>
      <c r="C321" s="200" t="s">
        <v>260</v>
      </c>
      <c r="D321" s="176">
        <v>8640</v>
      </c>
      <c r="E321" s="175">
        <f t="shared" si="152"/>
        <v>0.84905660377358494</v>
      </c>
      <c r="F321" s="177"/>
      <c r="G321" s="176">
        <v>1536</v>
      </c>
      <c r="H321" s="175">
        <f t="shared" si="153"/>
        <v>0.15094339622641509</v>
      </c>
      <c r="I321" s="178">
        <f t="shared" si="154"/>
        <v>10176</v>
      </c>
    </row>
    <row r="322" spans="1:9" ht="12.75" customHeight="1" x14ac:dyDescent="0.2">
      <c r="A322" s="289"/>
      <c r="B322" s="279"/>
      <c r="C322" s="200" t="s">
        <v>281</v>
      </c>
      <c r="D322" s="176">
        <v>32592</v>
      </c>
      <c r="E322" s="175">
        <f t="shared" si="152"/>
        <v>0.4887236084452975</v>
      </c>
      <c r="F322" s="177"/>
      <c r="G322" s="176">
        <v>34096</v>
      </c>
      <c r="H322" s="175">
        <f t="shared" si="153"/>
        <v>0.5112763915547025</v>
      </c>
      <c r="I322" s="178">
        <f t="shared" si="154"/>
        <v>66688</v>
      </c>
    </row>
    <row r="323" spans="1:9" ht="12.75" customHeight="1" x14ac:dyDescent="0.2">
      <c r="A323" s="289"/>
      <c r="B323" s="279"/>
      <c r="C323" s="118" t="s">
        <v>367</v>
      </c>
      <c r="D323" s="176">
        <v>11136</v>
      </c>
      <c r="E323" s="175">
        <f t="shared" si="152"/>
        <v>0.44274809160305345</v>
      </c>
      <c r="F323" s="177"/>
      <c r="G323" s="176">
        <v>14016</v>
      </c>
      <c r="H323" s="175">
        <f t="shared" si="153"/>
        <v>0.5572519083969466</v>
      </c>
      <c r="I323" s="178">
        <f t="shared" si="154"/>
        <v>25152</v>
      </c>
    </row>
    <row r="324" spans="1:9" ht="12.75" customHeight="1" x14ac:dyDescent="0.2">
      <c r="A324" s="289"/>
      <c r="B324" s="279"/>
      <c r="C324" s="200" t="s">
        <v>368</v>
      </c>
      <c r="D324" s="176">
        <v>6384</v>
      </c>
      <c r="E324" s="175">
        <f t="shared" si="152"/>
        <v>0.29359823399558499</v>
      </c>
      <c r="F324" s="177"/>
      <c r="G324" s="176">
        <v>15360</v>
      </c>
      <c r="H324" s="175">
        <f t="shared" si="153"/>
        <v>0.70640176600441507</v>
      </c>
      <c r="I324" s="178">
        <f t="shared" si="154"/>
        <v>21744</v>
      </c>
    </row>
    <row r="325" spans="1:9" ht="12.75" customHeight="1" x14ac:dyDescent="0.2">
      <c r="A325" s="289"/>
      <c r="B325" s="279"/>
      <c r="C325" s="118" t="s">
        <v>309</v>
      </c>
      <c r="D325" s="176">
        <v>100176</v>
      </c>
      <c r="E325" s="175">
        <f t="shared" si="152"/>
        <v>0.60792309933003208</v>
      </c>
      <c r="F325" s="177"/>
      <c r="G325" s="176">
        <v>64608</v>
      </c>
      <c r="H325" s="175">
        <f t="shared" si="153"/>
        <v>0.39207690066996798</v>
      </c>
      <c r="I325" s="178">
        <f t="shared" si="154"/>
        <v>164784</v>
      </c>
    </row>
    <row r="326" spans="1:9" ht="12.75" customHeight="1" x14ac:dyDescent="0.2">
      <c r="A326" s="289"/>
      <c r="B326" s="279"/>
      <c r="C326" s="196" t="s">
        <v>43</v>
      </c>
      <c r="D326" s="197">
        <f>SUM(D320:D325)</f>
        <v>166160</v>
      </c>
      <c r="E326" s="198">
        <f t="shared" si="152"/>
        <v>0.55127932901581911</v>
      </c>
      <c r="F326" s="206"/>
      <c r="G326" s="197">
        <f>SUM(G320:G325)</f>
        <v>135248</v>
      </c>
      <c r="H326" s="198">
        <f t="shared" si="153"/>
        <v>0.44872067098418089</v>
      </c>
      <c r="I326" s="220">
        <f t="shared" si="154"/>
        <v>301408</v>
      </c>
    </row>
    <row r="327" spans="1:9" ht="12.75" customHeight="1" x14ac:dyDescent="0.2">
      <c r="A327" s="289"/>
      <c r="B327" s="279"/>
      <c r="C327" s="193" t="s">
        <v>54</v>
      </c>
      <c r="D327" s="197"/>
      <c r="E327" s="198"/>
      <c r="F327" s="206"/>
      <c r="G327" s="197"/>
      <c r="H327" s="198"/>
      <c r="I327" s="220"/>
    </row>
    <row r="328" spans="1:9" ht="12.75" customHeight="1" x14ac:dyDescent="0.2">
      <c r="A328" s="289"/>
      <c r="B328" s="279"/>
      <c r="C328" s="118" t="s">
        <v>365</v>
      </c>
      <c r="D328" s="176">
        <v>8544</v>
      </c>
      <c r="E328" s="175">
        <f t="shared" ref="E328" si="164">+D328/$I328</f>
        <v>0.88118811881188119</v>
      </c>
      <c r="F328" s="177"/>
      <c r="G328" s="176">
        <v>1152</v>
      </c>
      <c r="H328" s="175">
        <f t="shared" ref="H328" si="165">+G328/$I328</f>
        <v>0.11881188118811881</v>
      </c>
      <c r="I328" s="178">
        <f t="shared" ref="I328" si="166">+D328+G328</f>
        <v>9696</v>
      </c>
    </row>
    <row r="329" spans="1:9" ht="12.75" customHeight="1" x14ac:dyDescent="0.2">
      <c r="A329" s="289"/>
      <c r="B329" s="279"/>
      <c r="C329" s="169" t="s">
        <v>283</v>
      </c>
      <c r="D329" s="176">
        <v>31728</v>
      </c>
      <c r="E329" s="175">
        <f t="shared" ref="E329:E330" si="167">+D329/$I329</f>
        <v>0.77400468384074939</v>
      </c>
      <c r="F329" s="177"/>
      <c r="G329" s="176">
        <v>9264</v>
      </c>
      <c r="H329" s="175">
        <f t="shared" ref="H329:H330" si="168">+G329/$I329</f>
        <v>0.22599531615925059</v>
      </c>
      <c r="I329" s="178">
        <f t="shared" si="154"/>
        <v>40992</v>
      </c>
    </row>
    <row r="330" spans="1:9" ht="12.75" customHeight="1" x14ac:dyDescent="0.2">
      <c r="A330" s="289"/>
      <c r="B330" s="279"/>
      <c r="C330" s="167" t="s">
        <v>288</v>
      </c>
      <c r="D330" s="176">
        <v>110976</v>
      </c>
      <c r="E330" s="175">
        <f t="shared" si="167"/>
        <v>0.73018212443415098</v>
      </c>
      <c r="F330" s="177"/>
      <c r="G330" s="176">
        <v>41008</v>
      </c>
      <c r="H330" s="175">
        <f t="shared" si="168"/>
        <v>0.26981787556584902</v>
      </c>
      <c r="I330" s="178">
        <f t="shared" si="154"/>
        <v>151984</v>
      </c>
    </row>
    <row r="331" spans="1:9" ht="12.75" customHeight="1" x14ac:dyDescent="0.2">
      <c r="A331" s="289"/>
      <c r="B331" s="279"/>
      <c r="C331" s="169" t="s">
        <v>369</v>
      </c>
      <c r="D331" s="176">
        <v>8976</v>
      </c>
      <c r="E331" s="175">
        <f t="shared" ref="E331:E332" si="169">+D331/$I331</f>
        <v>0.46517412935323382</v>
      </c>
      <c r="F331" s="177"/>
      <c r="G331" s="176">
        <v>10320</v>
      </c>
      <c r="H331" s="175">
        <f t="shared" ref="H331:H332" si="170">+G331/$I331</f>
        <v>0.53482587064676612</v>
      </c>
      <c r="I331" s="178">
        <f t="shared" ref="I331:I332" si="171">+D331+G331</f>
        <v>19296</v>
      </c>
    </row>
    <row r="332" spans="1:9" ht="12.75" customHeight="1" x14ac:dyDescent="0.2">
      <c r="A332" s="289"/>
      <c r="B332" s="279"/>
      <c r="C332" s="118" t="s">
        <v>320</v>
      </c>
      <c r="D332" s="176">
        <v>29664</v>
      </c>
      <c r="E332" s="175">
        <f t="shared" si="169"/>
        <v>0.80784313725490198</v>
      </c>
      <c r="F332" s="177"/>
      <c r="G332" s="176">
        <v>7056</v>
      </c>
      <c r="H332" s="175">
        <f t="shared" si="170"/>
        <v>0.19215686274509805</v>
      </c>
      <c r="I332" s="178">
        <f t="shared" si="171"/>
        <v>36720</v>
      </c>
    </row>
    <row r="333" spans="1:9" ht="12.75" customHeight="1" x14ac:dyDescent="0.2">
      <c r="A333" s="289"/>
      <c r="B333" s="279"/>
      <c r="C333" s="221" t="s">
        <v>43</v>
      </c>
      <c r="D333" s="197">
        <f>SUM(D328:D332)</f>
        <v>189888</v>
      </c>
      <c r="E333" s="198">
        <f t="shared" si="152"/>
        <v>0.73404255319148937</v>
      </c>
      <c r="F333" s="206"/>
      <c r="G333" s="197">
        <f>SUM(G328:G332)</f>
        <v>68800</v>
      </c>
      <c r="H333" s="198">
        <f t="shared" si="153"/>
        <v>0.26595744680851063</v>
      </c>
      <c r="I333" s="220">
        <f t="shared" si="154"/>
        <v>258688</v>
      </c>
    </row>
    <row r="334" spans="1:9" ht="12.75" customHeight="1" thickBot="1" x14ac:dyDescent="0.25">
      <c r="A334" s="289"/>
      <c r="B334" s="280"/>
      <c r="C334" s="170" t="s">
        <v>0</v>
      </c>
      <c r="D334" s="182">
        <f>SUM(D318,D326,D333)</f>
        <v>469680</v>
      </c>
      <c r="E334" s="180">
        <f t="shared" si="152"/>
        <v>0.62200703479255837</v>
      </c>
      <c r="F334" s="222"/>
      <c r="G334" s="182">
        <f>SUM(G318,G326,G333)</f>
        <v>285424</v>
      </c>
      <c r="H334" s="180">
        <f t="shared" si="153"/>
        <v>0.37799296520744163</v>
      </c>
      <c r="I334" s="179">
        <f t="shared" si="154"/>
        <v>755104</v>
      </c>
    </row>
    <row r="335" spans="1:9" ht="12.75" customHeight="1" thickBot="1" x14ac:dyDescent="0.25">
      <c r="A335" s="292"/>
      <c r="B335" s="282" t="s">
        <v>155</v>
      </c>
      <c r="C335" s="285"/>
      <c r="D335" s="55">
        <f>SUM(D306,D334)</f>
        <v>808248</v>
      </c>
      <c r="E335" s="56">
        <f t="shared" si="152"/>
        <v>0.639493372830504</v>
      </c>
      <c r="F335" s="57"/>
      <c r="G335" s="55">
        <f>SUM(G306,G334)</f>
        <v>455640</v>
      </c>
      <c r="H335" s="56">
        <f t="shared" si="153"/>
        <v>0.36050662716949605</v>
      </c>
      <c r="I335" s="57">
        <f t="shared" si="154"/>
        <v>1263888</v>
      </c>
    </row>
    <row r="336" spans="1:9" ht="12.75" customHeight="1" x14ac:dyDescent="0.2">
      <c r="A336" s="288" t="s">
        <v>215</v>
      </c>
      <c r="B336" s="278" t="s">
        <v>836</v>
      </c>
      <c r="C336" s="208" t="s">
        <v>164</v>
      </c>
      <c r="D336" s="223"/>
      <c r="E336" s="224"/>
      <c r="F336" s="225"/>
      <c r="G336" s="223"/>
      <c r="H336" s="224"/>
      <c r="I336" s="226"/>
    </row>
    <row r="337" spans="1:9" ht="12.75" customHeight="1" x14ac:dyDescent="0.2">
      <c r="A337" s="289"/>
      <c r="B337" s="279"/>
      <c r="C337" s="169" t="s">
        <v>336</v>
      </c>
      <c r="D337" s="176"/>
      <c r="E337" s="175">
        <f t="shared" si="152"/>
        <v>0</v>
      </c>
      <c r="F337" s="177"/>
      <c r="G337" s="176">
        <v>3328</v>
      </c>
      <c r="H337" s="175">
        <f t="shared" si="153"/>
        <v>1</v>
      </c>
      <c r="I337" s="178">
        <f t="shared" si="154"/>
        <v>3328</v>
      </c>
    </row>
    <row r="338" spans="1:9" ht="12.75" customHeight="1" x14ac:dyDescent="0.2">
      <c r="A338" s="289"/>
      <c r="B338" s="279"/>
      <c r="C338" s="169" t="s">
        <v>253</v>
      </c>
      <c r="D338" s="176">
        <v>1632</v>
      </c>
      <c r="E338" s="175">
        <f t="shared" ref="E338" si="172">+D338/$I338</f>
        <v>0.1328125</v>
      </c>
      <c r="F338" s="177"/>
      <c r="G338" s="176">
        <v>10656</v>
      </c>
      <c r="H338" s="175">
        <f t="shared" ref="H338" si="173">+G338/$I338</f>
        <v>0.8671875</v>
      </c>
      <c r="I338" s="178">
        <f t="shared" ref="I338" si="174">+D338+G338</f>
        <v>12288</v>
      </c>
    </row>
    <row r="339" spans="1:9" ht="12.75" customHeight="1" x14ac:dyDescent="0.2">
      <c r="A339" s="289"/>
      <c r="B339" s="279"/>
      <c r="C339" s="118" t="s">
        <v>260</v>
      </c>
      <c r="D339" s="176"/>
      <c r="E339" s="175">
        <f t="shared" si="152"/>
        <v>0</v>
      </c>
      <c r="F339" s="177"/>
      <c r="G339" s="176">
        <v>3600</v>
      </c>
      <c r="H339" s="175">
        <f t="shared" si="153"/>
        <v>1</v>
      </c>
      <c r="I339" s="178">
        <f t="shared" si="154"/>
        <v>3600</v>
      </c>
    </row>
    <row r="340" spans="1:9" ht="12.75" customHeight="1" x14ac:dyDescent="0.2">
      <c r="A340" s="289"/>
      <c r="B340" s="279"/>
      <c r="C340" s="118" t="s">
        <v>283</v>
      </c>
      <c r="D340" s="176">
        <v>16080</v>
      </c>
      <c r="E340" s="175">
        <f t="shared" si="152"/>
        <v>0.64299424184261034</v>
      </c>
      <c r="F340" s="177"/>
      <c r="G340" s="176">
        <v>8928</v>
      </c>
      <c r="H340" s="175">
        <f t="shared" si="153"/>
        <v>0.35700575815738961</v>
      </c>
      <c r="I340" s="178">
        <f t="shared" si="154"/>
        <v>25008</v>
      </c>
    </row>
    <row r="341" spans="1:9" ht="12.75" customHeight="1" x14ac:dyDescent="0.2">
      <c r="A341" s="289"/>
      <c r="B341" s="279"/>
      <c r="C341" s="118" t="s">
        <v>284</v>
      </c>
      <c r="D341" s="176">
        <v>4464</v>
      </c>
      <c r="E341" s="175">
        <f t="shared" si="152"/>
        <v>0.65492957746478875</v>
      </c>
      <c r="F341" s="177"/>
      <c r="G341" s="176">
        <v>2352</v>
      </c>
      <c r="H341" s="175">
        <f t="shared" si="153"/>
        <v>0.34507042253521125</v>
      </c>
      <c r="I341" s="178">
        <f t="shared" si="154"/>
        <v>6816</v>
      </c>
    </row>
    <row r="342" spans="1:9" ht="12.75" customHeight="1" x14ac:dyDescent="0.2">
      <c r="A342" s="289"/>
      <c r="B342" s="279"/>
      <c r="C342" s="118" t="s">
        <v>285</v>
      </c>
      <c r="D342" s="176">
        <v>1280</v>
      </c>
      <c r="E342" s="175">
        <f t="shared" si="152"/>
        <v>1</v>
      </c>
      <c r="F342" s="177"/>
      <c r="G342" s="176"/>
      <c r="H342" s="175">
        <f t="shared" si="153"/>
        <v>0</v>
      </c>
      <c r="I342" s="178">
        <f t="shared" si="154"/>
        <v>1280</v>
      </c>
    </row>
    <row r="343" spans="1:9" ht="12.75" customHeight="1" x14ac:dyDescent="0.2">
      <c r="A343" s="289"/>
      <c r="B343" s="279"/>
      <c r="C343" s="118" t="s">
        <v>288</v>
      </c>
      <c r="D343" s="176">
        <v>68208</v>
      </c>
      <c r="E343" s="175">
        <f t="shared" si="152"/>
        <v>0.5268817204301075</v>
      </c>
      <c r="F343" s="177"/>
      <c r="G343" s="176">
        <v>61248</v>
      </c>
      <c r="H343" s="175">
        <f t="shared" si="153"/>
        <v>0.4731182795698925</v>
      </c>
      <c r="I343" s="178">
        <f t="shared" si="154"/>
        <v>129456</v>
      </c>
    </row>
    <row r="344" spans="1:9" ht="12.75" customHeight="1" x14ac:dyDescent="0.2">
      <c r="A344" s="289"/>
      <c r="B344" s="279"/>
      <c r="C344" s="118" t="s">
        <v>301</v>
      </c>
      <c r="D344" s="176">
        <v>5664</v>
      </c>
      <c r="E344" s="175">
        <f t="shared" si="152"/>
        <v>0.87407407407407411</v>
      </c>
      <c r="F344" s="177"/>
      <c r="G344" s="176">
        <v>816</v>
      </c>
      <c r="H344" s="175">
        <f t="shared" si="153"/>
        <v>0.12592592592592591</v>
      </c>
      <c r="I344" s="178">
        <f t="shared" si="154"/>
        <v>6480</v>
      </c>
    </row>
    <row r="345" spans="1:9" ht="12.75" customHeight="1" x14ac:dyDescent="0.2">
      <c r="A345" s="289"/>
      <c r="B345" s="279"/>
      <c r="C345" s="118" t="s">
        <v>310</v>
      </c>
      <c r="D345" s="176">
        <v>3888</v>
      </c>
      <c r="E345" s="175">
        <f t="shared" si="152"/>
        <v>0.9050279329608939</v>
      </c>
      <c r="F345" s="177"/>
      <c r="G345" s="176">
        <v>408</v>
      </c>
      <c r="H345" s="175">
        <f t="shared" si="153"/>
        <v>9.4972067039106142E-2</v>
      </c>
      <c r="I345" s="178">
        <f t="shared" si="154"/>
        <v>4296</v>
      </c>
    </row>
    <row r="346" spans="1:9" ht="12.75" customHeight="1" x14ac:dyDescent="0.2">
      <c r="A346" s="289"/>
      <c r="B346" s="279"/>
      <c r="C346" s="118" t="s">
        <v>313</v>
      </c>
      <c r="D346" s="176"/>
      <c r="E346" s="175">
        <f t="shared" si="152"/>
        <v>0</v>
      </c>
      <c r="F346" s="177"/>
      <c r="G346" s="176">
        <v>5856</v>
      </c>
      <c r="H346" s="175">
        <f t="shared" si="153"/>
        <v>1</v>
      </c>
      <c r="I346" s="178">
        <f t="shared" si="154"/>
        <v>5856</v>
      </c>
    </row>
    <row r="347" spans="1:9" ht="12.75" customHeight="1" x14ac:dyDescent="0.2">
      <c r="A347" s="289"/>
      <c r="B347" s="279"/>
      <c r="C347" s="118" t="s">
        <v>319</v>
      </c>
      <c r="D347" s="176">
        <v>10032</v>
      </c>
      <c r="E347" s="175">
        <f t="shared" si="152"/>
        <v>0.74642857142857144</v>
      </c>
      <c r="F347" s="177"/>
      <c r="G347" s="176">
        <v>3408</v>
      </c>
      <c r="H347" s="175">
        <f t="shared" si="153"/>
        <v>0.25357142857142856</v>
      </c>
      <c r="I347" s="178">
        <f t="shared" si="154"/>
        <v>13440</v>
      </c>
    </row>
    <row r="348" spans="1:9" ht="12.75" customHeight="1" x14ac:dyDescent="0.2">
      <c r="A348" s="289"/>
      <c r="B348" s="279"/>
      <c r="C348" s="118" t="s">
        <v>320</v>
      </c>
      <c r="D348" s="176">
        <v>7824</v>
      </c>
      <c r="E348" s="175">
        <f t="shared" si="152"/>
        <v>0.41687979539641945</v>
      </c>
      <c r="F348" s="177"/>
      <c r="G348" s="176">
        <v>10944</v>
      </c>
      <c r="H348" s="175">
        <f t="shared" si="153"/>
        <v>0.58312020460358061</v>
      </c>
      <c r="I348" s="178">
        <f t="shared" si="154"/>
        <v>18768</v>
      </c>
    </row>
    <row r="349" spans="1:9" ht="12.75" customHeight="1" x14ac:dyDescent="0.2">
      <c r="A349" s="289"/>
      <c r="B349" s="279"/>
      <c r="C349" s="118" t="s">
        <v>327</v>
      </c>
      <c r="D349" s="176">
        <v>2784</v>
      </c>
      <c r="E349" s="175">
        <f t="shared" si="152"/>
        <v>1</v>
      </c>
      <c r="F349" s="177"/>
      <c r="G349" s="176"/>
      <c r="H349" s="175">
        <f t="shared" si="153"/>
        <v>0</v>
      </c>
      <c r="I349" s="178">
        <f t="shared" si="154"/>
        <v>2784</v>
      </c>
    </row>
    <row r="350" spans="1:9" ht="12.75" customHeight="1" x14ac:dyDescent="0.2">
      <c r="A350" s="289"/>
      <c r="B350" s="279"/>
      <c r="C350" s="118" t="s">
        <v>328</v>
      </c>
      <c r="D350" s="176">
        <v>560</v>
      </c>
      <c r="E350" s="175">
        <f t="shared" ref="E350" si="175">+D350/$I350</f>
        <v>1</v>
      </c>
      <c r="F350" s="177"/>
      <c r="G350" s="176"/>
      <c r="H350" s="175">
        <f t="shared" ref="H350" si="176">+G350/$I350</f>
        <v>0</v>
      </c>
      <c r="I350" s="178">
        <f t="shared" ref="I350" si="177">+D350+G350</f>
        <v>560</v>
      </c>
    </row>
    <row r="351" spans="1:9" ht="12.75" customHeight="1" x14ac:dyDescent="0.2">
      <c r="A351" s="289"/>
      <c r="B351" s="279"/>
      <c r="C351" s="118" t="s">
        <v>329</v>
      </c>
      <c r="D351" s="176">
        <v>6048</v>
      </c>
      <c r="E351" s="175">
        <f t="shared" si="152"/>
        <v>0.60287081339712922</v>
      </c>
      <c r="F351" s="177"/>
      <c r="G351" s="176">
        <v>3984</v>
      </c>
      <c r="H351" s="175">
        <f t="shared" si="153"/>
        <v>0.39712918660287083</v>
      </c>
      <c r="I351" s="178">
        <f t="shared" si="154"/>
        <v>10032</v>
      </c>
    </row>
    <row r="352" spans="1:9" ht="12.75" customHeight="1" x14ac:dyDescent="0.2">
      <c r="A352" s="289"/>
      <c r="B352" s="279"/>
      <c r="C352" s="221" t="s">
        <v>43</v>
      </c>
      <c r="D352" s="197">
        <f>SUM(D337:D351)</f>
        <v>128464</v>
      </c>
      <c r="E352" s="198">
        <f t="shared" ref="E352" si="178">+D352/$I352</f>
        <v>0.52650906587101221</v>
      </c>
      <c r="F352" s="206"/>
      <c r="G352" s="197">
        <f>SUM(G337:G351)</f>
        <v>115528</v>
      </c>
      <c r="H352" s="198">
        <f t="shared" ref="H352" si="179">+G352/$I352</f>
        <v>0.47349093412898785</v>
      </c>
      <c r="I352" s="220">
        <f t="shared" ref="I352" si="180">+D352+G352</f>
        <v>243992</v>
      </c>
    </row>
    <row r="353" spans="1:9" ht="12.75" customHeight="1" x14ac:dyDescent="0.2">
      <c r="A353" s="289"/>
      <c r="B353" s="279"/>
      <c r="C353" s="217" t="s">
        <v>166</v>
      </c>
      <c r="D353" s="197"/>
      <c r="E353" s="198"/>
      <c r="F353" s="206"/>
      <c r="G353" s="197"/>
      <c r="H353" s="198"/>
      <c r="I353" s="220"/>
    </row>
    <row r="354" spans="1:9" ht="12.75" customHeight="1" x14ac:dyDescent="0.2">
      <c r="A354" s="289"/>
      <c r="B354" s="279"/>
      <c r="C354" s="118" t="s">
        <v>250</v>
      </c>
      <c r="D354" s="176">
        <v>17696</v>
      </c>
      <c r="E354" s="175">
        <f t="shared" si="152"/>
        <v>0.77450980392156865</v>
      </c>
      <c r="F354" s="177"/>
      <c r="G354" s="176">
        <v>5152</v>
      </c>
      <c r="H354" s="175">
        <f t="shared" si="153"/>
        <v>0.22549019607843138</v>
      </c>
      <c r="I354" s="178">
        <f t="shared" si="154"/>
        <v>22848</v>
      </c>
    </row>
    <row r="355" spans="1:9" ht="12.75" customHeight="1" x14ac:dyDescent="0.2">
      <c r="A355" s="289"/>
      <c r="B355" s="279"/>
      <c r="C355" s="118" t="s">
        <v>257</v>
      </c>
      <c r="D355" s="176">
        <v>12704</v>
      </c>
      <c r="E355" s="175">
        <f t="shared" ref="E355" si="181">+D355/$I355</f>
        <v>0.31900361591000403</v>
      </c>
      <c r="F355" s="177"/>
      <c r="G355" s="176">
        <v>27120</v>
      </c>
      <c r="H355" s="175">
        <f t="shared" ref="H355" si="182">+G355/$I355</f>
        <v>0.68099638408999597</v>
      </c>
      <c r="I355" s="178">
        <f t="shared" ref="I355" si="183">+D355+G355</f>
        <v>39824</v>
      </c>
    </row>
    <row r="356" spans="1:9" ht="12.75" customHeight="1" x14ac:dyDescent="0.2">
      <c r="A356" s="289"/>
      <c r="B356" s="279"/>
      <c r="C356" s="118" t="s">
        <v>263</v>
      </c>
      <c r="D356" s="176">
        <v>6672</v>
      </c>
      <c r="E356" s="175">
        <f t="shared" si="152"/>
        <v>0.46906636670416196</v>
      </c>
      <c r="F356" s="177"/>
      <c r="G356" s="176">
        <v>7552</v>
      </c>
      <c r="H356" s="175">
        <f t="shared" si="153"/>
        <v>0.53093363329583798</v>
      </c>
      <c r="I356" s="178">
        <f t="shared" si="154"/>
        <v>14224</v>
      </c>
    </row>
    <row r="357" spans="1:9" ht="12.75" customHeight="1" x14ac:dyDescent="0.2">
      <c r="A357" s="289"/>
      <c r="B357" s="279"/>
      <c r="C357" s="207" t="s">
        <v>278</v>
      </c>
      <c r="D357" s="176"/>
      <c r="E357" s="175">
        <f t="shared" ref="E357" si="184">+D357/$I357</f>
        <v>0</v>
      </c>
      <c r="F357" s="177"/>
      <c r="G357" s="176">
        <v>672</v>
      </c>
      <c r="H357" s="175">
        <f t="shared" ref="H357" si="185">+G357/$I357</f>
        <v>1</v>
      </c>
      <c r="I357" s="178">
        <f t="shared" ref="I357" si="186">+D357+G357</f>
        <v>672</v>
      </c>
    </row>
    <row r="358" spans="1:9" ht="12.75" customHeight="1" x14ac:dyDescent="0.2">
      <c r="A358" s="289"/>
      <c r="B358" s="279"/>
      <c r="C358" s="118" t="s">
        <v>281</v>
      </c>
      <c r="D358" s="176">
        <v>15264</v>
      </c>
      <c r="E358" s="175">
        <f t="shared" ref="E358" si="187">+D358/$I358</f>
        <v>0.51290322580645165</v>
      </c>
      <c r="F358" s="177"/>
      <c r="G358" s="176">
        <v>14496</v>
      </c>
      <c r="H358" s="175">
        <f t="shared" ref="H358" si="188">+G358/$I358</f>
        <v>0.48709677419354841</v>
      </c>
      <c r="I358" s="178">
        <f t="shared" ref="I358" si="189">+D358+G358</f>
        <v>29760</v>
      </c>
    </row>
    <row r="359" spans="1:9" ht="12.75" customHeight="1" x14ac:dyDescent="0.2">
      <c r="A359" s="289"/>
      <c r="B359" s="279"/>
      <c r="C359" s="118" t="s">
        <v>289</v>
      </c>
      <c r="D359" s="176">
        <v>768</v>
      </c>
      <c r="E359" s="175">
        <f t="shared" si="152"/>
        <v>9.8765432098765427E-2</v>
      </c>
      <c r="F359" s="177"/>
      <c r="G359" s="176">
        <v>7008</v>
      </c>
      <c r="H359" s="175">
        <f t="shared" si="153"/>
        <v>0.90123456790123457</v>
      </c>
      <c r="I359" s="178">
        <f t="shared" si="154"/>
        <v>7776</v>
      </c>
    </row>
    <row r="360" spans="1:9" ht="12.75" customHeight="1" x14ac:dyDescent="0.2">
      <c r="A360" s="289"/>
      <c r="B360" s="279"/>
      <c r="C360" s="118" t="s">
        <v>295</v>
      </c>
      <c r="D360" s="176"/>
      <c r="E360" s="175">
        <f t="shared" si="152"/>
        <v>0</v>
      </c>
      <c r="F360" s="177"/>
      <c r="G360" s="176">
        <v>5760</v>
      </c>
      <c r="H360" s="175">
        <f t="shared" si="153"/>
        <v>1</v>
      </c>
      <c r="I360" s="178">
        <f t="shared" si="154"/>
        <v>5760</v>
      </c>
    </row>
    <row r="361" spans="1:9" ht="12.75" customHeight="1" x14ac:dyDescent="0.2">
      <c r="A361" s="289"/>
      <c r="B361" s="279"/>
      <c r="C361" s="118" t="s">
        <v>298</v>
      </c>
      <c r="D361" s="176">
        <v>20880</v>
      </c>
      <c r="E361" s="175">
        <f t="shared" si="152"/>
        <v>0.375</v>
      </c>
      <c r="F361" s="177"/>
      <c r="G361" s="176">
        <v>34800</v>
      </c>
      <c r="H361" s="175">
        <f t="shared" si="153"/>
        <v>0.625</v>
      </c>
      <c r="I361" s="178">
        <f t="shared" si="154"/>
        <v>55680</v>
      </c>
    </row>
    <row r="362" spans="1:9" ht="12.75" customHeight="1" x14ac:dyDescent="0.2">
      <c r="A362" s="289"/>
      <c r="B362" s="279"/>
      <c r="C362" s="118" t="s">
        <v>305</v>
      </c>
      <c r="D362" s="176"/>
      <c r="E362" s="175">
        <f t="shared" si="152"/>
        <v>0</v>
      </c>
      <c r="F362" s="177"/>
      <c r="G362" s="176">
        <v>1456</v>
      </c>
      <c r="H362" s="175">
        <f t="shared" si="153"/>
        <v>1</v>
      </c>
      <c r="I362" s="178">
        <f t="shared" si="154"/>
        <v>1456</v>
      </c>
    </row>
    <row r="363" spans="1:9" ht="12.75" customHeight="1" x14ac:dyDescent="0.2">
      <c r="A363" s="289"/>
      <c r="B363" s="279"/>
      <c r="C363" s="118" t="s">
        <v>309</v>
      </c>
      <c r="D363" s="176">
        <v>34528</v>
      </c>
      <c r="E363" s="175">
        <f t="shared" si="152"/>
        <v>0.43534395803913656</v>
      </c>
      <c r="F363" s="177"/>
      <c r="G363" s="176">
        <v>44784</v>
      </c>
      <c r="H363" s="175">
        <f t="shared" si="153"/>
        <v>0.56465604196086339</v>
      </c>
      <c r="I363" s="178">
        <f t="shared" si="154"/>
        <v>79312</v>
      </c>
    </row>
    <row r="364" spans="1:9" ht="12.75" customHeight="1" x14ac:dyDescent="0.2">
      <c r="A364" s="289"/>
      <c r="B364" s="279"/>
      <c r="C364" s="118" t="s">
        <v>315</v>
      </c>
      <c r="D364" s="176">
        <v>5280</v>
      </c>
      <c r="E364" s="175">
        <f t="shared" ref="E364" si="190">+D364/$I364</f>
        <v>1</v>
      </c>
      <c r="F364" s="177"/>
      <c r="G364" s="176"/>
      <c r="H364" s="175">
        <f t="shared" ref="H364" si="191">+G364/$I364</f>
        <v>0</v>
      </c>
      <c r="I364" s="178">
        <f t="shared" ref="I364" si="192">+D364+G364</f>
        <v>5280</v>
      </c>
    </row>
    <row r="365" spans="1:9" ht="12.75" customHeight="1" x14ac:dyDescent="0.2">
      <c r="A365" s="289"/>
      <c r="B365" s="279"/>
      <c r="C365" s="118" t="s">
        <v>317</v>
      </c>
      <c r="D365" s="176">
        <v>17520</v>
      </c>
      <c r="E365" s="175">
        <f t="shared" si="152"/>
        <v>0.65295169946332732</v>
      </c>
      <c r="F365" s="177"/>
      <c r="G365" s="176">
        <v>9312</v>
      </c>
      <c r="H365" s="175">
        <f t="shared" si="153"/>
        <v>0.34704830053667263</v>
      </c>
      <c r="I365" s="178">
        <f t="shared" si="154"/>
        <v>26832</v>
      </c>
    </row>
    <row r="366" spans="1:9" ht="12.75" customHeight="1" thickBot="1" x14ac:dyDescent="0.25">
      <c r="A366" s="289"/>
      <c r="B366" s="279"/>
      <c r="C366" s="196" t="s">
        <v>43</v>
      </c>
      <c r="D366" s="197">
        <f>SUM(D354:D365)</f>
        <v>131312</v>
      </c>
      <c r="E366" s="198">
        <f t="shared" ref="E366" si="193">+D366/$I366</f>
        <v>0.4537011443418652</v>
      </c>
      <c r="F366" s="206"/>
      <c r="G366" s="197">
        <f>SUM(G354:G365)</f>
        <v>158112</v>
      </c>
      <c r="H366" s="198">
        <f t="shared" ref="H366" si="194">+G366/$I366</f>
        <v>0.54629885565813474</v>
      </c>
      <c r="I366" s="220">
        <f t="shared" ref="I366" si="195">+D366+G366</f>
        <v>289424</v>
      </c>
    </row>
    <row r="367" spans="1:9" ht="12.75" customHeight="1" x14ac:dyDescent="0.2">
      <c r="A367" s="289"/>
      <c r="B367" s="279"/>
      <c r="C367" s="171" t="s">
        <v>700</v>
      </c>
      <c r="D367" s="172"/>
      <c r="E367" s="173"/>
      <c r="F367" s="172"/>
      <c r="G367" s="172"/>
      <c r="H367" s="173"/>
      <c r="I367" s="172"/>
    </row>
    <row r="368" spans="1:9" ht="12.75" customHeight="1" x14ac:dyDescent="0.2">
      <c r="A368" s="289"/>
      <c r="B368" s="279"/>
      <c r="C368" s="118" t="s">
        <v>817</v>
      </c>
      <c r="D368" s="176">
        <v>4816</v>
      </c>
      <c r="E368" s="175">
        <f t="shared" si="152"/>
        <v>0.74875621890547261</v>
      </c>
      <c r="F368" s="177"/>
      <c r="G368" s="176">
        <v>1616</v>
      </c>
      <c r="H368" s="175">
        <f t="shared" si="153"/>
        <v>0.25124378109452739</v>
      </c>
      <c r="I368" s="178">
        <f t="shared" si="154"/>
        <v>6432</v>
      </c>
    </row>
    <row r="369" spans="1:9" ht="12.75" customHeight="1" x14ac:dyDescent="0.2">
      <c r="A369" s="289"/>
      <c r="B369" s="279"/>
      <c r="C369" s="221" t="s">
        <v>43</v>
      </c>
      <c r="D369" s="197">
        <f>+D368</f>
        <v>4816</v>
      </c>
      <c r="E369" s="198">
        <f t="shared" si="152"/>
        <v>0.74875621890547261</v>
      </c>
      <c r="F369" s="206"/>
      <c r="G369" s="197">
        <f>+G368</f>
        <v>1616</v>
      </c>
      <c r="H369" s="198">
        <f t="shared" si="153"/>
        <v>0.25124378109452739</v>
      </c>
      <c r="I369" s="220">
        <f t="shared" si="154"/>
        <v>6432</v>
      </c>
    </row>
    <row r="370" spans="1:9" ht="12.75" customHeight="1" thickBot="1" x14ac:dyDescent="0.25">
      <c r="A370" s="289"/>
      <c r="B370" s="280"/>
      <c r="C370" s="170" t="s">
        <v>0</v>
      </c>
      <c r="D370" s="192">
        <f>SUM(D352,D366,D369)</f>
        <v>264592</v>
      </c>
      <c r="E370" s="227">
        <f t="shared" si="152"/>
        <v>0.49012314577436611</v>
      </c>
      <c r="F370" s="228"/>
      <c r="G370" s="192">
        <f>SUM(G352,G366,G369)</f>
        <v>275256</v>
      </c>
      <c r="H370" s="227">
        <f t="shared" si="153"/>
        <v>0.50987685422563389</v>
      </c>
      <c r="I370" s="191">
        <f t="shared" si="154"/>
        <v>539848</v>
      </c>
    </row>
    <row r="371" spans="1:9" ht="12.75" customHeight="1" thickBot="1" x14ac:dyDescent="0.25">
      <c r="A371" s="290"/>
      <c r="B371" s="282" t="s">
        <v>156</v>
      </c>
      <c r="C371" s="285"/>
      <c r="D371" s="55">
        <f>+D370</f>
        <v>264592</v>
      </c>
      <c r="E371" s="56">
        <f t="shared" si="152"/>
        <v>0.49012314577436611</v>
      </c>
      <c r="F371" s="57"/>
      <c r="G371" s="55">
        <f>+G370</f>
        <v>275256</v>
      </c>
      <c r="H371" s="56">
        <f t="shared" si="153"/>
        <v>0.50987685422563389</v>
      </c>
      <c r="I371" s="57">
        <f t="shared" si="154"/>
        <v>539848</v>
      </c>
    </row>
    <row r="372" spans="1:9" ht="12.75" customHeight="1" x14ac:dyDescent="0.2">
      <c r="D372" s="2"/>
      <c r="E372" s="2"/>
      <c r="F372" s="2"/>
      <c r="G372" s="1"/>
      <c r="H372" s="1"/>
    </row>
    <row r="373" spans="1:9" ht="12.75" customHeight="1" x14ac:dyDescent="0.2">
      <c r="D373" s="1"/>
      <c r="E373" s="1"/>
      <c r="F373" s="1"/>
      <c r="G373" s="2"/>
      <c r="H373" s="1"/>
    </row>
    <row r="374" spans="1:9" ht="12.75" customHeight="1" x14ac:dyDescent="0.2">
      <c r="D374" s="1"/>
      <c r="E374" s="1"/>
      <c r="F374" s="1"/>
      <c r="G374" s="1"/>
      <c r="H374" s="1"/>
    </row>
    <row r="375" spans="1:9" ht="12.75" customHeight="1" x14ac:dyDescent="0.2">
      <c r="D375" s="1"/>
      <c r="E375" s="1"/>
      <c r="F375" s="1"/>
      <c r="G375" s="1"/>
      <c r="H375" s="1"/>
    </row>
    <row r="376" spans="1:9" ht="12.75" customHeight="1" x14ac:dyDescent="0.2">
      <c r="D376" s="1"/>
      <c r="E376" s="1"/>
      <c r="F376" s="1"/>
      <c r="G376" s="1"/>
      <c r="H376" s="1"/>
    </row>
    <row r="377" spans="1:9" ht="12.75" customHeight="1" x14ac:dyDescent="0.2">
      <c r="D377" s="1"/>
      <c r="E377" s="1"/>
      <c r="F377" s="1"/>
      <c r="G377" s="1"/>
      <c r="H377" s="1"/>
    </row>
    <row r="378" spans="1:9" ht="12.75" customHeight="1" x14ac:dyDescent="0.2">
      <c r="D378" s="1"/>
      <c r="E378" s="1"/>
      <c r="F378" s="1"/>
      <c r="G378" s="1"/>
      <c r="H378" s="1"/>
    </row>
    <row r="379" spans="1:9" ht="12.75" customHeight="1" x14ac:dyDescent="0.2">
      <c r="D379" s="1"/>
      <c r="E379" s="1"/>
      <c r="F379" s="1"/>
      <c r="G379" s="1"/>
      <c r="H379" s="1"/>
    </row>
    <row r="380" spans="1:9" ht="12.75" customHeight="1" x14ac:dyDescent="0.2">
      <c r="D380" s="2"/>
      <c r="E380" s="2"/>
      <c r="F380" s="2"/>
      <c r="G380" s="1"/>
      <c r="H380" s="1"/>
    </row>
    <row r="381" spans="1:9" ht="12.75" customHeight="1" x14ac:dyDescent="0.2">
      <c r="D381" s="2"/>
      <c r="E381" s="2"/>
      <c r="F381" s="2"/>
      <c r="G381" s="1"/>
      <c r="H381" s="1"/>
    </row>
    <row r="382" spans="1:9" ht="12.75" customHeight="1" x14ac:dyDescent="0.2">
      <c r="D382" s="1"/>
      <c r="E382" s="1"/>
      <c r="F382" s="1"/>
      <c r="G382" s="1"/>
      <c r="H382" s="1"/>
    </row>
    <row r="383" spans="1:9" x14ac:dyDescent="0.2">
      <c r="D383" s="1"/>
      <c r="E383" s="1"/>
      <c r="F383" s="1"/>
      <c r="G383" s="1"/>
      <c r="H383" s="1"/>
    </row>
    <row r="384" spans="1:9" x14ac:dyDescent="0.2">
      <c r="D384" s="1"/>
      <c r="E384" s="1"/>
      <c r="F384" s="1"/>
      <c r="G384" s="1"/>
      <c r="H384" s="1"/>
    </row>
    <row r="385" spans="4:8" x14ac:dyDescent="0.2">
      <c r="D385" s="1"/>
      <c r="E385" s="1"/>
      <c r="F385" s="1"/>
      <c r="G385" s="1"/>
      <c r="H385" s="1"/>
    </row>
    <row r="386" spans="4:8" x14ac:dyDescent="0.2">
      <c r="D386" s="1"/>
      <c r="E386" s="1"/>
      <c r="F386" s="1"/>
      <c r="G386" s="1"/>
      <c r="H386" s="1"/>
    </row>
    <row r="387" spans="4:8" x14ac:dyDescent="0.2">
      <c r="D387" s="1"/>
      <c r="E387" s="1"/>
      <c r="F387" s="1"/>
      <c r="G387" s="1"/>
      <c r="H387" s="1"/>
    </row>
    <row r="388" spans="4:8" x14ac:dyDescent="0.2">
      <c r="D388" s="2"/>
      <c r="E388" s="2"/>
      <c r="F388" s="2"/>
      <c r="G388" s="1"/>
      <c r="H388" s="1"/>
    </row>
    <row r="389" spans="4:8" x14ac:dyDescent="0.2">
      <c r="D389" s="2"/>
      <c r="E389" s="2"/>
      <c r="F389" s="2"/>
      <c r="G389" s="1"/>
      <c r="H389" s="1"/>
    </row>
    <row r="390" spans="4:8" x14ac:dyDescent="0.2">
      <c r="D390" s="1"/>
      <c r="E390" s="1"/>
      <c r="F390" s="1"/>
      <c r="G390" s="1"/>
      <c r="H390" s="1"/>
    </row>
    <row r="391" spans="4:8" x14ac:dyDescent="0.2">
      <c r="D391" s="1"/>
      <c r="E391" s="1"/>
      <c r="F391" s="1"/>
      <c r="G391" s="1"/>
      <c r="H391" s="1"/>
    </row>
    <row r="392" spans="4:8" x14ac:dyDescent="0.2">
      <c r="D392" s="1"/>
      <c r="E392" s="1"/>
      <c r="F392" s="1"/>
      <c r="G392" s="1"/>
      <c r="H392" s="1"/>
    </row>
    <row r="393" spans="4:8" x14ac:dyDescent="0.2">
      <c r="D393" s="1"/>
      <c r="E393" s="1"/>
      <c r="F393" s="1"/>
      <c r="G393" s="1"/>
      <c r="H393" s="1"/>
    </row>
    <row r="394" spans="4:8" x14ac:dyDescent="0.2">
      <c r="D394" s="1"/>
      <c r="E394" s="1"/>
      <c r="F394" s="1"/>
      <c r="G394" s="1"/>
      <c r="H394" s="1"/>
    </row>
    <row r="395" spans="4:8" x14ac:dyDescent="0.2">
      <c r="D395" s="1"/>
      <c r="E395" s="1"/>
      <c r="F395" s="1"/>
      <c r="G395" s="1"/>
      <c r="H395" s="1"/>
    </row>
    <row r="396" spans="4:8" x14ac:dyDescent="0.2">
      <c r="D396" s="2"/>
      <c r="E396" s="2"/>
      <c r="F396" s="2"/>
      <c r="G396" s="1"/>
      <c r="H396" s="1"/>
    </row>
    <row r="397" spans="4:8" x14ac:dyDescent="0.2">
      <c r="D397" s="2"/>
      <c r="E397" s="2"/>
      <c r="F397" s="2"/>
      <c r="G397" s="1"/>
      <c r="H397" s="1"/>
    </row>
    <row r="398" spans="4:8" x14ac:dyDescent="0.2">
      <c r="D398" s="1"/>
      <c r="E398" s="1"/>
      <c r="F398" s="1"/>
      <c r="G398" s="1"/>
      <c r="H398" s="1"/>
    </row>
    <row r="399" spans="4:8" x14ac:dyDescent="0.2">
      <c r="D399" s="1"/>
      <c r="E399" s="1"/>
      <c r="F399" s="1"/>
      <c r="G399" s="1"/>
      <c r="H399" s="1"/>
    </row>
    <row r="400" spans="4:8" x14ac:dyDescent="0.2">
      <c r="D400" s="1"/>
      <c r="E400" s="1"/>
      <c r="F400" s="1"/>
      <c r="G400" s="1"/>
      <c r="H400" s="1"/>
    </row>
    <row r="401" spans="4:8" x14ac:dyDescent="0.2">
      <c r="D401" s="1"/>
      <c r="E401" s="1"/>
      <c r="F401" s="1"/>
      <c r="G401" s="1"/>
      <c r="H401" s="1"/>
    </row>
    <row r="402" spans="4:8" x14ac:dyDescent="0.2">
      <c r="D402" s="1"/>
      <c r="E402" s="1"/>
      <c r="F402" s="1"/>
      <c r="G402" s="1"/>
      <c r="H402" s="1"/>
    </row>
    <row r="403" spans="4:8" x14ac:dyDescent="0.2">
      <c r="D403" s="1"/>
      <c r="E403" s="1"/>
      <c r="F403" s="1"/>
      <c r="G403" s="1"/>
      <c r="H403" s="1"/>
    </row>
    <row r="404" spans="4:8" x14ac:dyDescent="0.2">
      <c r="D404" s="1"/>
      <c r="E404" s="1"/>
      <c r="F404" s="1"/>
      <c r="G404" s="1"/>
      <c r="H404" s="1"/>
    </row>
    <row r="405" spans="4:8" x14ac:dyDescent="0.2">
      <c r="D405" s="1"/>
      <c r="E405" s="1"/>
      <c r="F405" s="1"/>
      <c r="G405" s="1"/>
      <c r="H405" s="1"/>
    </row>
    <row r="406" spans="4:8" x14ac:dyDescent="0.2">
      <c r="D406" s="1"/>
      <c r="E406" s="1"/>
      <c r="F406" s="1"/>
      <c r="G406" s="1"/>
      <c r="H406" s="1"/>
    </row>
    <row r="407" spans="4:8" x14ac:dyDescent="0.2">
      <c r="D407" s="1"/>
      <c r="E407" s="1"/>
      <c r="F407" s="1"/>
      <c r="G407" s="1"/>
      <c r="H407" s="1"/>
    </row>
    <row r="408" spans="4:8" x14ac:dyDescent="0.2">
      <c r="D408" s="1"/>
      <c r="E408" s="1"/>
      <c r="F408" s="1"/>
      <c r="G408" s="2"/>
      <c r="H408" s="1"/>
    </row>
    <row r="409" spans="4:8" x14ac:dyDescent="0.2">
      <c r="D409" s="1"/>
      <c r="E409" s="1"/>
      <c r="F409" s="1"/>
      <c r="G409" s="2"/>
      <c r="H409" s="1"/>
    </row>
    <row r="410" spans="4:8" x14ac:dyDescent="0.2">
      <c r="D410" s="2"/>
      <c r="E410" s="2"/>
      <c r="F410" s="2"/>
      <c r="G410" s="1"/>
      <c r="H410" s="1"/>
    </row>
    <row r="411" spans="4:8" x14ac:dyDescent="0.2">
      <c r="D411" s="2"/>
      <c r="E411" s="2"/>
      <c r="F411" s="2"/>
      <c r="G411" s="1"/>
      <c r="H411" s="1"/>
    </row>
    <row r="412" spans="4:8" x14ac:dyDescent="0.2">
      <c r="D412" s="2"/>
      <c r="E412" s="2"/>
      <c r="F412" s="2"/>
      <c r="G412" s="1"/>
      <c r="H412" s="1"/>
    </row>
    <row r="413" spans="4:8" x14ac:dyDescent="0.2">
      <c r="D413" s="2"/>
      <c r="E413" s="2"/>
      <c r="F413" s="2"/>
      <c r="G413" s="1"/>
      <c r="H413" s="1"/>
    </row>
    <row r="414" spans="4:8" x14ac:dyDescent="0.2">
      <c r="D414" s="1"/>
      <c r="E414" s="1"/>
      <c r="F414" s="1"/>
      <c r="G414" s="1"/>
      <c r="H414" s="1"/>
    </row>
    <row r="415" spans="4:8" x14ac:dyDescent="0.2">
      <c r="D415" s="1"/>
      <c r="E415" s="1"/>
      <c r="F415" s="1"/>
      <c r="G415" s="1"/>
      <c r="H415" s="1"/>
    </row>
    <row r="416" spans="4:8" x14ac:dyDescent="0.2">
      <c r="D416" s="1"/>
      <c r="E416" s="1"/>
      <c r="F416" s="1"/>
      <c r="G416" s="1"/>
      <c r="H416" s="1"/>
    </row>
    <row r="417" spans="4:8" x14ac:dyDescent="0.2">
      <c r="D417" s="1"/>
      <c r="E417" s="1"/>
      <c r="F417" s="1"/>
      <c r="G417" s="1"/>
      <c r="H417" s="1"/>
    </row>
    <row r="418" spans="4:8" x14ac:dyDescent="0.2">
      <c r="D418" s="1"/>
      <c r="E418" s="1"/>
      <c r="F418" s="1"/>
      <c r="G418" s="1"/>
      <c r="H418" s="1"/>
    </row>
    <row r="419" spans="4:8" x14ac:dyDescent="0.2">
      <c r="D419" s="1"/>
      <c r="E419" s="1"/>
      <c r="F419" s="1"/>
      <c r="G419" s="1"/>
      <c r="H419" s="1"/>
    </row>
    <row r="420" spans="4:8" x14ac:dyDescent="0.2">
      <c r="D420" s="1"/>
      <c r="E420" s="1"/>
      <c r="F420" s="1"/>
      <c r="G420" s="1"/>
      <c r="H420" s="1"/>
    </row>
    <row r="421" spans="4:8" x14ac:dyDescent="0.2">
      <c r="D421" s="1"/>
      <c r="E421" s="1"/>
      <c r="F421" s="1"/>
      <c r="G421" s="1"/>
      <c r="H421" s="1"/>
    </row>
    <row r="422" spans="4:8" x14ac:dyDescent="0.2">
      <c r="D422" s="1"/>
      <c r="E422" s="1"/>
      <c r="F422" s="1"/>
      <c r="G422" s="1"/>
      <c r="H422" s="1"/>
    </row>
    <row r="423" spans="4:8" x14ac:dyDescent="0.2">
      <c r="D423" s="1"/>
      <c r="E423" s="1"/>
      <c r="F423" s="1"/>
      <c r="G423" s="1"/>
      <c r="H423" s="1"/>
    </row>
    <row r="424" spans="4:8" x14ac:dyDescent="0.2">
      <c r="D424" s="1"/>
      <c r="E424" s="1"/>
      <c r="F424" s="1"/>
      <c r="G424" s="1"/>
      <c r="H424" s="1"/>
    </row>
    <row r="425" spans="4:8" x14ac:dyDescent="0.2">
      <c r="D425" s="1"/>
      <c r="E425" s="1"/>
      <c r="F425" s="1"/>
      <c r="G425" s="1"/>
      <c r="H425" s="1"/>
    </row>
    <row r="426" spans="4:8" x14ac:dyDescent="0.2">
      <c r="D426" s="1"/>
      <c r="E426" s="1"/>
      <c r="F426" s="1"/>
      <c r="G426" s="1"/>
      <c r="H426" s="1"/>
    </row>
    <row r="427" spans="4:8" x14ac:dyDescent="0.2">
      <c r="D427" s="1"/>
      <c r="E427" s="1"/>
      <c r="F427" s="1"/>
      <c r="G427" s="1"/>
      <c r="H427" s="1"/>
    </row>
    <row r="428" spans="4:8" x14ac:dyDescent="0.2">
      <c r="D428" s="1"/>
      <c r="E428" s="1"/>
      <c r="F428" s="1"/>
      <c r="G428" s="1"/>
      <c r="H428" s="1"/>
    </row>
    <row r="429" spans="4:8" x14ac:dyDescent="0.2">
      <c r="D429" s="1"/>
      <c r="E429" s="1"/>
      <c r="F429" s="1"/>
      <c r="G429" s="1"/>
      <c r="H429" s="1"/>
    </row>
    <row r="430" spans="4:8" x14ac:dyDescent="0.2">
      <c r="D430" s="1"/>
      <c r="E430" s="1"/>
      <c r="F430" s="1"/>
      <c r="G430" s="1"/>
      <c r="H430" s="1"/>
    </row>
    <row r="431" spans="4:8" x14ac:dyDescent="0.2">
      <c r="D431" s="1"/>
      <c r="E431" s="1"/>
      <c r="F431" s="1"/>
      <c r="G431" s="1"/>
      <c r="H431" s="1"/>
    </row>
    <row r="432" spans="4:8" x14ac:dyDescent="0.2">
      <c r="D432" s="1"/>
      <c r="E432" s="1"/>
      <c r="F432" s="1"/>
      <c r="G432" s="1"/>
      <c r="H432" s="1"/>
    </row>
    <row r="433" spans="4:8" x14ac:dyDescent="0.2">
      <c r="D433" s="1"/>
      <c r="E433" s="1"/>
      <c r="F433" s="1"/>
      <c r="G433" s="1"/>
      <c r="H433" s="1"/>
    </row>
    <row r="434" spans="4:8" x14ac:dyDescent="0.2">
      <c r="D434" s="1"/>
      <c r="E434" s="1"/>
      <c r="F434" s="1"/>
      <c r="G434" s="1"/>
      <c r="H434" s="1"/>
    </row>
    <row r="435" spans="4:8" x14ac:dyDescent="0.2">
      <c r="D435" s="1"/>
      <c r="E435" s="1"/>
      <c r="F435" s="1"/>
      <c r="G435" s="1"/>
      <c r="H435" s="1"/>
    </row>
    <row r="436" spans="4:8" x14ac:dyDescent="0.2">
      <c r="D436" s="1"/>
      <c r="E436" s="1"/>
      <c r="F436" s="1"/>
      <c r="G436" s="1"/>
      <c r="H436" s="1"/>
    </row>
    <row r="437" spans="4:8" x14ac:dyDescent="0.2">
      <c r="D437" s="1"/>
      <c r="E437" s="1"/>
      <c r="F437" s="1"/>
      <c r="G437" s="1"/>
      <c r="H437" s="1"/>
    </row>
    <row r="438" spans="4:8" x14ac:dyDescent="0.2">
      <c r="D438" s="2"/>
      <c r="E438" s="2"/>
      <c r="F438" s="2"/>
      <c r="G438" s="1"/>
      <c r="H438" s="1"/>
    </row>
    <row r="439" spans="4:8" x14ac:dyDescent="0.2">
      <c r="D439" s="2"/>
      <c r="E439" s="2"/>
      <c r="F439" s="2"/>
      <c r="G439" s="1"/>
      <c r="H439" s="1"/>
    </row>
    <row r="440" spans="4:8" x14ac:dyDescent="0.2">
      <c r="D440" s="1"/>
      <c r="E440" s="1"/>
      <c r="F440" s="1"/>
      <c r="G440" s="1"/>
      <c r="H440" s="1"/>
    </row>
    <row r="441" spans="4:8" x14ac:dyDescent="0.2">
      <c r="D441" s="1"/>
      <c r="E441" s="1"/>
      <c r="F441" s="1"/>
      <c r="G441" s="1"/>
      <c r="H441" s="1"/>
    </row>
    <row r="442" spans="4:8" x14ac:dyDescent="0.2">
      <c r="D442" s="1"/>
      <c r="E442" s="1"/>
      <c r="F442" s="1"/>
      <c r="G442" s="1"/>
      <c r="H442" s="1"/>
    </row>
    <row r="443" spans="4:8" x14ac:dyDescent="0.2">
      <c r="D443" s="1"/>
      <c r="E443" s="1"/>
      <c r="F443" s="1"/>
      <c r="G443" s="1"/>
      <c r="H443" s="1"/>
    </row>
    <row r="444" spans="4:8" x14ac:dyDescent="0.2">
      <c r="D444" s="1"/>
      <c r="E444" s="1"/>
      <c r="F444" s="1"/>
      <c r="G444" s="1"/>
      <c r="H444" s="1"/>
    </row>
    <row r="445" spans="4:8" x14ac:dyDescent="0.2">
      <c r="D445" s="1"/>
      <c r="E445" s="1"/>
      <c r="F445" s="1"/>
      <c r="G445" s="1"/>
      <c r="H445" s="1"/>
    </row>
    <row r="446" spans="4:8" x14ac:dyDescent="0.2">
      <c r="D446" s="1"/>
      <c r="E446" s="1"/>
      <c r="F446" s="1"/>
      <c r="G446" s="1"/>
      <c r="H446" s="1"/>
    </row>
    <row r="447" spans="4:8" x14ac:dyDescent="0.2">
      <c r="D447" s="1"/>
      <c r="E447" s="1"/>
      <c r="F447" s="1"/>
      <c r="G447" s="1"/>
      <c r="H447" s="1"/>
    </row>
    <row r="448" spans="4:8" x14ac:dyDescent="0.2">
      <c r="D448" s="2"/>
      <c r="E448" s="2"/>
      <c r="F448" s="2"/>
      <c r="G448" s="1"/>
      <c r="H448" s="1"/>
    </row>
    <row r="449" spans="4:8" x14ac:dyDescent="0.2">
      <c r="D449" s="2"/>
      <c r="E449" s="2"/>
      <c r="F449" s="2"/>
      <c r="G449" s="1"/>
      <c r="H449" s="1"/>
    </row>
  </sheetData>
  <sortState xmlns:xlrd2="http://schemas.microsoft.com/office/spreadsheetml/2017/richdata2" ref="C271:C273">
    <sortCondition ref="C271:C273"/>
  </sortState>
  <mergeCells count="37">
    <mergeCell ref="B371:C371"/>
    <mergeCell ref="A336:A371"/>
    <mergeCell ref="D6:E6"/>
    <mergeCell ref="A89:A122"/>
    <mergeCell ref="A9:A41"/>
    <mergeCell ref="A224:A256"/>
    <mergeCell ref="A124:A155"/>
    <mergeCell ref="B274:B277"/>
    <mergeCell ref="A279:A306"/>
    <mergeCell ref="B279:B306"/>
    <mergeCell ref="B278:C278"/>
    <mergeCell ref="B336:B370"/>
    <mergeCell ref="A257:A278"/>
    <mergeCell ref="B335:C335"/>
    <mergeCell ref="A307:A335"/>
    <mergeCell ref="A42:A65"/>
    <mergeCell ref="G6:H6"/>
    <mergeCell ref="B8:C8"/>
    <mergeCell ref="B307:B334"/>
    <mergeCell ref="B9:B23"/>
    <mergeCell ref="B24:B40"/>
    <mergeCell ref="B89:B122"/>
    <mergeCell ref="B41:C41"/>
    <mergeCell ref="B124:B154"/>
    <mergeCell ref="B224:B256"/>
    <mergeCell ref="B155:C155"/>
    <mergeCell ref="B223:C223"/>
    <mergeCell ref="B257:B273"/>
    <mergeCell ref="B42:B64"/>
    <mergeCell ref="B200:B222"/>
    <mergeCell ref="A200:A223"/>
    <mergeCell ref="B66:B87"/>
    <mergeCell ref="A66:A88"/>
    <mergeCell ref="B65:C65"/>
    <mergeCell ref="B88:C88"/>
    <mergeCell ref="B156:B199"/>
    <mergeCell ref="A156:A199"/>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11" manualBreakCount="11">
    <brk id="41" max="8" man="1"/>
    <brk id="65" max="8" man="1"/>
    <brk id="88" max="8" man="1"/>
    <brk id="123" max="8" man="1"/>
    <brk id="155" max="8" man="1"/>
    <brk id="199" max="8" man="1"/>
    <brk id="223" max="8" man="1"/>
    <brk id="256" max="8" man="1"/>
    <brk id="278" max="8" man="1"/>
    <brk id="306" max="8" man="1"/>
    <brk id="335" max="8" man="1"/>
  </rowBreaks>
  <colBreaks count="1" manualBreakCount="1">
    <brk id="2" min="8" max="297" man="1"/>
  </colBreaks>
  <ignoredErrors>
    <ignoredError sqref="E10:F17 F18 I18 E19:F22 H10:I17 H19:I22 E37:E38 I43 D84:G84 H80:I83 I79 E105 D111:G111 I104:I105 G122 H118:I121 D40:F40 D23:G23 D131:I132 D149:I150 E141:F148 H141:I148 D222:I222 E187:F194 D234:I235 F229 I229 D101:I101 D200:I200 D137:I138 D153:I156 H187:I194 E225:F228 E230:F233 H225:I228 H230:I233 D243:I244 D255:I256 D273:I273 E259:F272 H259:I272 D279:I279 E274:F276 H274:I276 E285:F286 H285:I286 D305:I305 D307:I307 D318:I319 E315:F317 H315:I317 D326:I327 E321:F325 H321:I325 D333:I334 E329:F330 H329:I330 D352:I353 D366:I366 H25:I38 D64:I64 E45:F47 H45:I47 F48 E49:F56 F57 E63:F63 F62 I48 H49:I56 I57 H63:I63 I62 E100:F100 H100:I100 E151:F152 H151:I152 H157:I157 E157:F157 E197:F199 H197:I199 D224:I224 E223:F223 H223:I223 E159:F160 F158 E177:F177 F161 H159:I160 I158 H177:I177 I161 E236:F242 H236:I242 D287:I287 E306:F306 H306:I306 D336:I336 E335:F335 H335:I335 E300:F304 H300:I304 H308:I312 E308:F312 E337:F349 H337:I349 E351:F351 H351:I351 H354:I356 E354:F356 E358:F365 H358:I365 H139:I139 E139:F139 H133:I134 E133:F134 H220:I221 E220:F221 E58:F61 H58:I61 E68:E83 H68:I78 H162:I175 E162:F175 E185:F185 H185:I185 H180:I183 E180:F183 E201:F212 H201:I212 D277:I277 E278:F278 H278:I278 E245:F254 H245:I254 H280:I283 E280:F283 H90:I98 E90:F98 E218:F218 H218:I218 H216:I216 E216:F216"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97"/>
  <sheetViews>
    <sheetView tabSelected="1" zoomScale="140" zoomScaleNormal="140" workbookViewId="0">
      <pane ySplit="8" topLeftCell="A9" activePane="bottomLeft" state="frozen"/>
      <selection activeCell="B9" sqref="B9"/>
      <selection pane="bottomLeft" activeCell="B9" sqref="B9"/>
    </sheetView>
  </sheetViews>
  <sheetFormatPr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1" width="1.77734375" style="8" customWidth="1"/>
    <col min="12" max="12" width="1.77734375" customWidth="1"/>
    <col min="13" max="13" width="18.6640625" style="8" bestFit="1" customWidth="1"/>
    <col min="14" max="14" width="1.77734375" style="8" customWidth="1"/>
    <col min="15" max="17" width="8.77734375" style="8" customWidth="1"/>
    <col min="31" max="16384" width="8.88671875" style="8"/>
  </cols>
  <sheetData>
    <row r="1" spans="1:9" ht="12.75" customHeight="1" x14ac:dyDescent="0.2">
      <c r="A1" s="29" t="s">
        <v>202</v>
      </c>
      <c r="C1" s="29"/>
      <c r="D1" s="29"/>
      <c r="E1" s="29"/>
      <c r="F1" s="29"/>
      <c r="G1" s="29"/>
      <c r="H1" s="29"/>
      <c r="I1" s="29"/>
    </row>
    <row r="2" spans="1:9" ht="12.75" customHeight="1" x14ac:dyDescent="0.2">
      <c r="A2" s="29" t="s">
        <v>12</v>
      </c>
      <c r="C2" s="29"/>
      <c r="D2" s="29"/>
      <c r="E2" s="29"/>
      <c r="F2" s="29"/>
      <c r="G2" s="29"/>
      <c r="H2" s="29"/>
      <c r="I2" s="29"/>
    </row>
    <row r="3" spans="1:9" ht="12.75" customHeight="1" x14ac:dyDescent="0.2">
      <c r="A3" s="29" t="s">
        <v>11</v>
      </c>
      <c r="C3" s="29"/>
      <c r="D3" s="29"/>
      <c r="E3" s="29"/>
      <c r="F3" s="29"/>
      <c r="G3" s="29"/>
      <c r="H3" s="29"/>
      <c r="I3" s="29"/>
    </row>
    <row r="4" spans="1:9" ht="12.75" customHeight="1" x14ac:dyDescent="0.2">
      <c r="A4" s="29" t="s">
        <v>898</v>
      </c>
      <c r="D4" s="29"/>
      <c r="E4" s="29"/>
      <c r="F4" s="29"/>
      <c r="G4" s="66"/>
      <c r="H4" s="29"/>
      <c r="I4" s="29"/>
    </row>
    <row r="5" spans="1:9" ht="12.75" customHeight="1" x14ac:dyDescent="0.2">
      <c r="B5" s="67"/>
    </row>
    <row r="6" spans="1:9" ht="12.75" customHeight="1" x14ac:dyDescent="0.2">
      <c r="D6" s="274" t="s">
        <v>15</v>
      </c>
      <c r="E6" s="274"/>
      <c r="F6" s="3"/>
      <c r="G6" s="274" t="s">
        <v>1</v>
      </c>
      <c r="H6" s="274"/>
      <c r="I6" s="3"/>
    </row>
    <row r="7" spans="1:9" ht="12.75" customHeight="1" x14ac:dyDescent="0.2">
      <c r="A7" s="61"/>
      <c r="B7" s="4" t="s">
        <v>837</v>
      </c>
      <c r="C7" s="4" t="s">
        <v>3</v>
      </c>
      <c r="D7" s="5" t="s">
        <v>4</v>
      </c>
      <c r="E7" s="5" t="s">
        <v>5</v>
      </c>
      <c r="F7" s="5"/>
      <c r="G7" s="5" t="s">
        <v>4</v>
      </c>
      <c r="H7" s="5" t="s">
        <v>5</v>
      </c>
      <c r="I7" s="5" t="s">
        <v>6</v>
      </c>
    </row>
    <row r="8" spans="1:9" ht="12.75" customHeight="1" thickBot="1" x14ac:dyDescent="0.25">
      <c r="A8" s="54"/>
      <c r="B8" s="295" t="s">
        <v>13</v>
      </c>
      <c r="C8" s="295"/>
      <c r="D8" s="65">
        <f>SUM(D12,D22)</f>
        <v>46880</v>
      </c>
      <c r="E8" s="147">
        <f>D8/$I8</f>
        <v>0.66139954853273142</v>
      </c>
      <c r="F8" s="148"/>
      <c r="G8" s="65">
        <f>SUM(G12,G22)</f>
        <v>24000</v>
      </c>
      <c r="H8" s="147">
        <f>G8/$I8</f>
        <v>0.33860045146726864</v>
      </c>
      <c r="I8" s="65">
        <f>+D8+G8</f>
        <v>70880</v>
      </c>
    </row>
    <row r="9" spans="1:9" ht="12.75" customHeight="1" x14ac:dyDescent="0.2">
      <c r="A9" s="296" t="s">
        <v>855</v>
      </c>
      <c r="B9" s="275" t="s">
        <v>833</v>
      </c>
      <c r="C9" s="9" t="s">
        <v>501</v>
      </c>
      <c r="D9" s="7">
        <v>720</v>
      </c>
      <c r="E9" s="10">
        <f t="shared" ref="E9:E10" si="0">+D9/$I9</f>
        <v>1</v>
      </c>
      <c r="F9" s="12"/>
      <c r="G9" s="7"/>
      <c r="H9" s="10">
        <f t="shared" ref="H9:H10" si="1">+G9/$I9</f>
        <v>0</v>
      </c>
      <c r="I9" s="7">
        <f t="shared" ref="I9:I10" si="2">+D9+G9</f>
        <v>720</v>
      </c>
    </row>
    <row r="10" spans="1:9" ht="12.75" customHeight="1" x14ac:dyDescent="0.2">
      <c r="A10" s="296"/>
      <c r="B10" s="275"/>
      <c r="C10" s="42" t="s">
        <v>496</v>
      </c>
      <c r="D10" s="14">
        <v>3168</v>
      </c>
      <c r="E10" s="17">
        <f t="shared" si="0"/>
        <v>0.90410958904109584</v>
      </c>
      <c r="F10" s="16"/>
      <c r="G10" s="14">
        <v>336</v>
      </c>
      <c r="H10" s="17">
        <f t="shared" si="1"/>
        <v>9.5890410958904104E-2</v>
      </c>
      <c r="I10" s="16">
        <f t="shared" si="2"/>
        <v>3504</v>
      </c>
    </row>
    <row r="11" spans="1:9" ht="12.75" customHeight="1" thickBot="1" x14ac:dyDescent="0.25">
      <c r="A11" s="296"/>
      <c r="B11" s="281"/>
      <c r="C11" s="48" t="s">
        <v>0</v>
      </c>
      <c r="D11" s="47">
        <f>SUM(D9:D10)</f>
        <v>3888</v>
      </c>
      <c r="E11" s="46">
        <f t="shared" ref="E11:E12" si="3">+D11/$I11</f>
        <v>0.92045454545454541</v>
      </c>
      <c r="F11" s="47"/>
      <c r="G11" s="47">
        <f>SUM(G9:G10)</f>
        <v>336</v>
      </c>
      <c r="H11" s="46">
        <f t="shared" ref="H11:H12" si="4">+G11/$I11</f>
        <v>7.9545454545454544E-2</v>
      </c>
      <c r="I11" s="47">
        <f t="shared" ref="I11:I12" si="5">+D11+G11</f>
        <v>4224</v>
      </c>
    </row>
    <row r="12" spans="1:9" ht="12.75" customHeight="1" thickBot="1" x14ac:dyDescent="0.25">
      <c r="A12" s="297"/>
      <c r="B12" s="282" t="s">
        <v>154</v>
      </c>
      <c r="C12" s="285"/>
      <c r="D12" s="55">
        <f>+D11</f>
        <v>3888</v>
      </c>
      <c r="E12" s="56">
        <f t="shared" si="3"/>
        <v>0.92045454545454541</v>
      </c>
      <c r="F12" s="57"/>
      <c r="G12" s="55">
        <f>+G11</f>
        <v>336</v>
      </c>
      <c r="H12" s="56">
        <f t="shared" si="4"/>
        <v>7.9545454545454544E-2</v>
      </c>
      <c r="I12" s="57">
        <f t="shared" si="5"/>
        <v>4224</v>
      </c>
    </row>
    <row r="13" spans="1:9" ht="12.75" customHeight="1" x14ac:dyDescent="0.2">
      <c r="A13" s="288" t="s">
        <v>839</v>
      </c>
      <c r="B13" s="278" t="s">
        <v>836</v>
      </c>
      <c r="C13" s="43" t="s">
        <v>164</v>
      </c>
      <c r="D13" s="53"/>
      <c r="E13" s="62"/>
      <c r="F13" s="52"/>
      <c r="G13" s="53"/>
      <c r="H13" s="62"/>
      <c r="I13" s="63"/>
    </row>
    <row r="14" spans="1:9" ht="12.75" customHeight="1" x14ac:dyDescent="0.2">
      <c r="A14" s="289"/>
      <c r="B14" s="279"/>
      <c r="C14" s="9" t="s">
        <v>283</v>
      </c>
      <c r="D14" s="7">
        <v>8784</v>
      </c>
      <c r="E14" s="10">
        <f t="shared" ref="E14:E22" si="6">+D14/$I14</f>
        <v>1</v>
      </c>
      <c r="F14" s="12"/>
      <c r="G14" s="7"/>
      <c r="H14" s="10">
        <f t="shared" ref="H14:H22" si="7">+G14/$I14</f>
        <v>0</v>
      </c>
      <c r="I14" s="15">
        <f t="shared" ref="I14:I22" si="8">+D14+G14</f>
        <v>8784</v>
      </c>
    </row>
    <row r="15" spans="1:9" ht="12.75" customHeight="1" x14ac:dyDescent="0.2">
      <c r="A15" s="289"/>
      <c r="B15" s="279"/>
      <c r="C15" s="9" t="s">
        <v>288</v>
      </c>
      <c r="D15" s="7">
        <v>24416</v>
      </c>
      <c r="E15" s="10">
        <f t="shared" si="6"/>
        <v>0.66695804195804198</v>
      </c>
      <c r="F15" s="12"/>
      <c r="G15" s="7">
        <v>12192</v>
      </c>
      <c r="H15" s="10">
        <f t="shared" si="7"/>
        <v>0.33304195804195802</v>
      </c>
      <c r="I15" s="15">
        <f t="shared" si="8"/>
        <v>36608</v>
      </c>
    </row>
    <row r="16" spans="1:9" ht="12.75" customHeight="1" x14ac:dyDescent="0.2">
      <c r="A16" s="289"/>
      <c r="B16" s="279"/>
      <c r="C16" s="44" t="s">
        <v>43</v>
      </c>
      <c r="D16" s="32">
        <f>SUM(D14:D15)</f>
        <v>33200</v>
      </c>
      <c r="E16" s="33">
        <f t="shared" si="6"/>
        <v>0.73140641522735284</v>
      </c>
      <c r="F16" s="49"/>
      <c r="G16" s="32">
        <f>SUM(G14:G15)</f>
        <v>12192</v>
      </c>
      <c r="H16" s="33">
        <f t="shared" si="7"/>
        <v>0.26859358477264716</v>
      </c>
      <c r="I16" s="35">
        <f t="shared" si="8"/>
        <v>45392</v>
      </c>
    </row>
    <row r="17" spans="1:9" ht="12.75" customHeight="1" x14ac:dyDescent="0.2">
      <c r="A17" s="289"/>
      <c r="B17" s="279"/>
      <c r="C17" s="39" t="s">
        <v>166</v>
      </c>
      <c r="D17" s="32"/>
      <c r="E17" s="33"/>
      <c r="F17" s="49"/>
      <c r="G17" s="32"/>
      <c r="H17" s="33"/>
      <c r="I17" s="35"/>
    </row>
    <row r="18" spans="1:9" ht="12.75" customHeight="1" x14ac:dyDescent="0.2">
      <c r="A18" s="289"/>
      <c r="B18" s="279"/>
      <c r="C18" s="9" t="s">
        <v>298</v>
      </c>
      <c r="D18" s="7"/>
      <c r="E18" s="10">
        <f t="shared" si="6"/>
        <v>0</v>
      </c>
      <c r="F18" s="12"/>
      <c r="G18" s="7">
        <v>8208</v>
      </c>
      <c r="H18" s="10">
        <f t="shared" si="7"/>
        <v>1</v>
      </c>
      <c r="I18" s="15">
        <f t="shared" si="8"/>
        <v>8208</v>
      </c>
    </row>
    <row r="19" spans="1:9" ht="12.75" customHeight="1" x14ac:dyDescent="0.2">
      <c r="A19" s="289"/>
      <c r="B19" s="279"/>
      <c r="C19" s="9" t="s">
        <v>309</v>
      </c>
      <c r="D19" s="7">
        <v>9792</v>
      </c>
      <c r="E19" s="10">
        <f t="shared" si="6"/>
        <v>0.75</v>
      </c>
      <c r="F19" s="12"/>
      <c r="G19" s="7">
        <v>3264</v>
      </c>
      <c r="H19" s="10">
        <f t="shared" si="7"/>
        <v>0.25</v>
      </c>
      <c r="I19" s="15">
        <f t="shared" si="8"/>
        <v>13056</v>
      </c>
    </row>
    <row r="20" spans="1:9" ht="12.75" customHeight="1" x14ac:dyDescent="0.2">
      <c r="A20" s="289"/>
      <c r="B20" s="279"/>
      <c r="C20" s="34" t="s">
        <v>43</v>
      </c>
      <c r="D20" s="32">
        <f>SUM(D18:D19)</f>
        <v>9792</v>
      </c>
      <c r="E20" s="33">
        <f t="shared" si="6"/>
        <v>0.4604966139954853</v>
      </c>
      <c r="F20" s="49"/>
      <c r="G20" s="32">
        <f>SUM(G18:G19)</f>
        <v>11472</v>
      </c>
      <c r="H20" s="33">
        <f t="shared" si="7"/>
        <v>0.53950338600451464</v>
      </c>
      <c r="I20" s="35">
        <f t="shared" si="8"/>
        <v>21264</v>
      </c>
    </row>
    <row r="21" spans="1:9" ht="12.75" customHeight="1" thickBot="1" x14ac:dyDescent="0.25">
      <c r="A21" s="289"/>
      <c r="B21" s="280"/>
      <c r="C21" s="48" t="s">
        <v>0</v>
      </c>
      <c r="D21" s="51">
        <f>SUM(D16,D20)</f>
        <v>42992</v>
      </c>
      <c r="E21" s="58">
        <f t="shared" si="6"/>
        <v>0.64498319731156983</v>
      </c>
      <c r="F21" s="50"/>
      <c r="G21" s="51">
        <f>SUM(G16,G20)</f>
        <v>23664</v>
      </c>
      <c r="H21" s="58">
        <f t="shared" si="7"/>
        <v>0.35501680268843017</v>
      </c>
      <c r="I21" s="64">
        <f t="shared" si="8"/>
        <v>66656</v>
      </c>
    </row>
    <row r="22" spans="1:9" ht="12.75" customHeight="1" thickBot="1" x14ac:dyDescent="0.25">
      <c r="A22" s="290"/>
      <c r="B22" s="282" t="s">
        <v>156</v>
      </c>
      <c r="C22" s="285"/>
      <c r="D22" s="55">
        <f>+D21</f>
        <v>42992</v>
      </c>
      <c r="E22" s="56">
        <f t="shared" si="6"/>
        <v>0.64498319731156983</v>
      </c>
      <c r="F22" s="57"/>
      <c r="G22" s="55">
        <f>+G21</f>
        <v>23664</v>
      </c>
      <c r="H22" s="56">
        <f t="shared" si="7"/>
        <v>0.35501680268843017</v>
      </c>
      <c r="I22" s="57">
        <f t="shared" si="8"/>
        <v>66656</v>
      </c>
    </row>
    <row r="197" spans="1:1" ht="12.75" customHeight="1" x14ac:dyDescent="0.2">
      <c r="A197" s="8" t="s">
        <v>885</v>
      </c>
    </row>
  </sheetData>
  <mergeCells count="9">
    <mergeCell ref="A13:A22"/>
    <mergeCell ref="B13:B21"/>
    <mergeCell ref="B22:C22"/>
    <mergeCell ref="D6:E6"/>
    <mergeCell ref="G6:H6"/>
    <mergeCell ref="B8:C8"/>
    <mergeCell ref="A9:A12"/>
    <mergeCell ref="B9:B11"/>
    <mergeCell ref="B12:C12"/>
  </mergeCells>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99"/>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5" style="8" bestFit="1" customWidth="1"/>
    <col min="14" max="14" width="1.77734375" style="8" customWidth="1"/>
    <col min="15" max="15" width="6.33203125" style="8" bestFit="1" customWidth="1"/>
    <col min="16" max="16" width="6.44140625" style="8" bestFit="1" customWidth="1"/>
    <col min="17" max="17" width="7.44140625" style="8" bestFit="1" customWidth="1"/>
    <col min="23" max="16384" width="8.88671875" style="8"/>
  </cols>
  <sheetData>
    <row r="1" spans="1:27" ht="12.75" customHeight="1" x14ac:dyDescent="0.2">
      <c r="A1" s="28" t="s">
        <v>840</v>
      </c>
      <c r="C1" s="28"/>
      <c r="D1" s="28"/>
      <c r="E1" s="28"/>
      <c r="F1" s="28"/>
      <c r="G1" s="28"/>
      <c r="H1" s="28"/>
      <c r="I1" s="28"/>
    </row>
    <row r="2" spans="1:27" ht="12.75" customHeight="1" x14ac:dyDescent="0.2">
      <c r="A2" s="28" t="s">
        <v>50</v>
      </c>
      <c r="C2" s="28"/>
      <c r="D2" s="28"/>
      <c r="E2" s="28"/>
      <c r="F2" s="28"/>
      <c r="G2" s="28"/>
      <c r="H2" s="28"/>
      <c r="I2" s="28"/>
    </row>
    <row r="3" spans="1:27" ht="12.75" customHeight="1" x14ac:dyDescent="0.2">
      <c r="A3" s="28" t="s">
        <v>11</v>
      </c>
      <c r="C3" s="28"/>
      <c r="D3" s="28"/>
      <c r="E3" s="28"/>
      <c r="F3" s="28"/>
      <c r="G3" s="28"/>
      <c r="H3" s="28"/>
      <c r="I3" s="28"/>
    </row>
    <row r="4" spans="1:27" ht="12.75" customHeight="1" x14ac:dyDescent="0.2">
      <c r="A4" s="28" t="s">
        <v>898</v>
      </c>
      <c r="D4" s="28"/>
      <c r="E4" s="28"/>
      <c r="F4" s="28"/>
      <c r="G4" s="66"/>
      <c r="H4" s="28"/>
      <c r="I4" s="28"/>
    </row>
    <row r="5" spans="1:27" ht="12.75" customHeight="1" x14ac:dyDescent="0.2">
      <c r="B5" s="67"/>
    </row>
    <row r="6" spans="1:27" ht="12.75" customHeight="1" x14ac:dyDescent="0.2">
      <c r="D6" s="274" t="s">
        <v>15</v>
      </c>
      <c r="E6" s="274"/>
      <c r="F6" s="3"/>
      <c r="G6" s="274" t="s">
        <v>1</v>
      </c>
      <c r="H6" s="274"/>
      <c r="I6" s="3"/>
    </row>
    <row r="7" spans="1:27" ht="12.75" customHeight="1" x14ac:dyDescent="0.2">
      <c r="A7" s="61"/>
      <c r="B7" s="4" t="s">
        <v>837</v>
      </c>
      <c r="C7" s="4" t="s">
        <v>3</v>
      </c>
      <c r="D7" s="5" t="s">
        <v>4</v>
      </c>
      <c r="E7" s="5" t="s">
        <v>5</v>
      </c>
      <c r="F7" s="5"/>
      <c r="G7" s="5" t="s">
        <v>4</v>
      </c>
      <c r="H7" s="5" t="s">
        <v>5</v>
      </c>
      <c r="I7" s="5" t="s">
        <v>6</v>
      </c>
    </row>
    <row r="8" spans="1:27" ht="12.75" customHeight="1" x14ac:dyDescent="0.2">
      <c r="A8" s="40"/>
      <c r="B8" s="295" t="s">
        <v>13</v>
      </c>
      <c r="C8" s="295"/>
      <c r="D8" s="65">
        <f>SUM(D18,D29,D38,D66,D73,D94,D115,D132)</f>
        <v>383504</v>
      </c>
      <c r="E8" s="147">
        <f>D8/$I8</f>
        <v>0.44816947758124231</v>
      </c>
      <c r="F8" s="148"/>
      <c r="G8" s="65">
        <f>SUM(G18,G29,G38,G66,G73,G94,G115,G132)</f>
        <v>472208</v>
      </c>
      <c r="H8" s="147">
        <f>G8/$I8</f>
        <v>0.55183052241875774</v>
      </c>
      <c r="I8" s="65">
        <f>+D8+G8</f>
        <v>855712</v>
      </c>
      <c r="O8" s="14"/>
      <c r="P8" s="14"/>
      <c r="Q8" s="14"/>
    </row>
    <row r="9" spans="1:27" ht="12.75" customHeight="1" x14ac:dyDescent="0.2">
      <c r="A9" s="301" t="s">
        <v>842</v>
      </c>
      <c r="B9" s="275" t="s">
        <v>827</v>
      </c>
      <c r="C9" s="193" t="s">
        <v>210</v>
      </c>
      <c r="D9" s="194"/>
      <c r="E9" s="195"/>
      <c r="F9" s="194"/>
      <c r="G9" s="194"/>
      <c r="H9" s="195"/>
      <c r="I9" s="194"/>
      <c r="W9"/>
      <c r="X9"/>
      <c r="Y9"/>
      <c r="Z9"/>
      <c r="AA9"/>
    </row>
    <row r="10" spans="1:27" ht="12.75" customHeight="1" x14ac:dyDescent="0.2">
      <c r="A10" s="289"/>
      <c r="B10" s="279"/>
      <c r="C10" s="118" t="s">
        <v>284</v>
      </c>
      <c r="D10" s="176">
        <v>1440</v>
      </c>
      <c r="E10" s="175">
        <f t="shared" ref="E10:E27" si="0">+D10/$I10</f>
        <v>1</v>
      </c>
      <c r="F10" s="177"/>
      <c r="G10" s="176"/>
      <c r="H10" s="175">
        <f t="shared" ref="H10:H27" si="1">+G10/$I10</f>
        <v>0</v>
      </c>
      <c r="I10" s="176">
        <f t="shared" ref="I10:I27" si="2">+D10+G10</f>
        <v>1440</v>
      </c>
      <c r="O10" s="14"/>
      <c r="Q10" s="14"/>
      <c r="W10"/>
      <c r="X10"/>
      <c r="Y10"/>
      <c r="Z10"/>
      <c r="AA10"/>
    </row>
    <row r="11" spans="1:27" ht="12.75" customHeight="1" x14ac:dyDescent="0.2">
      <c r="A11" s="289"/>
      <c r="B11" s="279"/>
      <c r="C11" s="118" t="s">
        <v>329</v>
      </c>
      <c r="D11" s="176"/>
      <c r="E11" s="175">
        <f t="shared" si="0"/>
        <v>0</v>
      </c>
      <c r="F11" s="176"/>
      <c r="G11" s="176">
        <v>1392</v>
      </c>
      <c r="H11" s="175">
        <f t="shared" si="1"/>
        <v>1</v>
      </c>
      <c r="I11" s="176">
        <f t="shared" si="2"/>
        <v>1392</v>
      </c>
      <c r="P11" s="14"/>
      <c r="Q11" s="14"/>
      <c r="W11"/>
      <c r="X11"/>
      <c r="Y11"/>
      <c r="Z11"/>
      <c r="AA11"/>
    </row>
    <row r="12" spans="1:27" ht="12.75" customHeight="1" thickBot="1" x14ac:dyDescent="0.25">
      <c r="A12" s="289"/>
      <c r="B12" s="280"/>
      <c r="C12" s="170" t="s">
        <v>0</v>
      </c>
      <c r="D12" s="179">
        <f>SUM(D10:D11)</f>
        <v>1440</v>
      </c>
      <c r="E12" s="180">
        <f t="shared" si="0"/>
        <v>0.50847457627118642</v>
      </c>
      <c r="F12" s="181"/>
      <c r="G12" s="179">
        <f>SUM(G10:G11)</f>
        <v>1392</v>
      </c>
      <c r="H12" s="180">
        <f t="shared" si="1"/>
        <v>0.49152542372881358</v>
      </c>
      <c r="I12" s="182">
        <f t="shared" si="2"/>
        <v>2832</v>
      </c>
      <c r="O12" s="14"/>
      <c r="P12" s="14"/>
      <c r="Q12" s="14"/>
      <c r="W12"/>
      <c r="X12"/>
      <c r="Y12"/>
      <c r="Z12"/>
      <c r="AA12"/>
    </row>
    <row r="13" spans="1:27" ht="12.75" customHeight="1" x14ac:dyDescent="0.2">
      <c r="A13" s="289"/>
      <c r="B13" s="275" t="s">
        <v>902</v>
      </c>
      <c r="C13" s="118" t="s">
        <v>844</v>
      </c>
      <c r="D13" s="176"/>
      <c r="E13" s="175">
        <f t="shared" si="0"/>
        <v>0</v>
      </c>
      <c r="F13" s="176"/>
      <c r="G13" s="176">
        <v>1664</v>
      </c>
      <c r="H13" s="175">
        <f t="shared" si="1"/>
        <v>1</v>
      </c>
      <c r="I13" s="176">
        <f t="shared" si="2"/>
        <v>1664</v>
      </c>
      <c r="P13" s="14"/>
      <c r="Q13" s="14"/>
      <c r="W13"/>
      <c r="X13"/>
      <c r="Y13"/>
      <c r="Z13"/>
      <c r="AA13"/>
    </row>
    <row r="14" spans="1:27" ht="12.75" customHeight="1" x14ac:dyDescent="0.2">
      <c r="A14" s="289"/>
      <c r="B14" s="275"/>
      <c r="C14" s="118" t="s">
        <v>866</v>
      </c>
      <c r="D14" s="176">
        <v>2896</v>
      </c>
      <c r="E14" s="175">
        <f t="shared" si="0"/>
        <v>1</v>
      </c>
      <c r="F14" s="176"/>
      <c r="G14" s="176"/>
      <c r="H14" s="175">
        <f t="shared" si="1"/>
        <v>0</v>
      </c>
      <c r="I14" s="176">
        <f t="shared" si="2"/>
        <v>2896</v>
      </c>
      <c r="O14" s="14"/>
      <c r="Q14" s="14"/>
      <c r="W14"/>
      <c r="X14"/>
      <c r="Y14"/>
      <c r="Z14"/>
      <c r="AA14"/>
    </row>
    <row r="15" spans="1:27" ht="12.75" customHeight="1" x14ac:dyDescent="0.2">
      <c r="A15" s="289"/>
      <c r="B15" s="275"/>
      <c r="C15" s="118" t="s">
        <v>845</v>
      </c>
      <c r="D15" s="184">
        <v>1728</v>
      </c>
      <c r="E15" s="185">
        <f t="shared" si="0"/>
        <v>0.25714285714285712</v>
      </c>
      <c r="F15" s="174"/>
      <c r="G15" s="184">
        <v>4992</v>
      </c>
      <c r="H15" s="185">
        <f t="shared" si="1"/>
        <v>0.74285714285714288</v>
      </c>
      <c r="I15" s="174">
        <f t="shared" si="2"/>
        <v>6720</v>
      </c>
      <c r="O15" s="14"/>
      <c r="P15" s="14"/>
      <c r="Q15" s="14"/>
      <c r="W15"/>
      <c r="X15"/>
      <c r="Y15"/>
      <c r="Z15"/>
      <c r="AA15"/>
    </row>
    <row r="16" spans="1:27" ht="12.75" customHeight="1" x14ac:dyDescent="0.2">
      <c r="A16" s="289"/>
      <c r="B16" s="275"/>
      <c r="C16" s="118" t="s">
        <v>846</v>
      </c>
      <c r="D16" s="178">
        <v>3552</v>
      </c>
      <c r="E16" s="175">
        <f t="shared" si="0"/>
        <v>1</v>
      </c>
      <c r="F16" s="176"/>
      <c r="G16" s="178"/>
      <c r="H16" s="175">
        <f t="shared" si="1"/>
        <v>0</v>
      </c>
      <c r="I16" s="176">
        <f t="shared" si="2"/>
        <v>3552</v>
      </c>
      <c r="O16" s="14"/>
      <c r="Q16" s="14"/>
      <c r="W16"/>
      <c r="X16"/>
      <c r="Y16"/>
      <c r="Z16"/>
      <c r="AA16"/>
    </row>
    <row r="17" spans="1:27" ht="12.75" customHeight="1" thickBot="1" x14ac:dyDescent="0.25">
      <c r="A17" s="289"/>
      <c r="B17" s="281"/>
      <c r="C17" s="170" t="s">
        <v>0</v>
      </c>
      <c r="D17" s="179">
        <f>SUM(D13:D16)</f>
        <v>8176</v>
      </c>
      <c r="E17" s="180">
        <f t="shared" si="0"/>
        <v>0.55124056094929885</v>
      </c>
      <c r="F17" s="182"/>
      <c r="G17" s="179">
        <f>SUM(G13:G16)</f>
        <v>6656</v>
      </c>
      <c r="H17" s="180">
        <f t="shared" si="1"/>
        <v>0.4487594390507012</v>
      </c>
      <c r="I17" s="182">
        <f t="shared" si="2"/>
        <v>14832</v>
      </c>
      <c r="O17" s="14"/>
      <c r="P17" s="14"/>
      <c r="Q17" s="14"/>
      <c r="W17"/>
      <c r="X17"/>
      <c r="Y17"/>
      <c r="Z17"/>
      <c r="AA17"/>
    </row>
    <row r="18" spans="1:27" ht="12.75" customHeight="1" thickBot="1" x14ac:dyDescent="0.25">
      <c r="A18" s="292"/>
      <c r="B18" s="282" t="s">
        <v>159</v>
      </c>
      <c r="C18" s="285"/>
      <c r="D18" s="55">
        <f>SUM(D12,D17)</f>
        <v>9616</v>
      </c>
      <c r="E18" s="56">
        <f t="shared" si="0"/>
        <v>0.54438405797101452</v>
      </c>
      <c r="F18" s="57"/>
      <c r="G18" s="55">
        <f>SUM(G12,G17)</f>
        <v>8048</v>
      </c>
      <c r="H18" s="56">
        <f t="shared" si="1"/>
        <v>0.45561594202898553</v>
      </c>
      <c r="I18" s="57">
        <f t="shared" si="2"/>
        <v>17664</v>
      </c>
      <c r="O18" s="14"/>
      <c r="P18" s="14"/>
      <c r="Q18" s="14"/>
      <c r="W18"/>
      <c r="X18"/>
      <c r="Y18"/>
      <c r="Z18"/>
      <c r="AA18"/>
    </row>
    <row r="19" spans="1:27" ht="12.75" customHeight="1" x14ac:dyDescent="0.2">
      <c r="A19" s="278" t="s">
        <v>699</v>
      </c>
      <c r="B19" s="278" t="s">
        <v>828</v>
      </c>
      <c r="C19" s="171" t="s">
        <v>414</v>
      </c>
      <c r="D19" s="172"/>
      <c r="E19" s="173"/>
      <c r="F19" s="172"/>
      <c r="G19" s="172"/>
      <c r="H19" s="173"/>
      <c r="I19" s="172"/>
      <c r="W19"/>
      <c r="X19"/>
      <c r="Y19"/>
      <c r="Z19"/>
      <c r="AA19"/>
    </row>
    <row r="20" spans="1:27" ht="12.75" customHeight="1" x14ac:dyDescent="0.2">
      <c r="A20" s="275"/>
      <c r="B20" s="275"/>
      <c r="C20" s="118" t="s">
        <v>253</v>
      </c>
      <c r="D20" s="178">
        <v>816</v>
      </c>
      <c r="E20" s="175">
        <f t="shared" si="0"/>
        <v>1</v>
      </c>
      <c r="F20" s="176"/>
      <c r="G20" s="178"/>
      <c r="H20" s="175">
        <f t="shared" si="1"/>
        <v>0</v>
      </c>
      <c r="I20" s="176">
        <f t="shared" si="2"/>
        <v>816</v>
      </c>
      <c r="W20"/>
      <c r="X20"/>
      <c r="Y20"/>
      <c r="Z20"/>
      <c r="AA20"/>
    </row>
    <row r="21" spans="1:27" ht="12.75" customHeight="1" x14ac:dyDescent="0.2">
      <c r="A21" s="279"/>
      <c r="B21" s="279"/>
      <c r="C21" s="167" t="s">
        <v>284</v>
      </c>
      <c r="D21" s="178"/>
      <c r="E21" s="175">
        <f t="shared" si="0"/>
        <v>0</v>
      </c>
      <c r="F21" s="176"/>
      <c r="G21" s="178">
        <v>816</v>
      </c>
      <c r="H21" s="175">
        <f t="shared" si="1"/>
        <v>1</v>
      </c>
      <c r="I21" s="176">
        <f t="shared" si="2"/>
        <v>816</v>
      </c>
      <c r="W21"/>
      <c r="X21"/>
      <c r="Y21"/>
      <c r="Z21"/>
      <c r="AA21"/>
    </row>
    <row r="22" spans="1:27" ht="12.75" customHeight="1" x14ac:dyDescent="0.2">
      <c r="A22" s="279"/>
      <c r="B22" s="279"/>
      <c r="C22" s="167" t="s">
        <v>288</v>
      </c>
      <c r="D22" s="178">
        <v>23296</v>
      </c>
      <c r="E22" s="175">
        <f t="shared" si="0"/>
        <v>0.34510547523109741</v>
      </c>
      <c r="F22" s="176"/>
      <c r="G22" s="178">
        <v>44208</v>
      </c>
      <c r="H22" s="175">
        <f t="shared" si="1"/>
        <v>0.65489452476890253</v>
      </c>
      <c r="I22" s="176">
        <f t="shared" si="2"/>
        <v>67504</v>
      </c>
      <c r="O22" s="14"/>
      <c r="P22" s="14"/>
      <c r="Q22" s="14"/>
      <c r="W22"/>
      <c r="X22"/>
      <c r="Y22"/>
      <c r="Z22"/>
      <c r="AA22"/>
    </row>
    <row r="23" spans="1:27" ht="12.75" customHeight="1" x14ac:dyDescent="0.2">
      <c r="A23" s="279"/>
      <c r="B23" s="279"/>
      <c r="C23" s="167" t="s">
        <v>298</v>
      </c>
      <c r="D23" s="178"/>
      <c r="E23" s="175">
        <f t="shared" si="0"/>
        <v>0</v>
      </c>
      <c r="F23" s="176"/>
      <c r="G23" s="178">
        <v>25776</v>
      </c>
      <c r="H23" s="175">
        <f t="shared" si="1"/>
        <v>1</v>
      </c>
      <c r="I23" s="176">
        <f t="shared" si="2"/>
        <v>25776</v>
      </c>
      <c r="P23" s="14"/>
      <c r="Q23" s="14"/>
      <c r="W23"/>
      <c r="X23"/>
      <c r="Y23"/>
      <c r="Z23"/>
      <c r="AA23"/>
    </row>
    <row r="24" spans="1:27" ht="12.75" customHeight="1" x14ac:dyDescent="0.2">
      <c r="A24" s="279"/>
      <c r="B24" s="279"/>
      <c r="C24" s="167" t="s">
        <v>309</v>
      </c>
      <c r="D24" s="178">
        <v>6464</v>
      </c>
      <c r="E24" s="175">
        <f t="shared" si="0"/>
        <v>0.36861313868613138</v>
      </c>
      <c r="F24" s="176"/>
      <c r="G24" s="178">
        <v>11072</v>
      </c>
      <c r="H24" s="175">
        <f t="shared" si="1"/>
        <v>0.63138686131386856</v>
      </c>
      <c r="I24" s="176">
        <f t="shared" si="2"/>
        <v>17536</v>
      </c>
      <c r="O24" s="14"/>
      <c r="P24" s="14"/>
      <c r="Q24" s="14"/>
      <c r="W24"/>
      <c r="X24"/>
      <c r="Y24"/>
      <c r="Z24"/>
      <c r="AA24"/>
    </row>
    <row r="25" spans="1:27" ht="12.75" customHeight="1" x14ac:dyDescent="0.2">
      <c r="A25" s="279"/>
      <c r="B25" s="279"/>
      <c r="C25" s="167" t="s">
        <v>310</v>
      </c>
      <c r="D25" s="178"/>
      <c r="E25" s="175">
        <f t="shared" si="0"/>
        <v>0</v>
      </c>
      <c r="F25" s="176"/>
      <c r="G25" s="178">
        <v>384</v>
      </c>
      <c r="H25" s="175">
        <f t="shared" si="1"/>
        <v>1</v>
      </c>
      <c r="I25" s="176">
        <f t="shared" si="2"/>
        <v>384</v>
      </c>
      <c r="W25"/>
      <c r="X25"/>
      <c r="Y25"/>
      <c r="Z25"/>
      <c r="AA25"/>
    </row>
    <row r="26" spans="1:27" ht="12.75" customHeight="1" x14ac:dyDescent="0.2">
      <c r="A26" s="279"/>
      <c r="B26" s="279"/>
      <c r="C26" s="167" t="s">
        <v>317</v>
      </c>
      <c r="D26" s="178">
        <v>14160</v>
      </c>
      <c r="E26" s="175">
        <f t="shared" si="0"/>
        <v>0.64835164835164838</v>
      </c>
      <c r="F26" s="176"/>
      <c r="G26" s="178">
        <v>7680</v>
      </c>
      <c r="H26" s="175">
        <f t="shared" si="1"/>
        <v>0.35164835164835168</v>
      </c>
      <c r="I26" s="176">
        <f t="shared" si="2"/>
        <v>21840</v>
      </c>
      <c r="O26" s="14"/>
      <c r="P26" s="14"/>
      <c r="Q26" s="14"/>
      <c r="W26"/>
      <c r="X26"/>
      <c r="Y26"/>
      <c r="Z26"/>
      <c r="AA26"/>
    </row>
    <row r="27" spans="1:27" ht="12.75" customHeight="1" x14ac:dyDescent="0.2">
      <c r="A27" s="279"/>
      <c r="B27" s="279"/>
      <c r="C27" s="167" t="s">
        <v>327</v>
      </c>
      <c r="D27" s="178"/>
      <c r="E27" s="175">
        <f t="shared" si="0"/>
        <v>0</v>
      </c>
      <c r="F27" s="176"/>
      <c r="G27" s="178">
        <v>528</v>
      </c>
      <c r="H27" s="175">
        <f t="shared" si="1"/>
        <v>1</v>
      </c>
      <c r="I27" s="176">
        <f t="shared" si="2"/>
        <v>528</v>
      </c>
      <c r="W27"/>
      <c r="X27"/>
      <c r="Y27"/>
      <c r="Z27"/>
      <c r="AA27"/>
    </row>
    <row r="28" spans="1:27" ht="12.75" customHeight="1" thickBot="1" x14ac:dyDescent="0.25">
      <c r="A28" s="279"/>
      <c r="B28" s="280"/>
      <c r="C28" s="170" t="s">
        <v>0</v>
      </c>
      <c r="D28" s="179">
        <f>SUM(D20:D27)</f>
        <v>44736</v>
      </c>
      <c r="E28" s="180">
        <f t="shared" ref="E28:E37" si="3">+D28/$I28</f>
        <v>0.33088757396449703</v>
      </c>
      <c r="F28" s="182"/>
      <c r="G28" s="179">
        <f>SUM(G20:G27)</f>
        <v>90464</v>
      </c>
      <c r="H28" s="180">
        <f t="shared" ref="H28:H37" si="4">+G28/$I28</f>
        <v>0.66911242603550292</v>
      </c>
      <c r="I28" s="182">
        <f t="shared" ref="I28:I37" si="5">+D28+G28</f>
        <v>135200</v>
      </c>
      <c r="O28" s="14"/>
      <c r="P28" s="14"/>
      <c r="Q28" s="14"/>
      <c r="W28"/>
      <c r="X28"/>
      <c r="Y28"/>
      <c r="Z28"/>
      <c r="AA28"/>
    </row>
    <row r="29" spans="1:27" ht="12.75" customHeight="1" thickBot="1" x14ac:dyDescent="0.25">
      <c r="A29" s="280"/>
      <c r="B29" s="282" t="s">
        <v>175</v>
      </c>
      <c r="C29" s="282"/>
      <c r="D29" s="186">
        <f>+D28</f>
        <v>44736</v>
      </c>
      <c r="E29" s="187">
        <f t="shared" si="3"/>
        <v>0.33088757396449703</v>
      </c>
      <c r="F29" s="188"/>
      <c r="G29" s="186">
        <f>+G28</f>
        <v>90464</v>
      </c>
      <c r="H29" s="187">
        <f t="shared" si="4"/>
        <v>0.66911242603550292</v>
      </c>
      <c r="I29" s="188">
        <f t="shared" si="5"/>
        <v>135200</v>
      </c>
      <c r="O29" s="14"/>
      <c r="P29" s="14"/>
      <c r="Q29" s="14"/>
      <c r="W29"/>
      <c r="X29"/>
      <c r="Y29"/>
      <c r="Z29"/>
      <c r="AA29"/>
    </row>
    <row r="30" spans="1:27" ht="12.75" customHeight="1" x14ac:dyDescent="0.2">
      <c r="A30" s="278" t="s">
        <v>843</v>
      </c>
      <c r="B30" s="278" t="s">
        <v>203</v>
      </c>
      <c r="C30" s="171" t="s">
        <v>203</v>
      </c>
      <c r="D30" s="172"/>
      <c r="E30" s="173"/>
      <c r="F30" s="172"/>
      <c r="G30" s="172"/>
      <c r="H30" s="173"/>
      <c r="I30" s="172"/>
      <c r="W30"/>
      <c r="X30"/>
      <c r="Y30"/>
      <c r="Z30"/>
      <c r="AA30"/>
    </row>
    <row r="31" spans="1:27" ht="12.75" customHeight="1" x14ac:dyDescent="0.2">
      <c r="A31" s="275"/>
      <c r="B31" s="279"/>
      <c r="C31" s="167" t="s">
        <v>284</v>
      </c>
      <c r="D31" s="178"/>
      <c r="E31" s="175">
        <f t="shared" si="3"/>
        <v>0</v>
      </c>
      <c r="F31" s="176"/>
      <c r="G31" s="178">
        <v>5232</v>
      </c>
      <c r="H31" s="175">
        <f t="shared" si="4"/>
        <v>1</v>
      </c>
      <c r="I31" s="176">
        <f t="shared" si="5"/>
        <v>5232</v>
      </c>
      <c r="P31" s="14"/>
      <c r="Q31" s="14"/>
      <c r="W31"/>
      <c r="X31"/>
      <c r="Y31"/>
      <c r="Z31"/>
      <c r="AA31"/>
    </row>
    <row r="32" spans="1:27" ht="12.75" customHeight="1" x14ac:dyDescent="0.2">
      <c r="A32" s="275"/>
      <c r="B32" s="279"/>
      <c r="C32" s="167" t="s">
        <v>288</v>
      </c>
      <c r="D32" s="178">
        <v>4160</v>
      </c>
      <c r="E32" s="175">
        <f t="shared" si="3"/>
        <v>0.52</v>
      </c>
      <c r="F32" s="176"/>
      <c r="G32" s="178">
        <v>3840</v>
      </c>
      <c r="H32" s="175">
        <f t="shared" si="4"/>
        <v>0.48</v>
      </c>
      <c r="I32" s="176">
        <f t="shared" si="5"/>
        <v>8000</v>
      </c>
      <c r="O32" s="14"/>
      <c r="P32" s="14"/>
      <c r="Q32" s="14"/>
      <c r="W32"/>
      <c r="X32"/>
      <c r="Y32"/>
      <c r="Z32"/>
      <c r="AA32"/>
    </row>
    <row r="33" spans="1:27" ht="12.75" customHeight="1" x14ac:dyDescent="0.2">
      <c r="A33" s="275"/>
      <c r="B33" s="279"/>
      <c r="C33" s="167" t="s">
        <v>289</v>
      </c>
      <c r="D33" s="178"/>
      <c r="E33" s="175">
        <f t="shared" si="3"/>
        <v>0</v>
      </c>
      <c r="F33" s="176"/>
      <c r="G33" s="178">
        <v>2544</v>
      </c>
      <c r="H33" s="175">
        <f t="shared" si="4"/>
        <v>1</v>
      </c>
      <c r="I33" s="176">
        <f t="shared" si="5"/>
        <v>2544</v>
      </c>
      <c r="P33" s="14"/>
      <c r="Q33" s="14"/>
      <c r="W33"/>
      <c r="X33"/>
      <c r="Y33"/>
      <c r="Z33"/>
      <c r="AA33"/>
    </row>
    <row r="34" spans="1:27" ht="12.75" customHeight="1" x14ac:dyDescent="0.2">
      <c r="A34" s="275"/>
      <c r="B34" s="279"/>
      <c r="C34" s="167" t="s">
        <v>298</v>
      </c>
      <c r="D34" s="178">
        <v>3648</v>
      </c>
      <c r="E34" s="175">
        <f t="shared" si="3"/>
        <v>0.89411764705882357</v>
      </c>
      <c r="F34" s="176"/>
      <c r="G34" s="178">
        <v>432</v>
      </c>
      <c r="H34" s="175">
        <f t="shared" si="4"/>
        <v>0.10588235294117647</v>
      </c>
      <c r="I34" s="176">
        <f t="shared" si="5"/>
        <v>4080</v>
      </c>
      <c r="O34" s="14"/>
      <c r="Q34" s="14"/>
      <c r="W34"/>
      <c r="X34"/>
      <c r="Y34"/>
      <c r="Z34"/>
      <c r="AA34"/>
    </row>
    <row r="35" spans="1:27" ht="12.75" customHeight="1" x14ac:dyDescent="0.2">
      <c r="A35" s="275"/>
      <c r="B35" s="279"/>
      <c r="C35" s="167" t="s">
        <v>309</v>
      </c>
      <c r="D35" s="178">
        <v>5440</v>
      </c>
      <c r="E35" s="175">
        <f t="shared" si="3"/>
        <v>1</v>
      </c>
      <c r="F35" s="176"/>
      <c r="G35" s="178"/>
      <c r="H35" s="175">
        <f t="shared" si="4"/>
        <v>0</v>
      </c>
      <c r="I35" s="176">
        <f t="shared" si="5"/>
        <v>5440</v>
      </c>
      <c r="O35" s="14"/>
      <c r="Q35" s="14"/>
      <c r="W35"/>
      <c r="X35"/>
      <c r="Y35"/>
      <c r="Z35"/>
      <c r="AA35"/>
    </row>
    <row r="36" spans="1:27" ht="12.75" customHeight="1" x14ac:dyDescent="0.2">
      <c r="A36" s="275"/>
      <c r="B36" s="279"/>
      <c r="C36" s="167" t="s">
        <v>317</v>
      </c>
      <c r="D36" s="178"/>
      <c r="E36" s="175">
        <f t="shared" si="3"/>
        <v>0</v>
      </c>
      <c r="F36" s="176"/>
      <c r="G36" s="178">
        <v>3408</v>
      </c>
      <c r="H36" s="175">
        <f t="shared" si="4"/>
        <v>1</v>
      </c>
      <c r="I36" s="176">
        <f t="shared" si="5"/>
        <v>3408</v>
      </c>
      <c r="P36" s="14"/>
      <c r="Q36" s="14"/>
      <c r="W36"/>
      <c r="X36"/>
      <c r="Y36"/>
      <c r="Z36"/>
      <c r="AA36"/>
    </row>
    <row r="37" spans="1:27" ht="12.75" customHeight="1" thickBot="1" x14ac:dyDescent="0.25">
      <c r="A37" s="275"/>
      <c r="B37" s="279"/>
      <c r="C37" s="189" t="s">
        <v>43</v>
      </c>
      <c r="D37" s="179">
        <f>SUM(D31:D36)</f>
        <v>13248</v>
      </c>
      <c r="E37" s="180">
        <f t="shared" si="3"/>
        <v>0.46153846153846156</v>
      </c>
      <c r="F37" s="182"/>
      <c r="G37" s="179">
        <f>SUM(G31:G36)</f>
        <v>15456</v>
      </c>
      <c r="H37" s="180">
        <f t="shared" si="4"/>
        <v>0.53846153846153844</v>
      </c>
      <c r="I37" s="182">
        <f t="shared" si="5"/>
        <v>28704</v>
      </c>
      <c r="O37" s="14"/>
      <c r="P37" s="14"/>
      <c r="Q37" s="14"/>
      <c r="W37"/>
      <c r="X37"/>
      <c r="Y37"/>
      <c r="Z37"/>
      <c r="AA37"/>
    </row>
    <row r="38" spans="1:27" ht="12.75" customHeight="1" thickBot="1" x14ac:dyDescent="0.25">
      <c r="A38" s="281"/>
      <c r="B38" s="282" t="s">
        <v>176</v>
      </c>
      <c r="C38" s="282"/>
      <c r="D38" s="186">
        <f>+D37</f>
        <v>13248</v>
      </c>
      <c r="E38" s="187">
        <f t="shared" ref="E38" si="6">+D38/$I38</f>
        <v>0.46153846153846156</v>
      </c>
      <c r="F38" s="188"/>
      <c r="G38" s="186">
        <f>+G37</f>
        <v>15456</v>
      </c>
      <c r="H38" s="187">
        <f t="shared" ref="H38" si="7">+G38/$I38</f>
        <v>0.53846153846153844</v>
      </c>
      <c r="I38" s="188">
        <f t="shared" ref="I38" si="8">+D38+G38</f>
        <v>28704</v>
      </c>
      <c r="O38" s="14"/>
      <c r="P38" s="14"/>
      <c r="Q38" s="14"/>
      <c r="W38"/>
      <c r="X38"/>
      <c r="Y38"/>
      <c r="Z38"/>
      <c r="AA38"/>
    </row>
    <row r="39" spans="1:27" ht="12.75" customHeight="1" x14ac:dyDescent="0.2">
      <c r="A39" s="275" t="s">
        <v>459</v>
      </c>
      <c r="B39" s="275" t="s">
        <v>829</v>
      </c>
      <c r="C39" s="193" t="s">
        <v>229</v>
      </c>
      <c r="D39" s="194"/>
      <c r="E39" s="195"/>
      <c r="F39" s="194"/>
      <c r="G39" s="194"/>
      <c r="H39" s="195"/>
      <c r="I39" s="194"/>
      <c r="W39"/>
      <c r="X39"/>
      <c r="Y39"/>
      <c r="Z39"/>
      <c r="AA39"/>
    </row>
    <row r="40" spans="1:27" ht="12.75" customHeight="1" x14ac:dyDescent="0.2">
      <c r="A40" s="279"/>
      <c r="B40" s="279"/>
      <c r="C40" s="118" t="s">
        <v>284</v>
      </c>
      <c r="D40" s="176">
        <v>6624</v>
      </c>
      <c r="E40" s="175">
        <f t="shared" ref="E40:E66" si="9">+D40/$I40</f>
        <v>1</v>
      </c>
      <c r="F40" s="176"/>
      <c r="G40" s="176"/>
      <c r="H40" s="175">
        <f t="shared" ref="H40:H66" si="10">+G40/$I40</f>
        <v>0</v>
      </c>
      <c r="I40" s="176">
        <f t="shared" ref="I40:I66" si="11">+D40+G40</f>
        <v>6624</v>
      </c>
      <c r="O40" s="14"/>
      <c r="Q40" s="14"/>
      <c r="W40"/>
      <c r="X40"/>
      <c r="Y40"/>
      <c r="Z40"/>
      <c r="AA40"/>
    </row>
    <row r="41" spans="1:27" ht="12.75" customHeight="1" x14ac:dyDescent="0.2">
      <c r="A41" s="279"/>
      <c r="B41" s="279"/>
      <c r="C41" s="118" t="s">
        <v>298</v>
      </c>
      <c r="D41" s="176">
        <v>15696</v>
      </c>
      <c r="E41" s="175">
        <f t="shared" si="9"/>
        <v>0.41603053435114506</v>
      </c>
      <c r="F41" s="176"/>
      <c r="G41" s="176">
        <v>22032</v>
      </c>
      <c r="H41" s="175">
        <f t="shared" si="10"/>
        <v>0.58396946564885499</v>
      </c>
      <c r="I41" s="176">
        <f t="shared" si="11"/>
        <v>37728</v>
      </c>
      <c r="O41" s="14"/>
      <c r="P41" s="14"/>
      <c r="Q41" s="14"/>
      <c r="W41"/>
      <c r="X41"/>
      <c r="Y41"/>
      <c r="Z41"/>
      <c r="AA41"/>
    </row>
    <row r="42" spans="1:27" ht="12.75" customHeight="1" x14ac:dyDescent="0.2">
      <c r="A42" s="279"/>
      <c r="B42" s="279"/>
      <c r="C42" s="118" t="s">
        <v>317</v>
      </c>
      <c r="D42" s="176">
        <v>6384</v>
      </c>
      <c r="E42" s="175">
        <f t="shared" si="9"/>
        <v>0.31442080378250592</v>
      </c>
      <c r="F42" s="176"/>
      <c r="G42" s="176">
        <v>13920</v>
      </c>
      <c r="H42" s="175">
        <f t="shared" si="10"/>
        <v>0.68557919621749408</v>
      </c>
      <c r="I42" s="176">
        <f t="shared" si="11"/>
        <v>20304</v>
      </c>
      <c r="O42" s="14"/>
      <c r="P42" s="14"/>
      <c r="Q42" s="14"/>
      <c r="W42"/>
      <c r="X42"/>
      <c r="Y42"/>
      <c r="Z42"/>
      <c r="AA42"/>
    </row>
    <row r="43" spans="1:27" ht="12.75" customHeight="1" x14ac:dyDescent="0.2">
      <c r="A43" s="279"/>
      <c r="B43" s="279"/>
      <c r="C43" s="118" t="s">
        <v>319</v>
      </c>
      <c r="D43" s="178">
        <v>1440</v>
      </c>
      <c r="E43" s="175">
        <f t="shared" si="9"/>
        <v>1</v>
      </c>
      <c r="F43" s="167"/>
      <c r="G43" s="178"/>
      <c r="H43" s="175">
        <f t="shared" si="10"/>
        <v>0</v>
      </c>
      <c r="I43" s="178">
        <f t="shared" si="11"/>
        <v>1440</v>
      </c>
      <c r="O43" s="14"/>
      <c r="Q43" s="14"/>
      <c r="W43"/>
      <c r="X43"/>
      <c r="Y43"/>
      <c r="Z43"/>
      <c r="AA43"/>
    </row>
    <row r="44" spans="1:27" ht="12.75" customHeight="1" x14ac:dyDescent="0.2">
      <c r="A44" s="279"/>
      <c r="B44" s="279"/>
      <c r="C44" s="118" t="s">
        <v>327</v>
      </c>
      <c r="D44" s="178"/>
      <c r="E44" s="175">
        <f t="shared" si="9"/>
        <v>0</v>
      </c>
      <c r="F44" s="167"/>
      <c r="G44" s="178">
        <v>1920</v>
      </c>
      <c r="H44" s="175">
        <f t="shared" si="10"/>
        <v>1</v>
      </c>
      <c r="I44" s="178">
        <f t="shared" si="11"/>
        <v>1920</v>
      </c>
      <c r="P44" s="14"/>
      <c r="Q44" s="14"/>
      <c r="W44"/>
      <c r="X44"/>
      <c r="Y44"/>
      <c r="Z44"/>
      <c r="AA44"/>
    </row>
    <row r="45" spans="1:27" ht="12.75" customHeight="1" x14ac:dyDescent="0.2">
      <c r="A45" s="279"/>
      <c r="B45" s="279"/>
      <c r="C45" s="118" t="s">
        <v>329</v>
      </c>
      <c r="D45" s="178"/>
      <c r="E45" s="175">
        <f t="shared" si="9"/>
        <v>0</v>
      </c>
      <c r="F45" s="167"/>
      <c r="G45" s="178">
        <v>1248</v>
      </c>
      <c r="H45" s="175">
        <f t="shared" si="10"/>
        <v>1</v>
      </c>
      <c r="I45" s="178">
        <f t="shared" si="11"/>
        <v>1248</v>
      </c>
      <c r="P45" s="14"/>
      <c r="Q45" s="14"/>
      <c r="W45"/>
      <c r="X45"/>
      <c r="Y45"/>
      <c r="Z45"/>
      <c r="AA45"/>
    </row>
    <row r="46" spans="1:27" ht="12.75" customHeight="1" x14ac:dyDescent="0.2">
      <c r="A46" s="279"/>
      <c r="B46" s="279"/>
      <c r="C46" s="196" t="s">
        <v>43</v>
      </c>
      <c r="D46" s="197">
        <f>SUM(D40:D45)</f>
        <v>30144</v>
      </c>
      <c r="E46" s="198">
        <f t="shared" si="9"/>
        <v>0.43520443520443519</v>
      </c>
      <c r="F46" s="197"/>
      <c r="G46" s="197">
        <f>SUM(G40:G45)</f>
        <v>39120</v>
      </c>
      <c r="H46" s="198">
        <f t="shared" si="10"/>
        <v>0.56479556479556481</v>
      </c>
      <c r="I46" s="197">
        <f t="shared" si="11"/>
        <v>69264</v>
      </c>
      <c r="O46" s="14"/>
      <c r="P46" s="14"/>
      <c r="Q46" s="14"/>
      <c r="W46"/>
      <c r="X46"/>
      <c r="Y46"/>
      <c r="Z46"/>
      <c r="AA46"/>
    </row>
    <row r="47" spans="1:27" ht="12.75" customHeight="1" x14ac:dyDescent="0.2">
      <c r="A47" s="279"/>
      <c r="B47" s="279"/>
      <c r="C47" s="193" t="s">
        <v>204</v>
      </c>
      <c r="D47" s="194"/>
      <c r="E47" s="195"/>
      <c r="F47" s="194"/>
      <c r="G47" s="194"/>
      <c r="H47" s="195"/>
      <c r="I47" s="194"/>
      <c r="W47"/>
      <c r="X47"/>
      <c r="Y47"/>
      <c r="Z47"/>
      <c r="AA47"/>
    </row>
    <row r="48" spans="1:27" ht="12.75" customHeight="1" x14ac:dyDescent="0.2">
      <c r="A48" s="279"/>
      <c r="B48" s="279"/>
      <c r="C48" s="118" t="s">
        <v>288</v>
      </c>
      <c r="D48" s="176">
        <v>53792</v>
      </c>
      <c r="E48" s="175">
        <f t="shared" si="9"/>
        <v>0.60972071091766411</v>
      </c>
      <c r="F48" s="176"/>
      <c r="G48" s="176">
        <v>34432</v>
      </c>
      <c r="H48" s="175">
        <f t="shared" si="10"/>
        <v>0.39027928908233589</v>
      </c>
      <c r="I48" s="176">
        <f t="shared" si="11"/>
        <v>88224</v>
      </c>
      <c r="O48" s="14"/>
      <c r="P48" s="14"/>
      <c r="Q48" s="14"/>
      <c r="W48"/>
      <c r="X48"/>
      <c r="Y48"/>
      <c r="Z48"/>
      <c r="AA48"/>
    </row>
    <row r="49" spans="1:27" ht="12.75" customHeight="1" x14ac:dyDescent="0.2">
      <c r="A49" s="279"/>
      <c r="B49" s="279"/>
      <c r="C49" s="118" t="s">
        <v>301</v>
      </c>
      <c r="D49" s="199"/>
      <c r="E49" s="175">
        <f t="shared" si="9"/>
        <v>0</v>
      </c>
      <c r="F49" s="176"/>
      <c r="G49" s="176">
        <v>1920</v>
      </c>
      <c r="H49" s="175">
        <f t="shared" si="10"/>
        <v>1</v>
      </c>
      <c r="I49" s="176">
        <f t="shared" si="11"/>
        <v>1920</v>
      </c>
      <c r="P49" s="14"/>
      <c r="Q49" s="14"/>
      <c r="W49"/>
      <c r="X49"/>
      <c r="Y49"/>
      <c r="Z49"/>
      <c r="AA49"/>
    </row>
    <row r="50" spans="1:27" ht="12.75" customHeight="1" x14ac:dyDescent="0.2">
      <c r="A50" s="279"/>
      <c r="B50" s="279"/>
      <c r="C50" s="196" t="s">
        <v>43</v>
      </c>
      <c r="D50" s="197">
        <f>SUM(D48:D49)</f>
        <v>53792</v>
      </c>
      <c r="E50" s="198">
        <f t="shared" si="9"/>
        <v>0.59673411430599932</v>
      </c>
      <c r="F50" s="197"/>
      <c r="G50" s="197">
        <f>SUM(G48:G49)</f>
        <v>36352</v>
      </c>
      <c r="H50" s="198">
        <f t="shared" si="10"/>
        <v>0.40326588569400074</v>
      </c>
      <c r="I50" s="197">
        <f t="shared" si="11"/>
        <v>90144</v>
      </c>
      <c r="O50" s="14"/>
      <c r="P50" s="14"/>
      <c r="Q50" s="14"/>
      <c r="W50"/>
      <c r="X50"/>
      <c r="Y50"/>
      <c r="Z50"/>
      <c r="AA50"/>
    </row>
    <row r="51" spans="1:27" ht="12.75" customHeight="1" x14ac:dyDescent="0.2">
      <c r="A51" s="279"/>
      <c r="B51" s="279"/>
      <c r="C51" s="193" t="s">
        <v>53</v>
      </c>
      <c r="D51" s="197"/>
      <c r="E51" s="198"/>
      <c r="F51" s="197"/>
      <c r="G51" s="197"/>
      <c r="H51" s="198"/>
      <c r="I51" s="197"/>
      <c r="W51"/>
      <c r="X51"/>
      <c r="Y51"/>
      <c r="Z51"/>
      <c r="AA51"/>
    </row>
    <row r="52" spans="1:27" ht="12.75" customHeight="1" x14ac:dyDescent="0.2">
      <c r="A52" s="279"/>
      <c r="B52" s="279"/>
      <c r="C52" s="118" t="s">
        <v>257</v>
      </c>
      <c r="D52" s="176">
        <v>2016</v>
      </c>
      <c r="E52" s="175">
        <f t="shared" si="9"/>
        <v>0.28378378378378377</v>
      </c>
      <c r="F52" s="176"/>
      <c r="G52" s="176">
        <v>5088</v>
      </c>
      <c r="H52" s="175">
        <f t="shared" si="10"/>
        <v>0.71621621621621623</v>
      </c>
      <c r="I52" s="176">
        <f t="shared" si="11"/>
        <v>7104</v>
      </c>
      <c r="O52" s="14"/>
      <c r="P52" s="14"/>
      <c r="Q52" s="14"/>
      <c r="W52"/>
      <c r="X52"/>
      <c r="Y52"/>
      <c r="Z52"/>
      <c r="AA52"/>
    </row>
    <row r="53" spans="1:27" ht="12.75" customHeight="1" thickBot="1" x14ac:dyDescent="0.25">
      <c r="A53" s="279"/>
      <c r="B53" s="279"/>
      <c r="C53" s="201" t="s">
        <v>43</v>
      </c>
      <c r="D53" s="202">
        <f>SUM(D52:D52)</f>
        <v>2016</v>
      </c>
      <c r="E53" s="203">
        <f t="shared" si="9"/>
        <v>0.28378378378378377</v>
      </c>
      <c r="F53" s="202"/>
      <c r="G53" s="202">
        <f>SUM(G52:G52)</f>
        <v>5088</v>
      </c>
      <c r="H53" s="203">
        <f t="shared" si="10"/>
        <v>0.71621621621621623</v>
      </c>
      <c r="I53" s="202">
        <f t="shared" si="11"/>
        <v>7104</v>
      </c>
      <c r="O53" s="14"/>
      <c r="P53" s="14"/>
      <c r="Q53" s="14"/>
      <c r="W53"/>
      <c r="X53"/>
      <c r="Y53"/>
      <c r="Z53"/>
      <c r="AA53"/>
    </row>
    <row r="54" spans="1:27" ht="12.75" customHeight="1" thickBot="1" x14ac:dyDescent="0.25">
      <c r="A54" s="276"/>
      <c r="B54" s="143"/>
      <c r="C54" s="204" t="s">
        <v>0</v>
      </c>
      <c r="D54" s="179">
        <f>SUM(D46,D50,D53)</f>
        <v>85952</v>
      </c>
      <c r="E54" s="180">
        <f t="shared" si="9"/>
        <v>0.51619102527145189</v>
      </c>
      <c r="F54" s="182"/>
      <c r="G54" s="179">
        <f>SUM(G46,G50,G53)</f>
        <v>80560</v>
      </c>
      <c r="H54" s="180">
        <f t="shared" si="10"/>
        <v>0.48380897472854811</v>
      </c>
      <c r="I54" s="182">
        <f t="shared" si="11"/>
        <v>166512</v>
      </c>
      <c r="O54" s="14"/>
      <c r="P54" s="14"/>
      <c r="Q54" s="14"/>
      <c r="W54"/>
      <c r="X54"/>
      <c r="Y54"/>
      <c r="Z54"/>
      <c r="AA54"/>
    </row>
    <row r="55" spans="1:27" ht="12.75" customHeight="1" x14ac:dyDescent="0.2">
      <c r="A55" s="276"/>
      <c r="B55" s="278" t="s">
        <v>826</v>
      </c>
      <c r="C55" s="171" t="s">
        <v>205</v>
      </c>
      <c r="D55" s="194"/>
      <c r="E55" s="195"/>
      <c r="F55" s="194"/>
      <c r="G55" s="194"/>
      <c r="H55" s="195"/>
      <c r="I55" s="194"/>
      <c r="W55"/>
      <c r="X55"/>
      <c r="Y55"/>
      <c r="Z55"/>
      <c r="AA55"/>
    </row>
    <row r="56" spans="1:27" ht="12.75" customHeight="1" x14ac:dyDescent="0.2">
      <c r="A56" s="276"/>
      <c r="B56" s="275"/>
      <c r="C56" s="167" t="s">
        <v>283</v>
      </c>
      <c r="D56" s="176">
        <v>1008</v>
      </c>
      <c r="E56" s="175">
        <f t="shared" si="9"/>
        <v>4.9881235154394299E-2</v>
      </c>
      <c r="F56" s="176"/>
      <c r="G56" s="176">
        <v>19200</v>
      </c>
      <c r="H56" s="175">
        <f t="shared" si="10"/>
        <v>0.95011876484560565</v>
      </c>
      <c r="I56" s="176">
        <f t="shared" si="11"/>
        <v>20208</v>
      </c>
      <c r="O56" s="14"/>
      <c r="P56" s="14"/>
      <c r="Q56" s="14"/>
      <c r="W56"/>
      <c r="X56"/>
      <c r="Y56"/>
      <c r="Z56"/>
      <c r="AA56"/>
    </row>
    <row r="57" spans="1:27" ht="12.75" customHeight="1" x14ac:dyDescent="0.2">
      <c r="A57" s="276"/>
      <c r="B57" s="275"/>
      <c r="C57" s="196" t="s">
        <v>43</v>
      </c>
      <c r="D57" s="197">
        <f>SUM(D56:D56)</f>
        <v>1008</v>
      </c>
      <c r="E57" s="198">
        <f t="shared" si="9"/>
        <v>4.9881235154394299E-2</v>
      </c>
      <c r="F57" s="197"/>
      <c r="G57" s="197">
        <f>SUM(G56:G56)</f>
        <v>19200</v>
      </c>
      <c r="H57" s="198">
        <f t="shared" si="10"/>
        <v>0.95011876484560565</v>
      </c>
      <c r="I57" s="197">
        <f t="shared" si="11"/>
        <v>20208</v>
      </c>
      <c r="O57" s="14"/>
      <c r="P57" s="14"/>
      <c r="Q57" s="14"/>
      <c r="W57"/>
      <c r="X57"/>
      <c r="Y57"/>
      <c r="Z57"/>
      <c r="AA57"/>
    </row>
    <row r="58" spans="1:27" ht="12.75" customHeight="1" x14ac:dyDescent="0.2">
      <c r="A58" s="276"/>
      <c r="B58" s="275"/>
      <c r="C58" s="193" t="s">
        <v>160</v>
      </c>
      <c r="D58" s="194"/>
      <c r="E58" s="195"/>
      <c r="F58" s="194"/>
      <c r="G58" s="194"/>
      <c r="H58" s="195"/>
      <c r="I58" s="194"/>
      <c r="W58"/>
      <c r="X58"/>
      <c r="Y58"/>
      <c r="Z58"/>
      <c r="AA58"/>
    </row>
    <row r="59" spans="1:27" ht="12.75" customHeight="1" x14ac:dyDescent="0.2">
      <c r="A59" s="276"/>
      <c r="B59" s="275"/>
      <c r="C59" s="169" t="s">
        <v>309</v>
      </c>
      <c r="D59" s="176"/>
      <c r="E59" s="175">
        <f t="shared" ref="E59:E60" si="12">+D59/$I59</f>
        <v>0</v>
      </c>
      <c r="F59" s="176"/>
      <c r="G59" s="176">
        <v>6720</v>
      </c>
      <c r="H59" s="175">
        <f t="shared" ref="H59:H60" si="13">+G59/$I59</f>
        <v>1</v>
      </c>
      <c r="I59" s="176">
        <f t="shared" ref="I59:I60" si="14">+D59+G59</f>
        <v>6720</v>
      </c>
      <c r="P59" s="14"/>
      <c r="Q59" s="14"/>
      <c r="W59"/>
      <c r="X59"/>
      <c r="Y59"/>
      <c r="Z59"/>
      <c r="AA59"/>
    </row>
    <row r="60" spans="1:27" ht="12.75" customHeight="1" x14ac:dyDescent="0.2">
      <c r="A60" s="276"/>
      <c r="B60" s="275"/>
      <c r="C60" s="196" t="s">
        <v>43</v>
      </c>
      <c r="D60" s="197">
        <f>SUM(D59:D59)</f>
        <v>0</v>
      </c>
      <c r="E60" s="198">
        <f t="shared" si="12"/>
        <v>0</v>
      </c>
      <c r="F60" s="197"/>
      <c r="G60" s="197">
        <f>SUM(G59:G59)</f>
        <v>6720</v>
      </c>
      <c r="H60" s="198">
        <f t="shared" si="13"/>
        <v>1</v>
      </c>
      <c r="I60" s="197">
        <f t="shared" si="14"/>
        <v>6720</v>
      </c>
      <c r="P60" s="14"/>
      <c r="Q60" s="14"/>
      <c r="W60"/>
      <c r="X60"/>
      <c r="Y60"/>
      <c r="Z60"/>
      <c r="AA60"/>
    </row>
    <row r="61" spans="1:27" ht="12.75" customHeight="1" x14ac:dyDescent="0.2">
      <c r="A61" s="276"/>
      <c r="B61" s="275"/>
      <c r="C61" s="205" t="s">
        <v>378</v>
      </c>
      <c r="D61" s="197"/>
      <c r="E61" s="198"/>
      <c r="F61" s="206"/>
      <c r="G61" s="197"/>
      <c r="H61" s="198"/>
      <c r="I61" s="197"/>
      <c r="W61"/>
      <c r="X61"/>
      <c r="Y61"/>
      <c r="Z61"/>
      <c r="AA61"/>
    </row>
    <row r="62" spans="1:27" ht="12.75" customHeight="1" x14ac:dyDescent="0.2">
      <c r="A62" s="276"/>
      <c r="B62" s="275"/>
      <c r="C62" s="118" t="s">
        <v>260</v>
      </c>
      <c r="D62" s="176"/>
      <c r="E62" s="175">
        <f t="shared" si="9"/>
        <v>0</v>
      </c>
      <c r="F62" s="176"/>
      <c r="G62" s="176">
        <v>7392</v>
      </c>
      <c r="H62" s="175">
        <f t="shared" si="10"/>
        <v>1</v>
      </c>
      <c r="I62" s="176">
        <f t="shared" si="11"/>
        <v>7392</v>
      </c>
      <c r="P62" s="14"/>
      <c r="Q62" s="14"/>
      <c r="W62"/>
      <c r="X62"/>
      <c r="Y62"/>
      <c r="Z62"/>
      <c r="AA62"/>
    </row>
    <row r="63" spans="1:27" ht="12.75" customHeight="1" x14ac:dyDescent="0.2">
      <c r="A63" s="276"/>
      <c r="B63" s="275"/>
      <c r="C63" s="167" t="s">
        <v>307</v>
      </c>
      <c r="D63" s="199"/>
      <c r="E63" s="185">
        <f t="shared" si="9"/>
        <v>0</v>
      </c>
      <c r="F63" s="174"/>
      <c r="G63" s="176">
        <v>672</v>
      </c>
      <c r="H63" s="185">
        <f t="shared" si="10"/>
        <v>1</v>
      </c>
      <c r="I63" s="174">
        <f t="shared" si="11"/>
        <v>672</v>
      </c>
      <c r="W63"/>
      <c r="X63"/>
      <c r="Y63"/>
      <c r="Z63"/>
      <c r="AA63"/>
    </row>
    <row r="64" spans="1:27" ht="12.75" customHeight="1" x14ac:dyDescent="0.2">
      <c r="A64" s="276"/>
      <c r="B64" s="275"/>
      <c r="C64" s="196" t="s">
        <v>43</v>
      </c>
      <c r="D64" s="197">
        <f>SUM(D62:D63)</f>
        <v>0</v>
      </c>
      <c r="E64" s="198">
        <f t="shared" si="9"/>
        <v>0</v>
      </c>
      <c r="F64" s="197"/>
      <c r="G64" s="197">
        <f>SUM(G62:G63)</f>
        <v>8064</v>
      </c>
      <c r="H64" s="198">
        <f t="shared" si="10"/>
        <v>1</v>
      </c>
      <c r="I64" s="197">
        <f t="shared" si="11"/>
        <v>8064</v>
      </c>
      <c r="P64" s="14"/>
      <c r="Q64" s="14"/>
      <c r="W64"/>
      <c r="X64"/>
      <c r="Y64"/>
      <c r="Z64"/>
      <c r="AA64"/>
    </row>
    <row r="65" spans="1:27" ht="12.75" customHeight="1" thickBot="1" x14ac:dyDescent="0.25">
      <c r="A65" s="276"/>
      <c r="B65" s="280"/>
      <c r="C65" s="170" t="s">
        <v>0</v>
      </c>
      <c r="D65" s="182">
        <f>SUM(D57,D60,D64)</f>
        <v>1008</v>
      </c>
      <c r="E65" s="180">
        <f t="shared" si="9"/>
        <v>2.8806584362139918E-2</v>
      </c>
      <c r="F65" s="182"/>
      <c r="G65" s="182">
        <f>SUM(G57,G60,G64)</f>
        <v>33984</v>
      </c>
      <c r="H65" s="180">
        <f t="shared" si="10"/>
        <v>0.9711934156378601</v>
      </c>
      <c r="I65" s="182">
        <f t="shared" si="11"/>
        <v>34992</v>
      </c>
      <c r="O65" s="14"/>
      <c r="P65" s="14"/>
      <c r="Q65" s="14"/>
      <c r="W65"/>
      <c r="X65"/>
      <c r="Y65"/>
      <c r="Z65"/>
      <c r="AA65"/>
    </row>
    <row r="66" spans="1:27" ht="12.75" customHeight="1" thickBot="1" x14ac:dyDescent="0.25">
      <c r="A66" s="277"/>
      <c r="B66" s="282" t="s">
        <v>153</v>
      </c>
      <c r="C66" s="285"/>
      <c r="D66" s="55">
        <f>SUM(D54,D65)</f>
        <v>86960</v>
      </c>
      <c r="E66" s="56">
        <f t="shared" si="9"/>
        <v>0.43155470859139272</v>
      </c>
      <c r="F66" s="57"/>
      <c r="G66" s="55">
        <f>SUM(G54,G65)</f>
        <v>114544</v>
      </c>
      <c r="H66" s="56">
        <f t="shared" si="10"/>
        <v>0.56844529140860722</v>
      </c>
      <c r="I66" s="57">
        <f t="shared" si="11"/>
        <v>201504</v>
      </c>
      <c r="O66" s="14"/>
      <c r="P66" s="14"/>
      <c r="Q66" s="14"/>
      <c r="W66"/>
      <c r="X66"/>
      <c r="Y66"/>
      <c r="Z66"/>
      <c r="AA66"/>
    </row>
    <row r="67" spans="1:27" ht="12.75" customHeight="1" x14ac:dyDescent="0.2">
      <c r="A67" s="278" t="s">
        <v>841</v>
      </c>
      <c r="B67" s="275" t="s">
        <v>831</v>
      </c>
      <c r="C67" s="208" t="s">
        <v>376</v>
      </c>
      <c r="D67" s="172"/>
      <c r="E67" s="173"/>
      <c r="F67" s="212"/>
      <c r="G67" s="172"/>
      <c r="H67" s="173"/>
      <c r="I67" s="172"/>
    </row>
    <row r="68" spans="1:27" ht="12.75" customHeight="1" x14ac:dyDescent="0.2">
      <c r="A68" s="276"/>
      <c r="B68" s="279"/>
      <c r="C68" s="209" t="s">
        <v>336</v>
      </c>
      <c r="D68" s="176"/>
      <c r="E68" s="175">
        <f t="shared" ref="E68:E71" si="15">+D68/$I68</f>
        <v>0</v>
      </c>
      <c r="F68" s="176"/>
      <c r="G68" s="176">
        <v>768</v>
      </c>
      <c r="H68" s="175">
        <f t="shared" ref="H68:H71" si="16">+G68/$I68</f>
        <v>1</v>
      </c>
      <c r="I68" s="176">
        <f t="shared" ref="I68:I71" si="17">+D68+G68</f>
        <v>768</v>
      </c>
    </row>
    <row r="69" spans="1:27" ht="12.75" customHeight="1" x14ac:dyDescent="0.2">
      <c r="A69" s="276"/>
      <c r="B69" s="279"/>
      <c r="C69" s="209" t="s">
        <v>298</v>
      </c>
      <c r="D69" s="176"/>
      <c r="E69" s="175">
        <f t="shared" si="15"/>
        <v>0</v>
      </c>
      <c r="F69" s="176"/>
      <c r="G69" s="176">
        <v>288</v>
      </c>
      <c r="H69" s="175">
        <f t="shared" si="16"/>
        <v>1</v>
      </c>
      <c r="I69" s="176">
        <f t="shared" si="17"/>
        <v>288</v>
      </c>
    </row>
    <row r="70" spans="1:27" ht="12.75" customHeight="1" x14ac:dyDescent="0.2">
      <c r="A70" s="276"/>
      <c r="B70" s="279"/>
      <c r="C70" s="209" t="s">
        <v>307</v>
      </c>
      <c r="D70" s="176"/>
      <c r="E70" s="175">
        <f t="shared" si="15"/>
        <v>0</v>
      </c>
      <c r="F70" s="176"/>
      <c r="G70" s="176">
        <v>1200</v>
      </c>
      <c r="H70" s="175">
        <f t="shared" si="16"/>
        <v>1</v>
      </c>
      <c r="I70" s="176">
        <f t="shared" si="17"/>
        <v>1200</v>
      </c>
      <c r="P70" s="14"/>
      <c r="Q70" s="14"/>
    </row>
    <row r="71" spans="1:27" ht="12.75" customHeight="1" x14ac:dyDescent="0.2">
      <c r="A71" s="276"/>
      <c r="B71" s="279"/>
      <c r="C71" s="209" t="s">
        <v>309</v>
      </c>
      <c r="D71" s="176"/>
      <c r="E71" s="175">
        <f t="shared" si="15"/>
        <v>0</v>
      </c>
      <c r="F71" s="176"/>
      <c r="G71" s="176">
        <v>448</v>
      </c>
      <c r="H71" s="175">
        <f t="shared" si="16"/>
        <v>1</v>
      </c>
      <c r="I71" s="176">
        <f t="shared" si="17"/>
        <v>448</v>
      </c>
    </row>
    <row r="72" spans="1:27" ht="12.75" customHeight="1" thickBot="1" x14ac:dyDescent="0.25">
      <c r="A72" s="276"/>
      <c r="B72" s="280"/>
      <c r="C72" s="211" t="s">
        <v>43</v>
      </c>
      <c r="D72" s="202">
        <f>SUM(D68:D71)</f>
        <v>0</v>
      </c>
      <c r="E72" s="203">
        <f t="shared" ref="E72:E73" si="18">+D72/$I72</f>
        <v>0</v>
      </c>
      <c r="F72" s="202"/>
      <c r="G72" s="202">
        <f>SUM(G68:G71)</f>
        <v>2704</v>
      </c>
      <c r="H72" s="203">
        <f t="shared" ref="H72:H73" si="19">+G72/$I72</f>
        <v>1</v>
      </c>
      <c r="I72" s="202">
        <f t="shared" ref="I72:I73" si="20">+D72+G72</f>
        <v>2704</v>
      </c>
      <c r="P72" s="14"/>
      <c r="Q72" s="14"/>
    </row>
    <row r="73" spans="1:27" ht="12.75" customHeight="1" thickBot="1" x14ac:dyDescent="0.25">
      <c r="A73" s="277"/>
      <c r="B73" s="282" t="s">
        <v>360</v>
      </c>
      <c r="C73" s="285"/>
      <c r="D73" s="55">
        <f>+D72</f>
        <v>0</v>
      </c>
      <c r="E73" s="56">
        <f t="shared" si="18"/>
        <v>0</v>
      </c>
      <c r="F73" s="57"/>
      <c r="G73" s="55">
        <f>+G72</f>
        <v>2704</v>
      </c>
      <c r="H73" s="56">
        <f t="shared" si="19"/>
        <v>1</v>
      </c>
      <c r="I73" s="57">
        <f t="shared" si="20"/>
        <v>2704</v>
      </c>
      <c r="P73" s="14"/>
      <c r="Q73" s="14"/>
    </row>
    <row r="74" spans="1:27" ht="12.75" customHeight="1" x14ac:dyDescent="0.2">
      <c r="A74" s="275" t="s">
        <v>216</v>
      </c>
      <c r="B74" s="275" t="s">
        <v>832</v>
      </c>
      <c r="C74" s="193" t="s">
        <v>138</v>
      </c>
      <c r="D74" s="194"/>
      <c r="E74" s="195"/>
      <c r="F74" s="194"/>
      <c r="G74" s="194"/>
      <c r="H74" s="195"/>
      <c r="I74" s="194"/>
    </row>
    <row r="75" spans="1:27" ht="12.75" customHeight="1" x14ac:dyDescent="0.2">
      <c r="A75" s="275"/>
      <c r="B75" s="286"/>
      <c r="C75" s="118" t="s">
        <v>289</v>
      </c>
      <c r="D75" s="176">
        <v>5664</v>
      </c>
      <c r="E75" s="175">
        <f t="shared" ref="E75:E77" si="21">+D75/$I75</f>
        <v>1</v>
      </c>
      <c r="F75" s="176"/>
      <c r="G75" s="176"/>
      <c r="H75" s="175">
        <f t="shared" ref="H75:H77" si="22">+G75/$I75</f>
        <v>0</v>
      </c>
      <c r="I75" s="176">
        <f t="shared" ref="I75:I77" si="23">+D75+G75</f>
        <v>5664</v>
      </c>
      <c r="O75" s="14"/>
      <c r="Q75" s="14"/>
    </row>
    <row r="76" spans="1:27" ht="12.75" customHeight="1" x14ac:dyDescent="0.2">
      <c r="A76" s="275"/>
      <c r="B76" s="286"/>
      <c r="C76" s="118" t="s">
        <v>317</v>
      </c>
      <c r="D76" s="176">
        <v>3648</v>
      </c>
      <c r="E76" s="175">
        <f t="shared" si="21"/>
        <v>0.55882352941176472</v>
      </c>
      <c r="F76" s="176"/>
      <c r="G76" s="176">
        <v>2880</v>
      </c>
      <c r="H76" s="175">
        <f t="shared" si="22"/>
        <v>0.44117647058823528</v>
      </c>
      <c r="I76" s="176">
        <f t="shared" si="23"/>
        <v>6528</v>
      </c>
      <c r="O76" s="14"/>
      <c r="P76" s="14"/>
      <c r="Q76" s="14"/>
    </row>
    <row r="77" spans="1:27" ht="12.75" customHeight="1" x14ac:dyDescent="0.2">
      <c r="A77" s="275"/>
      <c r="B77" s="286"/>
      <c r="C77" s="196" t="s">
        <v>43</v>
      </c>
      <c r="D77" s="197">
        <f>SUM(D75:D76)</f>
        <v>9312</v>
      </c>
      <c r="E77" s="213">
        <f t="shared" si="21"/>
        <v>0.76377952755905509</v>
      </c>
      <c r="F77" s="214"/>
      <c r="G77" s="197">
        <f>SUM(G75:G76)</f>
        <v>2880</v>
      </c>
      <c r="H77" s="213">
        <f t="shared" si="22"/>
        <v>0.23622047244094488</v>
      </c>
      <c r="I77" s="214">
        <f t="shared" si="23"/>
        <v>12192</v>
      </c>
      <c r="O77" s="14"/>
      <c r="P77" s="14"/>
      <c r="Q77" s="14"/>
    </row>
    <row r="78" spans="1:27" ht="12.75" customHeight="1" x14ac:dyDescent="0.2">
      <c r="A78" s="275"/>
      <c r="B78" s="286"/>
      <c r="C78" s="193" t="s">
        <v>575</v>
      </c>
      <c r="D78" s="197"/>
      <c r="E78" s="198"/>
      <c r="F78" s="206"/>
      <c r="G78" s="197"/>
      <c r="H78" s="198"/>
      <c r="I78" s="197"/>
    </row>
    <row r="79" spans="1:27" ht="12.75" customHeight="1" x14ac:dyDescent="0.2">
      <c r="A79" s="275"/>
      <c r="B79" s="286"/>
      <c r="C79" s="118" t="s">
        <v>288</v>
      </c>
      <c r="D79" s="176">
        <v>19440</v>
      </c>
      <c r="E79" s="175">
        <f t="shared" ref="E79:E103" si="24">+D79/$I79</f>
        <v>0.53737284387439188</v>
      </c>
      <c r="F79" s="177"/>
      <c r="G79" s="176">
        <v>16736</v>
      </c>
      <c r="H79" s="175">
        <f t="shared" ref="H79:H103" si="25">+G79/$I79</f>
        <v>0.46262715612560812</v>
      </c>
      <c r="I79" s="176">
        <f t="shared" ref="I79:I103" si="26">+D79+G79</f>
        <v>36176</v>
      </c>
      <c r="O79" s="14"/>
      <c r="P79" s="14"/>
      <c r="Q79" s="14"/>
    </row>
    <row r="80" spans="1:27" ht="12.75" customHeight="1" x14ac:dyDescent="0.2">
      <c r="A80" s="275"/>
      <c r="B80" s="286"/>
      <c r="C80" s="118" t="s">
        <v>298</v>
      </c>
      <c r="D80" s="176">
        <v>20112</v>
      </c>
      <c r="E80" s="175">
        <f t="shared" si="24"/>
        <v>0.73380035026269708</v>
      </c>
      <c r="F80" s="176"/>
      <c r="G80" s="176">
        <v>7296</v>
      </c>
      <c r="H80" s="175">
        <f t="shared" si="25"/>
        <v>0.26619964973730298</v>
      </c>
      <c r="I80" s="176">
        <f t="shared" si="26"/>
        <v>27408</v>
      </c>
      <c r="O80" s="14"/>
      <c r="P80" s="14"/>
      <c r="Q80" s="14"/>
    </row>
    <row r="81" spans="1:17" ht="12.75" customHeight="1" x14ac:dyDescent="0.2">
      <c r="A81" s="275"/>
      <c r="B81" s="286"/>
      <c r="C81" s="196" t="s">
        <v>43</v>
      </c>
      <c r="D81" s="197">
        <f>SUM(D79:D80)</f>
        <v>39552</v>
      </c>
      <c r="E81" s="198">
        <f t="shared" si="24"/>
        <v>0.62204328132863618</v>
      </c>
      <c r="F81" s="197"/>
      <c r="G81" s="197">
        <f>SUM(G79:G80)</f>
        <v>24032</v>
      </c>
      <c r="H81" s="198">
        <f t="shared" si="25"/>
        <v>0.37795671867136388</v>
      </c>
      <c r="I81" s="197">
        <f t="shared" si="26"/>
        <v>63584</v>
      </c>
      <c r="O81" s="14"/>
      <c r="P81" s="14"/>
      <c r="Q81" s="14"/>
    </row>
    <row r="82" spans="1:17" ht="12.75" customHeight="1" x14ac:dyDescent="0.2">
      <c r="A82" s="275"/>
      <c r="B82" s="286"/>
      <c r="C82" s="193" t="s">
        <v>52</v>
      </c>
      <c r="D82" s="197"/>
      <c r="E82" s="198"/>
      <c r="F82" s="206"/>
      <c r="G82" s="197"/>
      <c r="H82" s="198"/>
      <c r="I82" s="197"/>
    </row>
    <row r="83" spans="1:17" ht="12.75" customHeight="1" x14ac:dyDescent="0.2">
      <c r="A83" s="275"/>
      <c r="B83" s="286"/>
      <c r="C83" s="118" t="s">
        <v>253</v>
      </c>
      <c r="D83" s="178">
        <v>1728</v>
      </c>
      <c r="E83" s="175">
        <f t="shared" si="24"/>
        <v>1</v>
      </c>
      <c r="F83" s="176"/>
      <c r="G83" s="178"/>
      <c r="H83" s="175">
        <f t="shared" si="25"/>
        <v>0</v>
      </c>
      <c r="I83" s="176">
        <f t="shared" si="26"/>
        <v>1728</v>
      </c>
      <c r="O83" s="14"/>
      <c r="Q83" s="14"/>
    </row>
    <row r="84" spans="1:17" ht="12.75" customHeight="1" x14ac:dyDescent="0.2">
      <c r="A84" s="275"/>
      <c r="B84" s="286"/>
      <c r="C84" s="118" t="s">
        <v>283</v>
      </c>
      <c r="D84" s="176">
        <v>1008</v>
      </c>
      <c r="E84" s="175">
        <f t="shared" si="24"/>
        <v>1</v>
      </c>
      <c r="F84" s="176"/>
      <c r="G84" s="176"/>
      <c r="H84" s="175">
        <f t="shared" si="25"/>
        <v>0</v>
      </c>
      <c r="I84" s="176">
        <f t="shared" si="26"/>
        <v>1008</v>
      </c>
      <c r="O84" s="14"/>
      <c r="Q84" s="14"/>
    </row>
    <row r="85" spans="1:17" ht="12.75" customHeight="1" x14ac:dyDescent="0.2">
      <c r="A85" s="275"/>
      <c r="B85" s="286"/>
      <c r="C85" s="118" t="s">
        <v>284</v>
      </c>
      <c r="D85" s="176">
        <v>912</v>
      </c>
      <c r="E85" s="175">
        <f t="shared" si="24"/>
        <v>1</v>
      </c>
      <c r="F85" s="177"/>
      <c r="G85" s="176"/>
      <c r="H85" s="175">
        <f t="shared" si="25"/>
        <v>0</v>
      </c>
      <c r="I85" s="176">
        <f t="shared" si="26"/>
        <v>912</v>
      </c>
    </row>
    <row r="86" spans="1:17" ht="12.75" customHeight="1" x14ac:dyDescent="0.2">
      <c r="A86" s="275"/>
      <c r="B86" s="286"/>
      <c r="C86" s="118" t="s">
        <v>309</v>
      </c>
      <c r="D86" s="176">
        <v>17616</v>
      </c>
      <c r="E86" s="175">
        <f t="shared" si="24"/>
        <v>0.89294403892944041</v>
      </c>
      <c r="F86" s="176"/>
      <c r="G86" s="176">
        <v>2112</v>
      </c>
      <c r="H86" s="175">
        <f t="shared" si="25"/>
        <v>0.1070559610705596</v>
      </c>
      <c r="I86" s="176">
        <f t="shared" si="26"/>
        <v>19728</v>
      </c>
      <c r="O86" s="14"/>
      <c r="P86" s="14"/>
      <c r="Q86" s="14"/>
    </row>
    <row r="87" spans="1:17" ht="12.75" customHeight="1" x14ac:dyDescent="0.2">
      <c r="A87" s="275"/>
      <c r="B87" s="286"/>
      <c r="C87" s="196" t="s">
        <v>43</v>
      </c>
      <c r="D87" s="197">
        <f>SUM(D83:D86)</f>
        <v>21264</v>
      </c>
      <c r="E87" s="198">
        <f t="shared" si="24"/>
        <v>0.90965092402464065</v>
      </c>
      <c r="F87" s="197"/>
      <c r="G87" s="197">
        <f>SUM(G83:G86)</f>
        <v>2112</v>
      </c>
      <c r="H87" s="198">
        <f t="shared" si="25"/>
        <v>9.034907597535935E-2</v>
      </c>
      <c r="I87" s="197">
        <f t="shared" si="26"/>
        <v>23376</v>
      </c>
      <c r="O87" s="14"/>
      <c r="P87" s="14"/>
      <c r="Q87" s="14"/>
    </row>
    <row r="88" spans="1:17" ht="12.75" customHeight="1" thickBot="1" x14ac:dyDescent="0.25">
      <c r="A88" s="275"/>
      <c r="B88" s="287"/>
      <c r="C88" s="170" t="s">
        <v>0</v>
      </c>
      <c r="D88" s="182">
        <f>SUM(D77,D81,D87)</f>
        <v>70128</v>
      </c>
      <c r="E88" s="180">
        <f t="shared" si="24"/>
        <v>0.70727771502339842</v>
      </c>
      <c r="F88" s="182"/>
      <c r="G88" s="182">
        <f>SUM(G77,G81,G87)</f>
        <v>29024</v>
      </c>
      <c r="H88" s="180">
        <f t="shared" si="25"/>
        <v>0.29272228497660158</v>
      </c>
      <c r="I88" s="182">
        <f t="shared" si="26"/>
        <v>99152</v>
      </c>
      <c r="O88" s="14"/>
      <c r="P88" s="14"/>
      <c r="Q88" s="14"/>
    </row>
    <row r="89" spans="1:17" ht="12.75" customHeight="1" x14ac:dyDescent="0.2">
      <c r="A89" s="276"/>
      <c r="B89" s="275" t="s">
        <v>833</v>
      </c>
      <c r="C89" s="118" t="s">
        <v>847</v>
      </c>
      <c r="D89" s="176">
        <v>5440</v>
      </c>
      <c r="E89" s="175">
        <f t="shared" si="24"/>
        <v>0.59233449477351918</v>
      </c>
      <c r="F89" s="177"/>
      <c r="G89" s="176">
        <v>3744</v>
      </c>
      <c r="H89" s="175">
        <f t="shared" si="25"/>
        <v>0.40766550522648082</v>
      </c>
      <c r="I89" s="176">
        <f t="shared" si="26"/>
        <v>9184</v>
      </c>
      <c r="O89" s="14"/>
      <c r="P89" s="14"/>
      <c r="Q89" s="14"/>
    </row>
    <row r="90" spans="1:17" ht="12.75" customHeight="1" x14ac:dyDescent="0.2">
      <c r="A90" s="276"/>
      <c r="B90" s="275"/>
      <c r="C90" s="169" t="s">
        <v>848</v>
      </c>
      <c r="D90" s="199">
        <v>36896</v>
      </c>
      <c r="E90" s="185">
        <f t="shared" si="24"/>
        <v>0.43452044469568496</v>
      </c>
      <c r="F90" s="174"/>
      <c r="G90" s="199">
        <v>48016</v>
      </c>
      <c r="H90" s="185">
        <f t="shared" si="25"/>
        <v>0.56547955530431504</v>
      </c>
      <c r="I90" s="174">
        <f t="shared" si="26"/>
        <v>84912</v>
      </c>
      <c r="O90" s="14"/>
      <c r="P90" s="14"/>
      <c r="Q90" s="14"/>
    </row>
    <row r="91" spans="1:17" ht="12.75" customHeight="1" x14ac:dyDescent="0.2">
      <c r="A91" s="276"/>
      <c r="B91" s="275"/>
      <c r="C91" s="118" t="s">
        <v>849</v>
      </c>
      <c r="D91" s="176">
        <v>1728</v>
      </c>
      <c r="E91" s="175">
        <f t="shared" si="24"/>
        <v>0.48648648648648651</v>
      </c>
      <c r="F91" s="176"/>
      <c r="G91" s="176">
        <v>1824</v>
      </c>
      <c r="H91" s="175">
        <f t="shared" si="25"/>
        <v>0.51351351351351349</v>
      </c>
      <c r="I91" s="176">
        <f t="shared" si="26"/>
        <v>3552</v>
      </c>
      <c r="O91" s="14"/>
      <c r="P91" s="14"/>
      <c r="Q91" s="14"/>
    </row>
    <row r="92" spans="1:17" ht="12.75" customHeight="1" x14ac:dyDescent="0.2">
      <c r="A92" s="276"/>
      <c r="B92" s="275"/>
      <c r="C92" s="118" t="s">
        <v>865</v>
      </c>
      <c r="D92" s="176"/>
      <c r="E92" s="175">
        <f t="shared" si="24"/>
        <v>0</v>
      </c>
      <c r="F92" s="176"/>
      <c r="G92" s="176">
        <v>4144</v>
      </c>
      <c r="H92" s="175">
        <f t="shared" si="25"/>
        <v>1</v>
      </c>
      <c r="I92" s="176">
        <f t="shared" si="26"/>
        <v>4144</v>
      </c>
      <c r="P92" s="14"/>
      <c r="Q92" s="14"/>
    </row>
    <row r="93" spans="1:17" ht="12.75" customHeight="1" thickBot="1" x14ac:dyDescent="0.25">
      <c r="A93" s="276"/>
      <c r="B93" s="281"/>
      <c r="C93" s="170" t="s">
        <v>0</v>
      </c>
      <c r="D93" s="182">
        <f>SUM(D89:D92)</f>
        <v>44064</v>
      </c>
      <c r="E93" s="180">
        <f t="shared" si="24"/>
        <v>0.4328827412763282</v>
      </c>
      <c r="F93" s="182"/>
      <c r="G93" s="182">
        <f>SUM(G89:G92)</f>
        <v>57728</v>
      </c>
      <c r="H93" s="180">
        <f t="shared" si="25"/>
        <v>0.5671172587236718</v>
      </c>
      <c r="I93" s="182">
        <f t="shared" si="26"/>
        <v>101792</v>
      </c>
      <c r="O93" s="14"/>
      <c r="P93" s="14"/>
      <c r="Q93" s="14"/>
    </row>
    <row r="94" spans="1:17" ht="12.75" customHeight="1" thickBot="1" x14ac:dyDescent="0.25">
      <c r="A94" s="277"/>
      <c r="B94" s="282" t="s">
        <v>154</v>
      </c>
      <c r="C94" s="285"/>
      <c r="D94" s="55">
        <f>SUM(D88,D93)</f>
        <v>114192</v>
      </c>
      <c r="E94" s="56">
        <f t="shared" si="24"/>
        <v>0.56827772911856045</v>
      </c>
      <c r="F94" s="57"/>
      <c r="G94" s="55">
        <f>SUM(G88,G93)</f>
        <v>86752</v>
      </c>
      <c r="H94" s="56">
        <f t="shared" si="25"/>
        <v>0.43172227088143961</v>
      </c>
      <c r="I94" s="57">
        <f t="shared" si="26"/>
        <v>200944</v>
      </c>
      <c r="O94" s="14"/>
      <c r="P94" s="14"/>
      <c r="Q94" s="14"/>
    </row>
    <row r="95" spans="1:17" ht="12.75" customHeight="1" x14ac:dyDescent="0.2">
      <c r="A95" s="278" t="s">
        <v>603</v>
      </c>
      <c r="B95" s="298" t="s">
        <v>834</v>
      </c>
      <c r="C95" s="171" t="s">
        <v>167</v>
      </c>
      <c r="D95" s="172"/>
      <c r="E95" s="173"/>
      <c r="F95" s="172"/>
      <c r="G95" s="172"/>
      <c r="H95" s="173"/>
      <c r="I95" s="172"/>
    </row>
    <row r="96" spans="1:17" ht="12.75" customHeight="1" x14ac:dyDescent="0.2">
      <c r="A96" s="276"/>
      <c r="B96" s="299"/>
      <c r="C96" s="118" t="s">
        <v>284</v>
      </c>
      <c r="D96" s="176">
        <v>4992</v>
      </c>
      <c r="E96" s="175">
        <f t="shared" ref="E96:E97" si="27">+D96/$I96</f>
        <v>1</v>
      </c>
      <c r="F96" s="177"/>
      <c r="G96" s="176"/>
      <c r="H96" s="175">
        <f t="shared" ref="H96:H97" si="28">+G96/$I96</f>
        <v>0</v>
      </c>
      <c r="I96" s="176">
        <f t="shared" ref="I96:I97" si="29">+D96+G96</f>
        <v>4992</v>
      </c>
      <c r="O96" s="14"/>
      <c r="Q96" s="14"/>
    </row>
    <row r="97" spans="1:17" ht="12.75" customHeight="1" x14ac:dyDescent="0.2">
      <c r="A97" s="276"/>
      <c r="B97" s="299"/>
      <c r="C97" s="196" t="s">
        <v>43</v>
      </c>
      <c r="D97" s="197">
        <f>SUM(D96:D96)</f>
        <v>4992</v>
      </c>
      <c r="E97" s="198">
        <f t="shared" si="27"/>
        <v>1</v>
      </c>
      <c r="F97" s="197"/>
      <c r="G97" s="197">
        <f>SUM(G96:G96)</f>
        <v>0</v>
      </c>
      <c r="H97" s="198">
        <f t="shared" si="28"/>
        <v>0</v>
      </c>
      <c r="I97" s="197">
        <f t="shared" si="29"/>
        <v>4992</v>
      </c>
      <c r="O97" s="14"/>
      <c r="Q97" s="14"/>
    </row>
    <row r="98" spans="1:17" ht="12.75" customHeight="1" x14ac:dyDescent="0.2">
      <c r="A98" s="276"/>
      <c r="B98" s="299"/>
      <c r="C98" s="193" t="s">
        <v>162</v>
      </c>
      <c r="D98" s="197"/>
      <c r="E98" s="198"/>
      <c r="F98" s="197"/>
      <c r="G98" s="197"/>
      <c r="H98" s="198"/>
      <c r="I98" s="197"/>
    </row>
    <row r="99" spans="1:17" ht="12.75" customHeight="1" x14ac:dyDescent="0.2">
      <c r="A99" s="276"/>
      <c r="B99" s="299"/>
      <c r="C99" s="200" t="s">
        <v>298</v>
      </c>
      <c r="D99" s="178">
        <v>13680</v>
      </c>
      <c r="E99" s="175">
        <f t="shared" si="24"/>
        <v>0.79387186629526463</v>
      </c>
      <c r="F99" s="176"/>
      <c r="G99" s="178">
        <v>3552</v>
      </c>
      <c r="H99" s="175">
        <f t="shared" si="25"/>
        <v>0.20612813370473537</v>
      </c>
      <c r="I99" s="176">
        <f t="shared" si="26"/>
        <v>17232</v>
      </c>
      <c r="O99" s="14"/>
      <c r="P99" s="14"/>
      <c r="Q99" s="14"/>
    </row>
    <row r="100" spans="1:17" ht="12.75" customHeight="1" x14ac:dyDescent="0.2">
      <c r="A100" s="276"/>
      <c r="B100" s="299"/>
      <c r="C100" s="200" t="s">
        <v>317</v>
      </c>
      <c r="D100" s="176">
        <v>4176</v>
      </c>
      <c r="E100" s="175">
        <f t="shared" si="24"/>
        <v>0.31182795698924731</v>
      </c>
      <c r="F100" s="176"/>
      <c r="G100" s="176">
        <v>9216</v>
      </c>
      <c r="H100" s="175">
        <f t="shared" si="25"/>
        <v>0.68817204301075274</v>
      </c>
      <c r="I100" s="176">
        <f t="shared" si="26"/>
        <v>13392</v>
      </c>
      <c r="O100" s="14"/>
      <c r="P100" s="14"/>
      <c r="Q100" s="14"/>
    </row>
    <row r="101" spans="1:17" ht="12.75" customHeight="1" x14ac:dyDescent="0.2">
      <c r="A101" s="276"/>
      <c r="B101" s="299"/>
      <c r="C101" s="118" t="s">
        <v>319</v>
      </c>
      <c r="D101" s="176">
        <v>576</v>
      </c>
      <c r="E101" s="175">
        <f t="shared" si="24"/>
        <v>1</v>
      </c>
      <c r="F101" s="177"/>
      <c r="G101" s="176"/>
      <c r="H101" s="175">
        <f t="shared" si="25"/>
        <v>0</v>
      </c>
      <c r="I101" s="176">
        <f t="shared" si="26"/>
        <v>576</v>
      </c>
    </row>
    <row r="102" spans="1:17" ht="12.75" customHeight="1" x14ac:dyDescent="0.2">
      <c r="A102" s="276"/>
      <c r="B102" s="299"/>
      <c r="C102" s="196" t="s">
        <v>43</v>
      </c>
      <c r="D102" s="197">
        <f>SUM(D99:D101)</f>
        <v>18432</v>
      </c>
      <c r="E102" s="198">
        <f t="shared" si="24"/>
        <v>0.59076923076923082</v>
      </c>
      <c r="F102" s="197"/>
      <c r="G102" s="197">
        <f>SUM(G99:G101)</f>
        <v>12768</v>
      </c>
      <c r="H102" s="198">
        <f t="shared" si="25"/>
        <v>0.40923076923076923</v>
      </c>
      <c r="I102" s="197">
        <f t="shared" si="26"/>
        <v>31200</v>
      </c>
      <c r="O102" s="14"/>
      <c r="P102" s="14"/>
      <c r="Q102" s="14"/>
    </row>
    <row r="103" spans="1:17" ht="12.75" customHeight="1" thickBot="1" x14ac:dyDescent="0.25">
      <c r="A103" s="276"/>
      <c r="B103" s="300"/>
      <c r="C103" s="170" t="s">
        <v>0</v>
      </c>
      <c r="D103" s="182">
        <f>SUM(D97,D102)</f>
        <v>23424</v>
      </c>
      <c r="E103" s="180">
        <f t="shared" si="24"/>
        <v>0.64721485411140589</v>
      </c>
      <c r="F103" s="182"/>
      <c r="G103" s="182">
        <f>SUM(G97,G102)</f>
        <v>12768</v>
      </c>
      <c r="H103" s="180">
        <f t="shared" si="25"/>
        <v>0.35278514588859416</v>
      </c>
      <c r="I103" s="182">
        <f t="shared" si="26"/>
        <v>36192</v>
      </c>
      <c r="O103" s="14"/>
      <c r="P103" s="14"/>
      <c r="Q103" s="14"/>
    </row>
    <row r="104" spans="1:17" ht="12.75" customHeight="1" x14ac:dyDescent="0.2">
      <c r="A104" s="276"/>
      <c r="B104" s="278" t="s">
        <v>835</v>
      </c>
      <c r="C104" s="171" t="s">
        <v>209</v>
      </c>
      <c r="D104" s="206"/>
      <c r="E104" s="206"/>
      <c r="F104" s="206"/>
      <c r="G104" s="197"/>
      <c r="H104" s="197"/>
      <c r="I104" s="168"/>
    </row>
    <row r="105" spans="1:17" ht="12.75" customHeight="1" x14ac:dyDescent="0.2">
      <c r="A105" s="276"/>
      <c r="B105" s="279"/>
      <c r="C105" s="169" t="s">
        <v>257</v>
      </c>
      <c r="D105" s="176">
        <v>8832</v>
      </c>
      <c r="E105" s="175">
        <f t="shared" ref="E105:E131" si="30">+D105/$I105</f>
        <v>0.70229007633587781</v>
      </c>
      <c r="F105" s="177"/>
      <c r="G105" s="176">
        <v>3744</v>
      </c>
      <c r="H105" s="175">
        <f t="shared" ref="H105:H131" si="31">+G105/$I105</f>
        <v>0.29770992366412213</v>
      </c>
      <c r="I105" s="178">
        <f t="shared" ref="I105:I131" si="32">+D105+G105</f>
        <v>12576</v>
      </c>
      <c r="O105" s="14"/>
      <c r="P105" s="14"/>
      <c r="Q105" s="14"/>
    </row>
    <row r="106" spans="1:17" ht="12.75" customHeight="1" x14ac:dyDescent="0.2">
      <c r="A106" s="276"/>
      <c r="B106" s="279"/>
      <c r="C106" s="219" t="s">
        <v>43</v>
      </c>
      <c r="D106" s="197">
        <f>SUM(D105:D105)</f>
        <v>8832</v>
      </c>
      <c r="E106" s="198">
        <f t="shared" si="30"/>
        <v>0.70229007633587781</v>
      </c>
      <c r="F106" s="206"/>
      <c r="G106" s="197">
        <f>SUM(G105:G105)</f>
        <v>3744</v>
      </c>
      <c r="H106" s="198">
        <f t="shared" si="31"/>
        <v>0.29770992366412213</v>
      </c>
      <c r="I106" s="220">
        <f t="shared" si="32"/>
        <v>12576</v>
      </c>
      <c r="O106" s="14"/>
      <c r="P106" s="14"/>
      <c r="Q106" s="14"/>
    </row>
    <row r="107" spans="1:17" ht="12.75" customHeight="1" x14ac:dyDescent="0.2">
      <c r="A107" s="276"/>
      <c r="B107" s="279"/>
      <c r="C107" s="193" t="s">
        <v>130</v>
      </c>
      <c r="D107" s="197"/>
      <c r="E107" s="198"/>
      <c r="F107" s="206"/>
      <c r="G107" s="197"/>
      <c r="H107" s="198"/>
      <c r="I107" s="220"/>
    </row>
    <row r="108" spans="1:17" ht="12.75" customHeight="1" x14ac:dyDescent="0.2">
      <c r="A108" s="276"/>
      <c r="B108" s="279"/>
      <c r="C108" s="118" t="s">
        <v>309</v>
      </c>
      <c r="D108" s="176">
        <v>14240</v>
      </c>
      <c r="E108" s="175">
        <f t="shared" si="30"/>
        <v>0.46257796257796258</v>
      </c>
      <c r="F108" s="177"/>
      <c r="G108" s="176">
        <v>16544</v>
      </c>
      <c r="H108" s="175">
        <f t="shared" si="31"/>
        <v>0.53742203742203742</v>
      </c>
      <c r="I108" s="178">
        <f t="shared" si="32"/>
        <v>30784</v>
      </c>
      <c r="O108" s="14"/>
      <c r="P108" s="14"/>
      <c r="Q108" s="14"/>
    </row>
    <row r="109" spans="1:17" ht="12.75" customHeight="1" x14ac:dyDescent="0.2">
      <c r="A109" s="276"/>
      <c r="B109" s="279"/>
      <c r="C109" s="196" t="s">
        <v>43</v>
      </c>
      <c r="D109" s="197">
        <f>SUM(D108:D108)</f>
        <v>14240</v>
      </c>
      <c r="E109" s="198">
        <f t="shared" si="30"/>
        <v>0.46257796257796258</v>
      </c>
      <c r="F109" s="206"/>
      <c r="G109" s="197">
        <f>SUM(G108:G108)</f>
        <v>16544</v>
      </c>
      <c r="H109" s="198">
        <f t="shared" si="31"/>
        <v>0.53742203742203742</v>
      </c>
      <c r="I109" s="220">
        <f t="shared" si="32"/>
        <v>30784</v>
      </c>
      <c r="O109" s="14"/>
      <c r="P109" s="14"/>
      <c r="Q109" s="14"/>
    </row>
    <row r="110" spans="1:17" ht="12.75" customHeight="1" x14ac:dyDescent="0.2">
      <c r="A110" s="276"/>
      <c r="B110" s="279"/>
      <c r="C110" s="193" t="s">
        <v>54</v>
      </c>
      <c r="D110" s="197"/>
      <c r="E110" s="198"/>
      <c r="F110" s="206"/>
      <c r="G110" s="197"/>
      <c r="H110" s="198"/>
      <c r="I110" s="220"/>
    </row>
    <row r="111" spans="1:17" ht="12.75" customHeight="1" x14ac:dyDescent="0.2">
      <c r="A111" s="276"/>
      <c r="B111" s="279"/>
      <c r="C111" s="169" t="s">
        <v>283</v>
      </c>
      <c r="D111" s="176">
        <v>13680</v>
      </c>
      <c r="E111" s="175">
        <f t="shared" ref="E111:E112" si="33">+D111/$I111</f>
        <v>0.72704081632653061</v>
      </c>
      <c r="F111" s="177"/>
      <c r="G111" s="176">
        <v>5136</v>
      </c>
      <c r="H111" s="175">
        <f t="shared" ref="H111:H112" si="34">+G111/$I111</f>
        <v>0.27295918367346939</v>
      </c>
      <c r="I111" s="178">
        <f t="shared" si="32"/>
        <v>18816</v>
      </c>
      <c r="O111" s="14"/>
      <c r="P111" s="14"/>
      <c r="Q111" s="14"/>
    </row>
    <row r="112" spans="1:17" ht="12.75" customHeight="1" x14ac:dyDescent="0.2">
      <c r="A112" s="276"/>
      <c r="B112" s="279"/>
      <c r="C112" s="167" t="s">
        <v>288</v>
      </c>
      <c r="D112" s="176">
        <v>41504</v>
      </c>
      <c r="E112" s="175">
        <f t="shared" si="33"/>
        <v>0.66838443700077299</v>
      </c>
      <c r="F112" s="177"/>
      <c r="G112" s="176">
        <v>20592</v>
      </c>
      <c r="H112" s="175">
        <f t="shared" si="34"/>
        <v>0.33161556299922701</v>
      </c>
      <c r="I112" s="178">
        <f t="shared" si="32"/>
        <v>62096</v>
      </c>
      <c r="O112" s="14"/>
      <c r="P112" s="14"/>
      <c r="Q112" s="14"/>
    </row>
    <row r="113" spans="1:17" ht="12.75" customHeight="1" x14ac:dyDescent="0.2">
      <c r="A113" s="276"/>
      <c r="B113" s="279"/>
      <c r="C113" s="221" t="s">
        <v>43</v>
      </c>
      <c r="D113" s="197">
        <f>SUM(D111:D112)</f>
        <v>55184</v>
      </c>
      <c r="E113" s="198">
        <f t="shared" si="30"/>
        <v>0.6820249159580779</v>
      </c>
      <c r="F113" s="206"/>
      <c r="G113" s="197">
        <f>SUM(G111:G112)</f>
        <v>25728</v>
      </c>
      <c r="H113" s="198">
        <f t="shared" si="31"/>
        <v>0.3179750840419221</v>
      </c>
      <c r="I113" s="220">
        <f t="shared" si="32"/>
        <v>80912</v>
      </c>
      <c r="O113" s="14"/>
      <c r="P113" s="14"/>
      <c r="Q113" s="14"/>
    </row>
    <row r="114" spans="1:17" ht="12.75" customHeight="1" thickBot="1" x14ac:dyDescent="0.25">
      <c r="A114" s="276"/>
      <c r="B114" s="280"/>
      <c r="C114" s="170" t="s">
        <v>0</v>
      </c>
      <c r="D114" s="182">
        <f>SUM(D106,D109,D113)</f>
        <v>78256</v>
      </c>
      <c r="E114" s="180">
        <f t="shared" si="30"/>
        <v>0.62971546285567148</v>
      </c>
      <c r="F114" s="222"/>
      <c r="G114" s="182">
        <f>SUM(G106,G109,G113)</f>
        <v>46016</v>
      </c>
      <c r="H114" s="180">
        <f t="shared" si="31"/>
        <v>0.37028453714432857</v>
      </c>
      <c r="I114" s="179">
        <f t="shared" si="32"/>
        <v>124272</v>
      </c>
      <c r="O114" s="14"/>
      <c r="P114" s="14"/>
      <c r="Q114" s="14"/>
    </row>
    <row r="115" spans="1:17" ht="12.75" customHeight="1" thickBot="1" x14ac:dyDescent="0.25">
      <c r="A115" s="277"/>
      <c r="B115" s="282" t="s">
        <v>155</v>
      </c>
      <c r="C115" s="285"/>
      <c r="D115" s="55">
        <f>SUM(D103,D114)</f>
        <v>101680</v>
      </c>
      <c r="E115" s="56">
        <f t="shared" si="30"/>
        <v>0.63366237910060819</v>
      </c>
      <c r="F115" s="57"/>
      <c r="G115" s="55">
        <f>SUM(G103,G114)</f>
        <v>58784</v>
      </c>
      <c r="H115" s="56">
        <f t="shared" si="31"/>
        <v>0.36633762089939176</v>
      </c>
      <c r="I115" s="57">
        <f t="shared" si="32"/>
        <v>160464</v>
      </c>
      <c r="O115" s="14"/>
      <c r="P115" s="14"/>
      <c r="Q115" s="14"/>
    </row>
    <row r="116" spans="1:17" ht="12.75" customHeight="1" x14ac:dyDescent="0.2">
      <c r="A116" s="289" t="s">
        <v>215</v>
      </c>
      <c r="B116" s="275" t="s">
        <v>836</v>
      </c>
      <c r="C116" s="210" t="s">
        <v>164</v>
      </c>
      <c r="D116" s="242"/>
      <c r="E116" s="243"/>
      <c r="F116" s="244"/>
      <c r="G116" s="242"/>
      <c r="H116" s="243"/>
      <c r="I116" s="245"/>
    </row>
    <row r="117" spans="1:17" ht="12.75" customHeight="1" x14ac:dyDescent="0.2">
      <c r="A117" s="289"/>
      <c r="B117" s="279"/>
      <c r="C117" s="169" t="s">
        <v>336</v>
      </c>
      <c r="D117" s="176"/>
      <c r="E117" s="175">
        <f t="shared" si="30"/>
        <v>0</v>
      </c>
      <c r="F117" s="177"/>
      <c r="G117" s="176">
        <v>576</v>
      </c>
      <c r="H117" s="175">
        <f t="shared" si="31"/>
        <v>1</v>
      </c>
      <c r="I117" s="178">
        <f t="shared" si="32"/>
        <v>576</v>
      </c>
    </row>
    <row r="118" spans="1:17" ht="12.75" customHeight="1" x14ac:dyDescent="0.2">
      <c r="A118" s="289"/>
      <c r="B118" s="279"/>
      <c r="C118" s="118" t="s">
        <v>260</v>
      </c>
      <c r="D118" s="176"/>
      <c r="E118" s="175">
        <f t="shared" si="30"/>
        <v>0</v>
      </c>
      <c r="F118" s="177"/>
      <c r="G118" s="176">
        <v>912</v>
      </c>
      <c r="H118" s="175">
        <f t="shared" si="31"/>
        <v>1</v>
      </c>
      <c r="I118" s="178">
        <f t="shared" si="32"/>
        <v>912</v>
      </c>
    </row>
    <row r="119" spans="1:17" ht="12.75" customHeight="1" x14ac:dyDescent="0.2">
      <c r="A119" s="289"/>
      <c r="B119" s="279"/>
      <c r="C119" s="118" t="s">
        <v>283</v>
      </c>
      <c r="D119" s="176">
        <v>576</v>
      </c>
      <c r="E119" s="175">
        <f t="shared" si="30"/>
        <v>6.0606060606060608E-2</v>
      </c>
      <c r="F119" s="177"/>
      <c r="G119" s="176">
        <v>8928</v>
      </c>
      <c r="H119" s="175">
        <f t="shared" si="31"/>
        <v>0.93939393939393945</v>
      </c>
      <c r="I119" s="178">
        <f t="shared" si="32"/>
        <v>9504</v>
      </c>
      <c r="P119" s="14"/>
      <c r="Q119" s="14"/>
    </row>
    <row r="120" spans="1:17" ht="12.75" customHeight="1" x14ac:dyDescent="0.2">
      <c r="A120" s="289"/>
      <c r="B120" s="279"/>
      <c r="C120" s="118" t="s">
        <v>284</v>
      </c>
      <c r="D120" s="176"/>
      <c r="E120" s="175">
        <f t="shared" si="30"/>
        <v>0</v>
      </c>
      <c r="F120" s="177"/>
      <c r="G120" s="176">
        <v>1008</v>
      </c>
      <c r="H120" s="175">
        <f t="shared" si="31"/>
        <v>1</v>
      </c>
      <c r="I120" s="178">
        <f t="shared" si="32"/>
        <v>1008</v>
      </c>
      <c r="P120" s="14"/>
      <c r="Q120" s="14"/>
    </row>
    <row r="121" spans="1:17" ht="12.75" customHeight="1" x14ac:dyDescent="0.2">
      <c r="A121" s="289"/>
      <c r="B121" s="279"/>
      <c r="C121" s="118" t="s">
        <v>288</v>
      </c>
      <c r="D121" s="176">
        <v>8288</v>
      </c>
      <c r="E121" s="175">
        <f t="shared" si="30"/>
        <v>0.18850072780203783</v>
      </c>
      <c r="F121" s="177"/>
      <c r="G121" s="176">
        <v>35680</v>
      </c>
      <c r="H121" s="175">
        <f t="shared" si="31"/>
        <v>0.81149927219796214</v>
      </c>
      <c r="I121" s="178">
        <f t="shared" si="32"/>
        <v>43968</v>
      </c>
      <c r="O121" s="14"/>
      <c r="P121" s="14"/>
      <c r="Q121" s="14"/>
    </row>
    <row r="122" spans="1:17" ht="12.75" customHeight="1" x14ac:dyDescent="0.2">
      <c r="A122" s="289"/>
      <c r="B122" s="279"/>
      <c r="C122" s="118" t="s">
        <v>328</v>
      </c>
      <c r="D122" s="176">
        <v>560</v>
      </c>
      <c r="E122" s="175">
        <f t="shared" si="30"/>
        <v>1</v>
      </c>
      <c r="F122" s="177"/>
      <c r="G122" s="176"/>
      <c r="H122" s="175">
        <f t="shared" si="31"/>
        <v>0</v>
      </c>
      <c r="I122" s="178">
        <f t="shared" si="32"/>
        <v>560</v>
      </c>
    </row>
    <row r="123" spans="1:17" ht="12.75" customHeight="1" x14ac:dyDescent="0.2">
      <c r="A123" s="289"/>
      <c r="B123" s="279"/>
      <c r="C123" s="221" t="s">
        <v>43</v>
      </c>
      <c r="D123" s="197">
        <f>SUM(D117:D122)</f>
        <v>9424</v>
      </c>
      <c r="E123" s="198">
        <f t="shared" si="30"/>
        <v>0.16671384092838948</v>
      </c>
      <c r="F123" s="206"/>
      <c r="G123" s="197">
        <f>SUM(G117:G122)</f>
        <v>47104</v>
      </c>
      <c r="H123" s="198">
        <f t="shared" si="31"/>
        <v>0.83328615907161052</v>
      </c>
      <c r="I123" s="220">
        <f t="shared" si="32"/>
        <v>56528</v>
      </c>
      <c r="O123" s="14"/>
      <c r="P123" s="14"/>
      <c r="Q123" s="14"/>
    </row>
    <row r="124" spans="1:17" ht="12.75" customHeight="1" x14ac:dyDescent="0.2">
      <c r="A124" s="289"/>
      <c r="B124" s="279"/>
      <c r="C124" s="217" t="s">
        <v>166</v>
      </c>
      <c r="D124" s="197"/>
      <c r="E124" s="198"/>
      <c r="F124" s="206"/>
      <c r="G124" s="197"/>
      <c r="H124" s="198"/>
      <c r="I124" s="220"/>
    </row>
    <row r="125" spans="1:17" ht="12.75" customHeight="1" x14ac:dyDescent="0.2">
      <c r="A125" s="289"/>
      <c r="B125" s="279"/>
      <c r="C125" s="118" t="s">
        <v>257</v>
      </c>
      <c r="D125" s="176"/>
      <c r="E125" s="175">
        <f t="shared" si="30"/>
        <v>0</v>
      </c>
      <c r="F125" s="177"/>
      <c r="G125" s="176">
        <v>5856</v>
      </c>
      <c r="H125" s="175">
        <f t="shared" si="31"/>
        <v>1</v>
      </c>
      <c r="I125" s="178">
        <f t="shared" si="32"/>
        <v>5856</v>
      </c>
      <c r="P125" s="14"/>
      <c r="Q125" s="14"/>
    </row>
    <row r="126" spans="1:17" ht="12.75" customHeight="1" x14ac:dyDescent="0.2">
      <c r="A126" s="289"/>
      <c r="B126" s="279"/>
      <c r="C126" s="118" t="s">
        <v>289</v>
      </c>
      <c r="D126" s="176"/>
      <c r="E126" s="175">
        <f t="shared" si="30"/>
        <v>0</v>
      </c>
      <c r="F126" s="177"/>
      <c r="G126" s="176">
        <v>3168</v>
      </c>
      <c r="H126" s="175">
        <f t="shared" si="31"/>
        <v>1</v>
      </c>
      <c r="I126" s="178">
        <f t="shared" si="32"/>
        <v>3168</v>
      </c>
      <c r="P126" s="14"/>
      <c r="Q126" s="14"/>
    </row>
    <row r="127" spans="1:17" ht="12.75" customHeight="1" x14ac:dyDescent="0.2">
      <c r="A127" s="289"/>
      <c r="B127" s="279"/>
      <c r="C127" s="118" t="s">
        <v>298</v>
      </c>
      <c r="D127" s="176"/>
      <c r="E127" s="175">
        <f t="shared" si="30"/>
        <v>0</v>
      </c>
      <c r="F127" s="177"/>
      <c r="G127" s="176">
        <v>22128</v>
      </c>
      <c r="H127" s="175">
        <f t="shared" si="31"/>
        <v>1</v>
      </c>
      <c r="I127" s="178">
        <f t="shared" si="32"/>
        <v>22128</v>
      </c>
      <c r="P127" s="14"/>
      <c r="Q127" s="14"/>
    </row>
    <row r="128" spans="1:17" ht="12.75" customHeight="1" x14ac:dyDescent="0.2">
      <c r="A128" s="289"/>
      <c r="B128" s="279"/>
      <c r="C128" s="118" t="s">
        <v>309</v>
      </c>
      <c r="D128" s="176"/>
      <c r="E128" s="175">
        <f t="shared" si="30"/>
        <v>0</v>
      </c>
      <c r="F128" s="177"/>
      <c r="G128" s="176">
        <v>14080</v>
      </c>
      <c r="H128" s="175">
        <f t="shared" si="31"/>
        <v>1</v>
      </c>
      <c r="I128" s="178">
        <f t="shared" si="32"/>
        <v>14080</v>
      </c>
      <c r="P128" s="14"/>
      <c r="Q128" s="14"/>
    </row>
    <row r="129" spans="1:17" ht="12.75" customHeight="1" x14ac:dyDescent="0.2">
      <c r="A129" s="289"/>
      <c r="B129" s="279"/>
      <c r="C129" s="118" t="s">
        <v>317</v>
      </c>
      <c r="D129" s="176">
        <v>3648</v>
      </c>
      <c r="E129" s="175">
        <f t="shared" si="30"/>
        <v>0.53900709219858156</v>
      </c>
      <c r="F129" s="177"/>
      <c r="G129" s="176">
        <v>3120</v>
      </c>
      <c r="H129" s="175">
        <f t="shared" si="31"/>
        <v>0.46099290780141844</v>
      </c>
      <c r="I129" s="178">
        <f t="shared" si="32"/>
        <v>6768</v>
      </c>
      <c r="O129" s="14"/>
      <c r="P129" s="14"/>
      <c r="Q129" s="14"/>
    </row>
    <row r="130" spans="1:17" ht="12.75" customHeight="1" x14ac:dyDescent="0.2">
      <c r="A130" s="289"/>
      <c r="B130" s="279"/>
      <c r="C130" s="196" t="s">
        <v>43</v>
      </c>
      <c r="D130" s="197">
        <f>SUM(D125:D129)</f>
        <v>3648</v>
      </c>
      <c r="E130" s="198">
        <f t="shared" si="30"/>
        <v>7.015384615384615E-2</v>
      </c>
      <c r="F130" s="206"/>
      <c r="G130" s="197">
        <f>SUM(G125:G129)</f>
        <v>48352</v>
      </c>
      <c r="H130" s="198">
        <f t="shared" si="31"/>
        <v>0.92984615384615388</v>
      </c>
      <c r="I130" s="220">
        <f t="shared" si="32"/>
        <v>52000</v>
      </c>
      <c r="O130" s="14"/>
      <c r="P130" s="14"/>
      <c r="Q130" s="14"/>
    </row>
    <row r="131" spans="1:17" ht="12.75" customHeight="1" thickBot="1" x14ac:dyDescent="0.25">
      <c r="A131" s="289"/>
      <c r="B131" s="280"/>
      <c r="C131" s="170" t="s">
        <v>0</v>
      </c>
      <c r="D131" s="192">
        <f>SUM(D123,D130)</f>
        <v>13072</v>
      </c>
      <c r="E131" s="227">
        <f t="shared" si="30"/>
        <v>0.12044817927170869</v>
      </c>
      <c r="F131" s="228"/>
      <c r="G131" s="192">
        <f>SUM(G123,G130)</f>
        <v>95456</v>
      </c>
      <c r="H131" s="227">
        <f t="shared" si="31"/>
        <v>0.8795518207282913</v>
      </c>
      <c r="I131" s="191">
        <f t="shared" si="32"/>
        <v>108528</v>
      </c>
      <c r="O131" s="14"/>
      <c r="P131" s="14"/>
      <c r="Q131" s="14"/>
    </row>
    <row r="132" spans="1:17" ht="12.75" customHeight="1" thickBot="1" x14ac:dyDescent="0.25">
      <c r="A132" s="290"/>
      <c r="B132" s="282" t="s">
        <v>156</v>
      </c>
      <c r="C132" s="285"/>
      <c r="D132" s="55">
        <f>+D131</f>
        <v>13072</v>
      </c>
      <c r="E132" s="56">
        <f t="shared" ref="E132" si="35">+D132/$I132</f>
        <v>0.12044817927170869</v>
      </c>
      <c r="F132" s="57"/>
      <c r="G132" s="55">
        <f>+G131</f>
        <v>95456</v>
      </c>
      <c r="H132" s="56">
        <f t="shared" ref="H132" si="36">+G132/$I132</f>
        <v>0.8795518207282913</v>
      </c>
      <c r="I132" s="57">
        <f t="shared" ref="I132" si="37">+D132+G132</f>
        <v>108528</v>
      </c>
      <c r="O132" s="14"/>
      <c r="P132" s="14"/>
      <c r="Q132" s="14"/>
    </row>
    <row r="133" spans="1:17" ht="12.75" customHeight="1" x14ac:dyDescent="0.2">
      <c r="D133" s="2"/>
      <c r="E133" s="2"/>
      <c r="F133" s="2"/>
      <c r="G133" s="1"/>
      <c r="H133" s="1"/>
    </row>
    <row r="199" spans="1:1" ht="12.75" customHeight="1" x14ac:dyDescent="0.2">
      <c r="A199" s="8" t="s">
        <v>885</v>
      </c>
    </row>
  </sheetData>
  <mergeCells count="31">
    <mergeCell ref="D6:E6"/>
    <mergeCell ref="A30:A38"/>
    <mergeCell ref="B30:B37"/>
    <mergeCell ref="B38:C38"/>
    <mergeCell ref="G6:H6"/>
    <mergeCell ref="B8:C8"/>
    <mergeCell ref="A9:A18"/>
    <mergeCell ref="B9:B12"/>
    <mergeCell ref="B13:B17"/>
    <mergeCell ref="B18:C18"/>
    <mergeCell ref="A67:A73"/>
    <mergeCell ref="B67:B72"/>
    <mergeCell ref="B73:C73"/>
    <mergeCell ref="A19:A29"/>
    <mergeCell ref="B19:B28"/>
    <mergeCell ref="B29:C29"/>
    <mergeCell ref="B66:C66"/>
    <mergeCell ref="B39:B53"/>
    <mergeCell ref="B55:B65"/>
    <mergeCell ref="A39:A66"/>
    <mergeCell ref="A116:A132"/>
    <mergeCell ref="B116:B131"/>
    <mergeCell ref="B132:C132"/>
    <mergeCell ref="B74:B88"/>
    <mergeCell ref="B89:B93"/>
    <mergeCell ref="B94:C94"/>
    <mergeCell ref="B95:B103"/>
    <mergeCell ref="B104:B114"/>
    <mergeCell ref="B115:C115"/>
    <mergeCell ref="A74:A94"/>
    <mergeCell ref="A95:A115"/>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3" manualBreakCount="3">
    <brk id="38" max="8" man="1"/>
    <brk id="73" max="8" man="1"/>
    <brk id="11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98"/>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1" width="1.77734375" style="8" customWidth="1"/>
    <col min="12" max="12" width="1.77734375" customWidth="1"/>
    <col min="13" max="13" width="25" style="8" bestFit="1" customWidth="1"/>
    <col min="14" max="14" width="1.77734375" style="8" customWidth="1"/>
    <col min="15" max="16" width="6.33203125" style="14" bestFit="1" customWidth="1"/>
    <col min="17" max="17" width="7.6640625" style="14" bestFit="1" customWidth="1"/>
    <col min="30" max="16384" width="8.88671875" style="8"/>
  </cols>
  <sheetData>
    <row r="1" spans="1:29" ht="12.75" customHeight="1" x14ac:dyDescent="0.2">
      <c r="A1" s="31" t="s">
        <v>850</v>
      </c>
      <c r="C1" s="28"/>
      <c r="D1" s="28"/>
      <c r="E1" s="28"/>
      <c r="F1" s="28"/>
      <c r="G1" s="28"/>
      <c r="H1" s="28"/>
      <c r="I1" s="28"/>
    </row>
    <row r="2" spans="1:29" ht="12.75" customHeight="1" x14ac:dyDescent="0.2">
      <c r="A2" s="31" t="s">
        <v>38</v>
      </c>
      <c r="C2" s="28"/>
      <c r="D2" s="28"/>
      <c r="E2" s="28"/>
      <c r="F2" s="28"/>
      <c r="G2" s="28"/>
      <c r="H2" s="28"/>
      <c r="I2" s="28"/>
    </row>
    <row r="3" spans="1:29" ht="12.75" customHeight="1" x14ac:dyDescent="0.2">
      <c r="A3" s="31" t="s">
        <v>11</v>
      </c>
      <c r="C3" s="28"/>
      <c r="D3" s="28"/>
      <c r="E3" s="28"/>
      <c r="F3" s="28"/>
      <c r="G3" s="28"/>
      <c r="H3" s="28"/>
      <c r="I3" s="28"/>
    </row>
    <row r="4" spans="1:29" ht="12.75" customHeight="1" x14ac:dyDescent="0.2">
      <c r="A4" s="31" t="s">
        <v>898</v>
      </c>
      <c r="C4" s="66"/>
      <c r="D4" s="28"/>
      <c r="E4" s="28"/>
      <c r="F4" s="28"/>
      <c r="G4" s="66"/>
      <c r="H4" s="28"/>
      <c r="I4" s="28"/>
    </row>
    <row r="5" spans="1:29" ht="12.75" customHeight="1" x14ac:dyDescent="0.2">
      <c r="B5" s="67"/>
    </row>
    <row r="6" spans="1:29" ht="12.75" customHeight="1" x14ac:dyDescent="0.2">
      <c r="D6" s="274" t="s">
        <v>15</v>
      </c>
      <c r="E6" s="274"/>
      <c r="F6" s="3"/>
      <c r="G6" s="274" t="s">
        <v>1</v>
      </c>
      <c r="H6" s="274"/>
      <c r="I6" s="3"/>
    </row>
    <row r="7" spans="1:29" ht="12.75" customHeight="1" x14ac:dyDescent="0.2">
      <c r="A7" s="61"/>
      <c r="B7" s="4" t="s">
        <v>837</v>
      </c>
      <c r="C7" s="4" t="s">
        <v>3</v>
      </c>
      <c r="D7" s="5" t="s">
        <v>4</v>
      </c>
      <c r="E7" s="5" t="s">
        <v>5</v>
      </c>
      <c r="F7" s="5"/>
      <c r="G7" s="5" t="s">
        <v>4</v>
      </c>
      <c r="H7" s="5" t="s">
        <v>5</v>
      </c>
      <c r="I7" s="5" t="s">
        <v>6</v>
      </c>
    </row>
    <row r="8" spans="1:29" ht="12.75" customHeight="1" thickBot="1" x14ac:dyDescent="0.25">
      <c r="A8" s="54"/>
      <c r="B8" s="304" t="s">
        <v>13</v>
      </c>
      <c r="C8" s="304"/>
      <c r="D8" s="65">
        <f>SUM(D28,D42,D55,D87,D112,D133,D151)</f>
        <v>629488</v>
      </c>
      <c r="E8" s="46">
        <f>D8/$I8</f>
        <v>0.51452298437193489</v>
      </c>
      <c r="F8" s="45"/>
      <c r="G8" s="65">
        <f>SUM(G28,G42,G55,G87,G112,G133,G151)</f>
        <v>593952</v>
      </c>
      <c r="H8" s="46">
        <f>G8/$I8</f>
        <v>0.48547701562806511</v>
      </c>
      <c r="I8" s="47">
        <f>+D8+G8</f>
        <v>1223440</v>
      </c>
    </row>
    <row r="9" spans="1:29" ht="12.75" customHeight="1" x14ac:dyDescent="0.2">
      <c r="A9" s="291" t="s">
        <v>218</v>
      </c>
      <c r="B9" s="278" t="s">
        <v>827</v>
      </c>
      <c r="C9" s="171" t="s">
        <v>210</v>
      </c>
      <c r="D9" s="172"/>
      <c r="E9" s="173"/>
      <c r="F9" s="172"/>
      <c r="G9" s="172"/>
      <c r="H9" s="173"/>
      <c r="I9" s="172"/>
      <c r="AA9" s="8"/>
      <c r="AB9" s="8"/>
      <c r="AC9" s="8"/>
    </row>
    <row r="10" spans="1:29" ht="12.75" customHeight="1" x14ac:dyDescent="0.2">
      <c r="A10" s="289"/>
      <c r="B10" s="275"/>
      <c r="C10" s="169" t="s">
        <v>257</v>
      </c>
      <c r="D10" s="174"/>
      <c r="E10" s="175">
        <f t="shared" ref="E10:E39" si="0">+D10/$I10</f>
        <v>0</v>
      </c>
      <c r="F10" s="174"/>
      <c r="G10" s="174">
        <v>2592</v>
      </c>
      <c r="H10" s="175">
        <f t="shared" ref="H10:H39" si="1">+G10/$I10</f>
        <v>1</v>
      </c>
      <c r="I10" s="176">
        <f t="shared" ref="I10:I40" si="2">+D10+G10</f>
        <v>2592</v>
      </c>
      <c r="AA10" s="8"/>
      <c r="AB10" s="8"/>
      <c r="AC10" s="8"/>
    </row>
    <row r="11" spans="1:29" ht="12.75" customHeight="1" x14ac:dyDescent="0.2">
      <c r="A11" s="289"/>
      <c r="B11" s="279"/>
      <c r="C11" s="118" t="s">
        <v>283</v>
      </c>
      <c r="D11" s="176">
        <v>1200</v>
      </c>
      <c r="E11" s="175">
        <f t="shared" si="0"/>
        <v>0.23364485981308411</v>
      </c>
      <c r="F11" s="176"/>
      <c r="G11" s="176">
        <v>3936</v>
      </c>
      <c r="H11" s="175">
        <f t="shared" si="1"/>
        <v>0.76635514018691586</v>
      </c>
      <c r="I11" s="176">
        <f t="shared" si="2"/>
        <v>5136</v>
      </c>
      <c r="AA11" s="8"/>
      <c r="AB11" s="8"/>
      <c r="AC11" s="8"/>
    </row>
    <row r="12" spans="1:29" ht="12.75" customHeight="1" x14ac:dyDescent="0.2">
      <c r="A12" s="289"/>
      <c r="B12" s="279"/>
      <c r="C12" s="118" t="s">
        <v>284</v>
      </c>
      <c r="D12" s="176">
        <v>1440</v>
      </c>
      <c r="E12" s="175">
        <f t="shared" si="0"/>
        <v>1</v>
      </c>
      <c r="F12" s="177"/>
      <c r="G12" s="176"/>
      <c r="H12" s="175">
        <f t="shared" si="1"/>
        <v>0</v>
      </c>
      <c r="I12" s="176">
        <f t="shared" si="2"/>
        <v>1440</v>
      </c>
      <c r="AA12" s="8"/>
      <c r="AB12" s="8"/>
      <c r="AC12" s="8"/>
    </row>
    <row r="13" spans="1:29" ht="12.75" customHeight="1" x14ac:dyDescent="0.2">
      <c r="A13" s="289"/>
      <c r="B13" s="279"/>
      <c r="C13" s="118" t="s">
        <v>288</v>
      </c>
      <c r="D13" s="176">
        <v>24080</v>
      </c>
      <c r="E13" s="175">
        <f t="shared" si="0"/>
        <v>0.67247542448614839</v>
      </c>
      <c r="F13" s="177"/>
      <c r="G13" s="176">
        <v>11728</v>
      </c>
      <c r="H13" s="175">
        <f t="shared" si="1"/>
        <v>0.32752457551385167</v>
      </c>
      <c r="I13" s="176">
        <f t="shared" si="2"/>
        <v>35808</v>
      </c>
      <c r="AA13" s="8"/>
      <c r="AB13" s="8"/>
      <c r="AC13" s="8"/>
    </row>
    <row r="14" spans="1:29" ht="12.75" customHeight="1" x14ac:dyDescent="0.2">
      <c r="A14" s="289"/>
      <c r="B14" s="279"/>
      <c r="C14" s="118" t="s">
        <v>289</v>
      </c>
      <c r="D14" s="176"/>
      <c r="E14" s="175">
        <f t="shared" si="0"/>
        <v>0</v>
      </c>
      <c r="F14" s="177"/>
      <c r="G14" s="176">
        <v>1920</v>
      </c>
      <c r="H14" s="175">
        <f t="shared" si="1"/>
        <v>1</v>
      </c>
      <c r="I14" s="176">
        <f t="shared" si="2"/>
        <v>1920</v>
      </c>
      <c r="AA14" s="8"/>
      <c r="AB14" s="8"/>
      <c r="AC14" s="8"/>
    </row>
    <row r="15" spans="1:29" ht="12.75" customHeight="1" x14ac:dyDescent="0.2">
      <c r="A15" s="289"/>
      <c r="B15" s="279"/>
      <c r="C15" s="118" t="s">
        <v>298</v>
      </c>
      <c r="D15" s="176">
        <v>11856</v>
      </c>
      <c r="E15" s="175">
        <f t="shared" si="0"/>
        <v>0.84879725085910651</v>
      </c>
      <c r="F15" s="177"/>
      <c r="G15" s="176">
        <v>2112</v>
      </c>
      <c r="H15" s="175">
        <f t="shared" si="1"/>
        <v>0.15120274914089346</v>
      </c>
      <c r="I15" s="176">
        <f t="shared" si="2"/>
        <v>13968</v>
      </c>
      <c r="AA15" s="8"/>
      <c r="AB15" s="8"/>
      <c r="AC15" s="8"/>
    </row>
    <row r="16" spans="1:29" ht="12.75" customHeight="1" x14ac:dyDescent="0.2">
      <c r="A16" s="289"/>
      <c r="B16" s="279"/>
      <c r="C16" s="118" t="s">
        <v>309</v>
      </c>
      <c r="D16" s="178">
        <v>5888</v>
      </c>
      <c r="E16" s="175">
        <f t="shared" si="0"/>
        <v>1</v>
      </c>
      <c r="F16" s="176"/>
      <c r="G16" s="178"/>
      <c r="H16" s="175">
        <f t="shared" si="1"/>
        <v>0</v>
      </c>
      <c r="I16" s="176">
        <f t="shared" si="2"/>
        <v>5888</v>
      </c>
      <c r="AA16" s="8"/>
      <c r="AB16" s="8"/>
      <c r="AC16" s="8"/>
    </row>
    <row r="17" spans="1:29" ht="12.75" customHeight="1" x14ac:dyDescent="0.2">
      <c r="A17" s="289"/>
      <c r="B17" s="279"/>
      <c r="C17" s="118" t="s">
        <v>315</v>
      </c>
      <c r="D17" s="176">
        <v>2400</v>
      </c>
      <c r="E17" s="175">
        <f t="shared" si="0"/>
        <v>1</v>
      </c>
      <c r="F17" s="176"/>
      <c r="G17" s="176"/>
      <c r="H17" s="175">
        <f t="shared" si="1"/>
        <v>0</v>
      </c>
      <c r="I17" s="176">
        <f t="shared" si="2"/>
        <v>2400</v>
      </c>
      <c r="AA17" s="8"/>
      <c r="AB17" s="8"/>
      <c r="AC17" s="8"/>
    </row>
    <row r="18" spans="1:29" ht="12.75" customHeight="1" x14ac:dyDescent="0.2">
      <c r="A18" s="289"/>
      <c r="B18" s="279"/>
      <c r="C18" s="118" t="s">
        <v>317</v>
      </c>
      <c r="D18" s="176">
        <v>5568</v>
      </c>
      <c r="E18" s="175">
        <f t="shared" si="0"/>
        <v>0.47933884297520662</v>
      </c>
      <c r="F18" s="176"/>
      <c r="G18" s="176">
        <v>6048</v>
      </c>
      <c r="H18" s="175">
        <f t="shared" si="1"/>
        <v>0.52066115702479343</v>
      </c>
      <c r="I18" s="176">
        <f t="shared" si="2"/>
        <v>11616</v>
      </c>
      <c r="AA18" s="8"/>
      <c r="AB18" s="8"/>
      <c r="AC18" s="8"/>
    </row>
    <row r="19" spans="1:29" ht="12.75" customHeight="1" x14ac:dyDescent="0.2">
      <c r="A19" s="289"/>
      <c r="B19" s="279"/>
      <c r="C19" s="118" t="s">
        <v>319</v>
      </c>
      <c r="D19" s="176">
        <v>2736</v>
      </c>
      <c r="E19" s="175">
        <f t="shared" si="0"/>
        <v>1</v>
      </c>
      <c r="F19" s="176"/>
      <c r="G19" s="176"/>
      <c r="H19" s="175">
        <f t="shared" si="1"/>
        <v>0</v>
      </c>
      <c r="I19" s="176">
        <f t="shared" si="2"/>
        <v>2736</v>
      </c>
      <c r="AA19" s="8"/>
      <c r="AB19" s="8"/>
      <c r="AC19" s="8"/>
    </row>
    <row r="20" spans="1:29" ht="12.75" customHeight="1" x14ac:dyDescent="0.2">
      <c r="A20" s="289"/>
      <c r="B20" s="279"/>
      <c r="C20" s="118" t="s">
        <v>329</v>
      </c>
      <c r="D20" s="176"/>
      <c r="E20" s="175">
        <f t="shared" si="0"/>
        <v>0</v>
      </c>
      <c r="F20" s="176"/>
      <c r="G20" s="176">
        <v>2496</v>
      </c>
      <c r="H20" s="175">
        <f t="shared" si="1"/>
        <v>1</v>
      </c>
      <c r="I20" s="176">
        <f t="shared" si="2"/>
        <v>2496</v>
      </c>
      <c r="AA20" s="8"/>
      <c r="AB20" s="8"/>
      <c r="AC20" s="8"/>
    </row>
    <row r="21" spans="1:29" ht="12.75" customHeight="1" thickBot="1" x14ac:dyDescent="0.25">
      <c r="A21" s="289"/>
      <c r="B21" s="280"/>
      <c r="C21" s="170" t="s">
        <v>0</v>
      </c>
      <c r="D21" s="179">
        <f>SUM(D10:D20)</f>
        <v>55168</v>
      </c>
      <c r="E21" s="180">
        <f t="shared" si="0"/>
        <v>0.64148837209302323</v>
      </c>
      <c r="F21" s="181"/>
      <c r="G21" s="179">
        <f>SUM(G10:G20)</f>
        <v>30832</v>
      </c>
      <c r="H21" s="180">
        <f t="shared" si="1"/>
        <v>0.35851162790697677</v>
      </c>
      <c r="I21" s="182">
        <f t="shared" si="2"/>
        <v>86000</v>
      </c>
      <c r="AA21" s="8"/>
      <c r="AB21" s="8"/>
      <c r="AC21" s="8"/>
    </row>
    <row r="22" spans="1:29" ht="12.75" customHeight="1" x14ac:dyDescent="0.2">
      <c r="A22" s="289"/>
      <c r="B22" s="275" t="s">
        <v>902</v>
      </c>
      <c r="C22" s="118" t="s">
        <v>686</v>
      </c>
      <c r="D22" s="176">
        <v>1024</v>
      </c>
      <c r="E22" s="175">
        <f t="shared" si="0"/>
        <v>1</v>
      </c>
      <c r="F22" s="177"/>
      <c r="G22" s="183"/>
      <c r="H22" s="175">
        <f t="shared" si="1"/>
        <v>0</v>
      </c>
      <c r="I22" s="176">
        <f t="shared" si="2"/>
        <v>1024</v>
      </c>
      <c r="AA22" s="8"/>
      <c r="AB22" s="8"/>
      <c r="AC22" s="8"/>
    </row>
    <row r="23" spans="1:29" ht="12.75" customHeight="1" x14ac:dyDescent="0.2">
      <c r="A23" s="289"/>
      <c r="B23" s="275"/>
      <c r="C23" s="118" t="s">
        <v>690</v>
      </c>
      <c r="D23" s="176"/>
      <c r="E23" s="175">
        <f t="shared" si="0"/>
        <v>0</v>
      </c>
      <c r="F23" s="176"/>
      <c r="G23" s="176">
        <v>1664</v>
      </c>
      <c r="H23" s="175">
        <f t="shared" si="1"/>
        <v>1</v>
      </c>
      <c r="I23" s="176">
        <f t="shared" si="2"/>
        <v>1664</v>
      </c>
      <c r="AA23" s="8"/>
      <c r="AB23" s="8"/>
      <c r="AC23" s="8"/>
    </row>
    <row r="24" spans="1:29" ht="12.75" customHeight="1" x14ac:dyDescent="0.2">
      <c r="A24" s="289"/>
      <c r="B24" s="275"/>
      <c r="C24" s="118" t="s">
        <v>864</v>
      </c>
      <c r="D24" s="176">
        <v>2896</v>
      </c>
      <c r="E24" s="175">
        <f t="shared" si="0"/>
        <v>1</v>
      </c>
      <c r="F24" s="176"/>
      <c r="G24" s="176"/>
      <c r="H24" s="175">
        <f t="shared" si="1"/>
        <v>0</v>
      </c>
      <c r="I24" s="176">
        <f t="shared" si="2"/>
        <v>2896</v>
      </c>
      <c r="AA24" s="8"/>
      <c r="AB24" s="8"/>
      <c r="AC24" s="8"/>
    </row>
    <row r="25" spans="1:29" ht="12.75" customHeight="1" x14ac:dyDescent="0.2">
      <c r="A25" s="289"/>
      <c r="B25" s="275"/>
      <c r="C25" s="118" t="s">
        <v>693</v>
      </c>
      <c r="D25" s="184">
        <v>1728</v>
      </c>
      <c r="E25" s="185">
        <f t="shared" si="0"/>
        <v>0.25714285714285712</v>
      </c>
      <c r="F25" s="174"/>
      <c r="G25" s="184">
        <v>4992</v>
      </c>
      <c r="H25" s="185">
        <f t="shared" si="1"/>
        <v>0.74285714285714288</v>
      </c>
      <c r="I25" s="174">
        <f t="shared" si="2"/>
        <v>6720</v>
      </c>
      <c r="AA25" s="8"/>
      <c r="AB25" s="8"/>
      <c r="AC25" s="8"/>
    </row>
    <row r="26" spans="1:29" ht="12.75" customHeight="1" x14ac:dyDescent="0.2">
      <c r="A26" s="289"/>
      <c r="B26" s="275"/>
      <c r="C26" s="118" t="s">
        <v>698</v>
      </c>
      <c r="D26" s="178">
        <v>3552</v>
      </c>
      <c r="E26" s="175">
        <f t="shared" si="0"/>
        <v>1</v>
      </c>
      <c r="F26" s="176"/>
      <c r="G26" s="178"/>
      <c r="H26" s="175">
        <f t="shared" si="1"/>
        <v>0</v>
      </c>
      <c r="I26" s="176">
        <f t="shared" si="2"/>
        <v>3552</v>
      </c>
      <c r="AA26" s="8"/>
      <c r="AB26" s="8"/>
      <c r="AC26" s="8"/>
    </row>
    <row r="27" spans="1:29" ht="12.75" customHeight="1" thickBot="1" x14ac:dyDescent="0.25">
      <c r="A27" s="289"/>
      <c r="B27" s="281"/>
      <c r="C27" s="170" t="s">
        <v>0</v>
      </c>
      <c r="D27" s="179">
        <f>SUM(D22:D26)</f>
        <v>9200</v>
      </c>
      <c r="E27" s="180">
        <f t="shared" si="0"/>
        <v>0.58022199798183649</v>
      </c>
      <c r="F27" s="182"/>
      <c r="G27" s="179">
        <f>SUM(G22:G26)</f>
        <v>6656</v>
      </c>
      <c r="H27" s="180">
        <f t="shared" si="1"/>
        <v>0.41977800201816345</v>
      </c>
      <c r="I27" s="182">
        <f t="shared" si="2"/>
        <v>15856</v>
      </c>
      <c r="AA27" s="8"/>
      <c r="AB27" s="8"/>
      <c r="AC27" s="8"/>
    </row>
    <row r="28" spans="1:29" ht="12.75" customHeight="1" thickBot="1" x14ac:dyDescent="0.25">
      <c r="A28" s="292"/>
      <c r="B28" s="282" t="s">
        <v>159</v>
      </c>
      <c r="C28" s="285"/>
      <c r="D28" s="55">
        <f>SUM(D21,D27)</f>
        <v>64368</v>
      </c>
      <c r="E28" s="56">
        <f t="shared" si="0"/>
        <v>0.63195098963242224</v>
      </c>
      <c r="F28" s="57"/>
      <c r="G28" s="55">
        <f>SUM(G21,G27)</f>
        <v>37488</v>
      </c>
      <c r="H28" s="56">
        <f t="shared" si="1"/>
        <v>0.36804901036757776</v>
      </c>
      <c r="I28" s="57">
        <f t="shared" si="2"/>
        <v>101856</v>
      </c>
      <c r="AA28" s="8"/>
      <c r="AB28" s="8"/>
      <c r="AC28" s="8"/>
    </row>
    <row r="29" spans="1:29" ht="12.75" customHeight="1" x14ac:dyDescent="0.2">
      <c r="A29" s="278" t="s">
        <v>699</v>
      </c>
      <c r="B29" s="278" t="s">
        <v>828</v>
      </c>
      <c r="C29" s="171" t="s">
        <v>414</v>
      </c>
      <c r="D29" s="172"/>
      <c r="E29" s="173"/>
      <c r="F29" s="172"/>
      <c r="G29" s="172"/>
      <c r="H29" s="173"/>
      <c r="I29" s="172"/>
      <c r="AA29" s="8"/>
      <c r="AB29" s="8"/>
      <c r="AC29" s="8"/>
    </row>
    <row r="30" spans="1:29" ht="12.75" customHeight="1" x14ac:dyDescent="0.2">
      <c r="A30" s="275"/>
      <c r="B30" s="275"/>
      <c r="C30" s="118" t="s">
        <v>253</v>
      </c>
      <c r="D30" s="178">
        <v>816</v>
      </c>
      <c r="E30" s="175">
        <f t="shared" si="0"/>
        <v>0.5</v>
      </c>
      <c r="F30" s="176"/>
      <c r="G30" s="178">
        <v>816</v>
      </c>
      <c r="H30" s="175">
        <f t="shared" si="1"/>
        <v>0.5</v>
      </c>
      <c r="I30" s="176">
        <f t="shared" si="2"/>
        <v>1632</v>
      </c>
      <c r="AA30" s="8"/>
      <c r="AB30" s="8"/>
      <c r="AC30" s="8"/>
    </row>
    <row r="31" spans="1:29" ht="12.75" customHeight="1" x14ac:dyDescent="0.2">
      <c r="A31" s="279"/>
      <c r="B31" s="279"/>
      <c r="C31" s="118" t="s">
        <v>257</v>
      </c>
      <c r="D31" s="178"/>
      <c r="E31" s="175">
        <f t="shared" si="0"/>
        <v>0</v>
      </c>
      <c r="F31" s="176"/>
      <c r="G31" s="178">
        <v>1536</v>
      </c>
      <c r="H31" s="175">
        <f t="shared" si="1"/>
        <v>1</v>
      </c>
      <c r="I31" s="176">
        <f t="shared" si="2"/>
        <v>1536</v>
      </c>
      <c r="AA31" s="8"/>
      <c r="AB31" s="8"/>
      <c r="AC31" s="8"/>
    </row>
    <row r="32" spans="1:29" ht="12.75" customHeight="1" x14ac:dyDescent="0.2">
      <c r="A32" s="279"/>
      <c r="B32" s="279"/>
      <c r="C32" s="167" t="s">
        <v>284</v>
      </c>
      <c r="D32" s="178"/>
      <c r="E32" s="175">
        <f t="shared" si="0"/>
        <v>0</v>
      </c>
      <c r="F32" s="176"/>
      <c r="G32" s="178">
        <v>816</v>
      </c>
      <c r="H32" s="175">
        <f t="shared" si="1"/>
        <v>1</v>
      </c>
      <c r="I32" s="176">
        <f t="shared" si="2"/>
        <v>816</v>
      </c>
      <c r="AA32" s="8"/>
      <c r="AB32" s="8"/>
      <c r="AC32" s="8"/>
    </row>
    <row r="33" spans="1:29" ht="12.75" customHeight="1" x14ac:dyDescent="0.2">
      <c r="A33" s="279"/>
      <c r="B33" s="279"/>
      <c r="C33" s="167" t="s">
        <v>288</v>
      </c>
      <c r="D33" s="178">
        <v>25200</v>
      </c>
      <c r="E33" s="175">
        <f t="shared" si="0"/>
        <v>0.3573859768550034</v>
      </c>
      <c r="F33" s="176"/>
      <c r="G33" s="178">
        <v>45312</v>
      </c>
      <c r="H33" s="175">
        <f t="shared" si="1"/>
        <v>0.6426140231449966</v>
      </c>
      <c r="I33" s="176">
        <f t="shared" si="2"/>
        <v>70512</v>
      </c>
      <c r="AA33" s="8"/>
      <c r="AB33" s="8"/>
      <c r="AC33" s="8"/>
    </row>
    <row r="34" spans="1:29" ht="12.75" customHeight="1" x14ac:dyDescent="0.2">
      <c r="A34" s="279"/>
      <c r="B34" s="279"/>
      <c r="C34" s="167" t="s">
        <v>295</v>
      </c>
      <c r="D34" s="178"/>
      <c r="E34" s="175">
        <f t="shared" si="0"/>
        <v>0</v>
      </c>
      <c r="F34" s="176"/>
      <c r="G34" s="178">
        <v>2016</v>
      </c>
      <c r="H34" s="175">
        <f t="shared" si="1"/>
        <v>1</v>
      </c>
      <c r="I34" s="176">
        <f t="shared" si="2"/>
        <v>2016</v>
      </c>
      <c r="AA34" s="8"/>
      <c r="AB34" s="8"/>
      <c r="AC34" s="8"/>
    </row>
    <row r="35" spans="1:29" ht="12.75" customHeight="1" x14ac:dyDescent="0.2">
      <c r="A35" s="279"/>
      <c r="B35" s="279"/>
      <c r="C35" s="167" t="s">
        <v>298</v>
      </c>
      <c r="D35" s="178">
        <v>384</v>
      </c>
      <c r="E35" s="175">
        <f t="shared" si="0"/>
        <v>1.4678899082568808E-2</v>
      </c>
      <c r="F35" s="176"/>
      <c r="G35" s="178">
        <v>25776</v>
      </c>
      <c r="H35" s="175">
        <f t="shared" si="1"/>
        <v>0.98532110091743119</v>
      </c>
      <c r="I35" s="176">
        <f t="shared" si="2"/>
        <v>26160</v>
      </c>
      <c r="AA35" s="8"/>
      <c r="AB35" s="8"/>
      <c r="AC35" s="8"/>
    </row>
    <row r="36" spans="1:29" ht="12.75" customHeight="1" x14ac:dyDescent="0.2">
      <c r="A36" s="279"/>
      <c r="B36" s="279"/>
      <c r="C36" s="167" t="s">
        <v>309</v>
      </c>
      <c r="D36" s="178">
        <v>7040</v>
      </c>
      <c r="E36" s="175">
        <f t="shared" si="0"/>
        <v>0.31837916063675831</v>
      </c>
      <c r="F36" s="176"/>
      <c r="G36" s="178">
        <v>15072</v>
      </c>
      <c r="H36" s="175">
        <f t="shared" si="1"/>
        <v>0.68162083936324169</v>
      </c>
      <c r="I36" s="176">
        <f t="shared" si="2"/>
        <v>22112</v>
      </c>
      <c r="AA36" s="8"/>
      <c r="AB36" s="8"/>
      <c r="AC36" s="8"/>
    </row>
    <row r="37" spans="1:29" ht="12.75" customHeight="1" x14ac:dyDescent="0.2">
      <c r="A37" s="279"/>
      <c r="B37" s="279"/>
      <c r="C37" s="167" t="s">
        <v>310</v>
      </c>
      <c r="D37" s="178"/>
      <c r="E37" s="175">
        <f t="shared" si="0"/>
        <v>0</v>
      </c>
      <c r="F37" s="176"/>
      <c r="G37" s="178">
        <v>384</v>
      </c>
      <c r="H37" s="175">
        <f t="shared" si="1"/>
        <v>1</v>
      </c>
      <c r="I37" s="176">
        <f t="shared" si="2"/>
        <v>384</v>
      </c>
      <c r="AA37" s="8"/>
      <c r="AB37" s="8"/>
      <c r="AC37" s="8"/>
    </row>
    <row r="38" spans="1:29" ht="12.75" customHeight="1" x14ac:dyDescent="0.2">
      <c r="A38" s="279"/>
      <c r="B38" s="279"/>
      <c r="C38" s="167" t="s">
        <v>317</v>
      </c>
      <c r="D38" s="178">
        <v>16320</v>
      </c>
      <c r="E38" s="175">
        <f t="shared" si="0"/>
        <v>0.68</v>
      </c>
      <c r="F38" s="176"/>
      <c r="G38" s="178">
        <v>7680</v>
      </c>
      <c r="H38" s="175">
        <f t="shared" si="1"/>
        <v>0.32</v>
      </c>
      <c r="I38" s="176">
        <f t="shared" si="2"/>
        <v>24000</v>
      </c>
      <c r="AA38" s="8"/>
      <c r="AB38" s="8"/>
      <c r="AC38" s="8"/>
    </row>
    <row r="39" spans="1:29" ht="12.75" customHeight="1" x14ac:dyDescent="0.2">
      <c r="A39" s="279"/>
      <c r="B39" s="279"/>
      <c r="C39" s="167" t="s">
        <v>327</v>
      </c>
      <c r="D39" s="178"/>
      <c r="E39" s="175">
        <f t="shared" si="0"/>
        <v>0</v>
      </c>
      <c r="F39" s="176"/>
      <c r="G39" s="178">
        <v>528</v>
      </c>
      <c r="H39" s="175">
        <f t="shared" si="1"/>
        <v>1</v>
      </c>
      <c r="I39" s="176">
        <f t="shared" si="2"/>
        <v>528</v>
      </c>
      <c r="AA39" s="8"/>
      <c r="AB39" s="8"/>
      <c r="AC39" s="8"/>
    </row>
    <row r="40" spans="1:29" ht="12.75" customHeight="1" x14ac:dyDescent="0.2">
      <c r="A40" s="279"/>
      <c r="B40" s="279"/>
      <c r="C40" s="167" t="s">
        <v>329</v>
      </c>
      <c r="D40" s="178"/>
      <c r="E40" s="175">
        <f t="shared" ref="E40:E54" si="3">+D40/$I40</f>
        <v>0</v>
      </c>
      <c r="F40" s="176"/>
      <c r="G40" s="178">
        <v>864</v>
      </c>
      <c r="H40" s="175">
        <f t="shared" ref="H40:H54" si="4">+G40/$I40</f>
        <v>1</v>
      </c>
      <c r="I40" s="176">
        <f t="shared" si="2"/>
        <v>864</v>
      </c>
      <c r="AA40" s="8"/>
      <c r="AB40" s="8"/>
      <c r="AC40" s="8"/>
    </row>
    <row r="41" spans="1:29" ht="12.75" customHeight="1" thickBot="1" x14ac:dyDescent="0.25">
      <c r="A41" s="279"/>
      <c r="B41" s="280"/>
      <c r="C41" s="170" t="s">
        <v>0</v>
      </c>
      <c r="D41" s="179">
        <f>SUM(D30:D40)</f>
        <v>49760</v>
      </c>
      <c r="E41" s="180">
        <f t="shared" si="3"/>
        <v>0.33049946865037194</v>
      </c>
      <c r="F41" s="182"/>
      <c r="G41" s="179">
        <f>SUM(G30:G40)</f>
        <v>100800</v>
      </c>
      <c r="H41" s="180">
        <f t="shared" si="4"/>
        <v>0.66950053134962806</v>
      </c>
      <c r="I41" s="182">
        <f t="shared" ref="I41:I54" si="5">+D41+G41</f>
        <v>150560</v>
      </c>
      <c r="AA41" s="8"/>
      <c r="AB41" s="8"/>
      <c r="AC41" s="8"/>
    </row>
    <row r="42" spans="1:29" ht="12.75" customHeight="1" thickBot="1" x14ac:dyDescent="0.25">
      <c r="A42" s="280"/>
      <c r="B42" s="282" t="s">
        <v>175</v>
      </c>
      <c r="C42" s="282"/>
      <c r="D42" s="186">
        <f>+D41</f>
        <v>49760</v>
      </c>
      <c r="E42" s="187">
        <f t="shared" si="3"/>
        <v>0.33049946865037194</v>
      </c>
      <c r="F42" s="188"/>
      <c r="G42" s="186">
        <f>+G41</f>
        <v>100800</v>
      </c>
      <c r="H42" s="187">
        <f t="shared" si="4"/>
        <v>0.66950053134962806</v>
      </c>
      <c r="I42" s="188">
        <f t="shared" si="5"/>
        <v>150560</v>
      </c>
      <c r="AA42" s="8"/>
      <c r="AB42" s="8"/>
      <c r="AC42" s="8"/>
    </row>
    <row r="43" spans="1:29" ht="12.75" customHeight="1" x14ac:dyDescent="0.2">
      <c r="A43" s="275" t="s">
        <v>217</v>
      </c>
      <c r="B43" s="275" t="s">
        <v>203</v>
      </c>
      <c r="C43" s="193" t="s">
        <v>203</v>
      </c>
      <c r="D43" s="194"/>
      <c r="E43" s="195"/>
      <c r="F43" s="194"/>
      <c r="G43" s="194"/>
      <c r="H43" s="195"/>
      <c r="I43" s="194"/>
      <c r="AA43" s="8"/>
      <c r="AB43" s="8"/>
      <c r="AC43" s="8"/>
    </row>
    <row r="44" spans="1:29" ht="12.75" customHeight="1" x14ac:dyDescent="0.2">
      <c r="A44" s="275"/>
      <c r="B44" s="275"/>
      <c r="C44" s="167" t="s">
        <v>257</v>
      </c>
      <c r="D44" s="178">
        <v>816</v>
      </c>
      <c r="E44" s="175">
        <f t="shared" si="3"/>
        <v>0.5</v>
      </c>
      <c r="F44" s="176"/>
      <c r="G44" s="178">
        <v>816</v>
      </c>
      <c r="H44" s="175">
        <f t="shared" si="4"/>
        <v>0.5</v>
      </c>
      <c r="I44" s="176">
        <f t="shared" si="5"/>
        <v>1632</v>
      </c>
      <c r="AA44" s="8"/>
      <c r="AB44" s="8"/>
      <c r="AC44" s="8"/>
    </row>
    <row r="45" spans="1:29" ht="12.75" customHeight="1" x14ac:dyDescent="0.2">
      <c r="A45" s="275"/>
      <c r="B45" s="279"/>
      <c r="C45" s="167" t="s">
        <v>260</v>
      </c>
      <c r="D45" s="178">
        <v>3312</v>
      </c>
      <c r="E45" s="175">
        <f t="shared" si="3"/>
        <v>1</v>
      </c>
      <c r="F45" s="176"/>
      <c r="G45" s="178"/>
      <c r="H45" s="175">
        <f t="shared" si="4"/>
        <v>0</v>
      </c>
      <c r="I45" s="176">
        <f t="shared" si="5"/>
        <v>3312</v>
      </c>
      <c r="AA45" s="8"/>
      <c r="AB45" s="8"/>
      <c r="AC45" s="8"/>
    </row>
    <row r="46" spans="1:29" ht="12.75" customHeight="1" x14ac:dyDescent="0.2">
      <c r="A46" s="275"/>
      <c r="B46" s="279"/>
      <c r="C46" s="167" t="s">
        <v>283</v>
      </c>
      <c r="D46" s="178"/>
      <c r="E46" s="175">
        <f t="shared" si="3"/>
        <v>0</v>
      </c>
      <c r="F46" s="176"/>
      <c r="G46" s="178">
        <v>1008</v>
      </c>
      <c r="H46" s="175">
        <f t="shared" si="4"/>
        <v>1</v>
      </c>
      <c r="I46" s="176">
        <f t="shared" si="5"/>
        <v>1008</v>
      </c>
      <c r="AA46" s="8"/>
      <c r="AB46" s="8"/>
      <c r="AC46" s="8"/>
    </row>
    <row r="47" spans="1:29" ht="12.75" customHeight="1" x14ac:dyDescent="0.2">
      <c r="A47" s="275"/>
      <c r="B47" s="279"/>
      <c r="C47" s="167" t="s">
        <v>284</v>
      </c>
      <c r="D47" s="178">
        <v>480</v>
      </c>
      <c r="E47" s="175">
        <f t="shared" si="3"/>
        <v>8.4033613445378158E-2</v>
      </c>
      <c r="F47" s="176"/>
      <c r="G47" s="178">
        <v>5232</v>
      </c>
      <c r="H47" s="175">
        <f t="shared" si="4"/>
        <v>0.91596638655462181</v>
      </c>
      <c r="I47" s="176">
        <f t="shared" si="5"/>
        <v>5712</v>
      </c>
      <c r="AA47" s="8"/>
      <c r="AB47" s="8"/>
      <c r="AC47" s="8"/>
    </row>
    <row r="48" spans="1:29" ht="12.75" customHeight="1" x14ac:dyDescent="0.2">
      <c r="A48" s="275"/>
      <c r="B48" s="279"/>
      <c r="C48" s="167" t="s">
        <v>288</v>
      </c>
      <c r="D48" s="178">
        <v>7680</v>
      </c>
      <c r="E48" s="175">
        <f t="shared" si="3"/>
        <v>0.54054054054054057</v>
      </c>
      <c r="F48" s="176"/>
      <c r="G48" s="178">
        <v>6528</v>
      </c>
      <c r="H48" s="175">
        <f t="shared" si="4"/>
        <v>0.45945945945945948</v>
      </c>
      <c r="I48" s="176">
        <f t="shared" si="5"/>
        <v>14208</v>
      </c>
      <c r="AA48" s="8"/>
      <c r="AB48" s="8"/>
      <c r="AC48" s="8"/>
    </row>
    <row r="49" spans="1:29" ht="12.75" customHeight="1" x14ac:dyDescent="0.2">
      <c r="A49" s="275"/>
      <c r="B49" s="279"/>
      <c r="C49" s="167" t="s">
        <v>289</v>
      </c>
      <c r="D49" s="178"/>
      <c r="E49" s="175">
        <f t="shared" si="3"/>
        <v>0</v>
      </c>
      <c r="F49" s="176"/>
      <c r="G49" s="178">
        <v>5088</v>
      </c>
      <c r="H49" s="175">
        <f t="shared" si="4"/>
        <v>1</v>
      </c>
      <c r="I49" s="176">
        <f t="shared" si="5"/>
        <v>5088</v>
      </c>
      <c r="AA49" s="8"/>
      <c r="AB49" s="8"/>
      <c r="AC49" s="8"/>
    </row>
    <row r="50" spans="1:29" ht="12.75" customHeight="1" x14ac:dyDescent="0.2">
      <c r="A50" s="275"/>
      <c r="B50" s="279"/>
      <c r="C50" s="167" t="s">
        <v>298</v>
      </c>
      <c r="D50" s="178">
        <v>5520</v>
      </c>
      <c r="E50" s="175">
        <f t="shared" si="3"/>
        <v>0.8214285714285714</v>
      </c>
      <c r="F50" s="176"/>
      <c r="G50" s="178">
        <v>1200</v>
      </c>
      <c r="H50" s="175">
        <f t="shared" si="4"/>
        <v>0.17857142857142858</v>
      </c>
      <c r="I50" s="176">
        <f t="shared" si="5"/>
        <v>6720</v>
      </c>
      <c r="AA50" s="8"/>
      <c r="AB50" s="8"/>
      <c r="AC50" s="8"/>
    </row>
    <row r="51" spans="1:29" ht="12.75" customHeight="1" x14ac:dyDescent="0.2">
      <c r="A51" s="275"/>
      <c r="B51" s="279"/>
      <c r="C51" s="167" t="s">
        <v>301</v>
      </c>
      <c r="D51" s="178"/>
      <c r="E51" s="175">
        <f t="shared" si="3"/>
        <v>0</v>
      </c>
      <c r="F51" s="176"/>
      <c r="G51" s="178">
        <v>768</v>
      </c>
      <c r="H51" s="175">
        <f t="shared" si="4"/>
        <v>1</v>
      </c>
      <c r="I51" s="176">
        <f t="shared" si="5"/>
        <v>768</v>
      </c>
      <c r="AA51" s="8"/>
      <c r="AB51" s="8"/>
      <c r="AC51" s="8"/>
    </row>
    <row r="52" spans="1:29" ht="12.75" customHeight="1" x14ac:dyDescent="0.2">
      <c r="A52" s="275"/>
      <c r="B52" s="279"/>
      <c r="C52" s="167" t="s">
        <v>309</v>
      </c>
      <c r="D52" s="178">
        <v>6848</v>
      </c>
      <c r="E52" s="175">
        <f t="shared" si="3"/>
        <v>1</v>
      </c>
      <c r="F52" s="176"/>
      <c r="G52" s="178"/>
      <c r="H52" s="175">
        <f t="shared" si="4"/>
        <v>0</v>
      </c>
      <c r="I52" s="176">
        <f t="shared" si="5"/>
        <v>6848</v>
      </c>
      <c r="AA52" s="8"/>
      <c r="AB52" s="8"/>
      <c r="AC52" s="8"/>
    </row>
    <row r="53" spans="1:29" ht="12.75" customHeight="1" x14ac:dyDescent="0.2">
      <c r="A53" s="275"/>
      <c r="B53" s="279"/>
      <c r="C53" s="167" t="s">
        <v>317</v>
      </c>
      <c r="D53" s="178">
        <v>2112</v>
      </c>
      <c r="E53" s="175">
        <f t="shared" si="3"/>
        <v>0.38260869565217392</v>
      </c>
      <c r="F53" s="176"/>
      <c r="G53" s="178">
        <v>3408</v>
      </c>
      <c r="H53" s="175">
        <f t="shared" si="4"/>
        <v>0.61739130434782608</v>
      </c>
      <c r="I53" s="176">
        <f t="shared" si="5"/>
        <v>5520</v>
      </c>
      <c r="AA53" s="8"/>
      <c r="AB53" s="8"/>
      <c r="AC53" s="8"/>
    </row>
    <row r="54" spans="1:29" ht="12.75" customHeight="1" thickBot="1" x14ac:dyDescent="0.25">
      <c r="A54" s="275"/>
      <c r="B54" s="279"/>
      <c r="C54" s="189" t="s">
        <v>43</v>
      </c>
      <c r="D54" s="179">
        <f>SUM(D44:D53)</f>
        <v>26768</v>
      </c>
      <c r="E54" s="180">
        <f t="shared" si="3"/>
        <v>0.52676322418136023</v>
      </c>
      <c r="F54" s="182"/>
      <c r="G54" s="179">
        <f>SUM(G44:G53)</f>
        <v>24048</v>
      </c>
      <c r="H54" s="180">
        <f t="shared" si="4"/>
        <v>0.47323677581863982</v>
      </c>
      <c r="I54" s="182">
        <f t="shared" si="5"/>
        <v>50816</v>
      </c>
      <c r="AA54" s="8"/>
      <c r="AB54" s="8"/>
      <c r="AC54" s="8"/>
    </row>
    <row r="55" spans="1:29" ht="12.75" customHeight="1" thickBot="1" x14ac:dyDescent="0.25">
      <c r="A55" s="281"/>
      <c r="B55" s="282" t="s">
        <v>176</v>
      </c>
      <c r="C55" s="282"/>
      <c r="D55" s="186">
        <f>+D54</f>
        <v>26768</v>
      </c>
      <c r="E55" s="187">
        <f t="shared" ref="E55" si="6">+D55/$I55</f>
        <v>0.52676322418136023</v>
      </c>
      <c r="F55" s="188"/>
      <c r="G55" s="186">
        <f>+G54</f>
        <v>24048</v>
      </c>
      <c r="H55" s="187">
        <f t="shared" ref="H55" si="7">+G55/$I55</f>
        <v>0.47323677581863982</v>
      </c>
      <c r="I55" s="188">
        <f t="shared" ref="I55" si="8">+D55+G55</f>
        <v>50816</v>
      </c>
      <c r="AA55" s="8"/>
      <c r="AB55" s="8"/>
      <c r="AC55" s="8"/>
    </row>
    <row r="56" spans="1:29" ht="12.75" customHeight="1" x14ac:dyDescent="0.2">
      <c r="A56" s="288" t="s">
        <v>459</v>
      </c>
      <c r="B56" s="278" t="s">
        <v>829</v>
      </c>
      <c r="C56" s="193" t="s">
        <v>229</v>
      </c>
      <c r="D56" s="194"/>
      <c r="E56" s="195"/>
      <c r="F56" s="194"/>
      <c r="G56" s="194"/>
      <c r="H56" s="195"/>
      <c r="I56" s="194"/>
      <c r="AA56" s="8"/>
      <c r="AB56" s="8"/>
      <c r="AC56" s="8"/>
    </row>
    <row r="57" spans="1:29" ht="12.75" customHeight="1" x14ac:dyDescent="0.2">
      <c r="A57" s="289"/>
      <c r="B57" s="279"/>
      <c r="C57" s="118" t="s">
        <v>284</v>
      </c>
      <c r="D57" s="176">
        <v>7728</v>
      </c>
      <c r="E57" s="175">
        <f t="shared" ref="E57:E87" si="9">+D57/$I57</f>
        <v>1</v>
      </c>
      <c r="F57" s="176"/>
      <c r="G57" s="176"/>
      <c r="H57" s="175">
        <f t="shared" ref="H57:H87" si="10">+G57/$I57</f>
        <v>0</v>
      </c>
      <c r="I57" s="176">
        <f t="shared" ref="I57:I87" si="11">+D57+G57</f>
        <v>7728</v>
      </c>
      <c r="AA57" s="8"/>
      <c r="AB57" s="8"/>
      <c r="AC57" s="8"/>
    </row>
    <row r="58" spans="1:29" ht="12.75" customHeight="1" x14ac:dyDescent="0.2">
      <c r="A58" s="289"/>
      <c r="B58" s="279"/>
      <c r="C58" s="118" t="s">
        <v>298</v>
      </c>
      <c r="D58" s="176">
        <v>23952</v>
      </c>
      <c r="E58" s="175">
        <f t="shared" si="9"/>
        <v>0.52087682672233826</v>
      </c>
      <c r="F58" s="176"/>
      <c r="G58" s="176">
        <v>22032</v>
      </c>
      <c r="H58" s="175">
        <f t="shared" si="10"/>
        <v>0.4791231732776618</v>
      </c>
      <c r="I58" s="176">
        <f t="shared" si="11"/>
        <v>45984</v>
      </c>
      <c r="AA58" s="8"/>
      <c r="AB58" s="8"/>
      <c r="AC58" s="8"/>
    </row>
    <row r="59" spans="1:29" ht="12.75" customHeight="1" x14ac:dyDescent="0.2">
      <c r="A59" s="289"/>
      <c r="B59" s="279"/>
      <c r="C59" s="118" t="s">
        <v>317</v>
      </c>
      <c r="D59" s="176">
        <v>12864</v>
      </c>
      <c r="E59" s="175">
        <f t="shared" si="9"/>
        <v>0.44297520661157025</v>
      </c>
      <c r="F59" s="176"/>
      <c r="G59" s="176">
        <v>16176</v>
      </c>
      <c r="H59" s="175">
        <f t="shared" si="10"/>
        <v>0.55702479338842981</v>
      </c>
      <c r="I59" s="176">
        <f t="shared" si="11"/>
        <v>29040</v>
      </c>
      <c r="AA59" s="8"/>
      <c r="AB59" s="8"/>
      <c r="AC59" s="8"/>
    </row>
    <row r="60" spans="1:29" ht="12.75" customHeight="1" x14ac:dyDescent="0.2">
      <c r="A60" s="289"/>
      <c r="B60" s="279"/>
      <c r="C60" s="118" t="s">
        <v>319</v>
      </c>
      <c r="D60" s="178">
        <v>1440</v>
      </c>
      <c r="E60" s="175">
        <f t="shared" si="9"/>
        <v>1</v>
      </c>
      <c r="F60" s="167"/>
      <c r="G60" s="178"/>
      <c r="H60" s="175">
        <f t="shared" si="10"/>
        <v>0</v>
      </c>
      <c r="I60" s="178">
        <f t="shared" si="11"/>
        <v>1440</v>
      </c>
      <c r="AA60" s="8"/>
      <c r="AB60" s="8"/>
      <c r="AC60" s="8"/>
    </row>
    <row r="61" spans="1:29" ht="12.75" customHeight="1" x14ac:dyDescent="0.2">
      <c r="A61" s="289"/>
      <c r="B61" s="279"/>
      <c r="C61" s="118" t="s">
        <v>327</v>
      </c>
      <c r="D61" s="178"/>
      <c r="E61" s="175">
        <f t="shared" si="9"/>
        <v>0</v>
      </c>
      <c r="F61" s="167"/>
      <c r="G61" s="178">
        <v>3120</v>
      </c>
      <c r="H61" s="175">
        <f t="shared" si="10"/>
        <v>1</v>
      </c>
      <c r="I61" s="178">
        <f t="shared" si="11"/>
        <v>3120</v>
      </c>
      <c r="AA61" s="8"/>
      <c r="AB61" s="8"/>
      <c r="AC61" s="8"/>
    </row>
    <row r="62" spans="1:29" ht="12.75" customHeight="1" x14ac:dyDescent="0.2">
      <c r="A62" s="289"/>
      <c r="B62" s="279"/>
      <c r="C62" s="118" t="s">
        <v>329</v>
      </c>
      <c r="D62" s="178">
        <v>960</v>
      </c>
      <c r="E62" s="175">
        <f t="shared" si="9"/>
        <v>0.43478260869565216</v>
      </c>
      <c r="F62" s="167"/>
      <c r="G62" s="178">
        <v>1248</v>
      </c>
      <c r="H62" s="175">
        <f t="shared" si="10"/>
        <v>0.56521739130434778</v>
      </c>
      <c r="I62" s="178">
        <f t="shared" si="11"/>
        <v>2208</v>
      </c>
      <c r="AA62" s="8"/>
      <c r="AB62" s="8"/>
      <c r="AC62" s="8"/>
    </row>
    <row r="63" spans="1:29" ht="12.75" customHeight="1" x14ac:dyDescent="0.2">
      <c r="A63" s="289"/>
      <c r="B63" s="279"/>
      <c r="C63" s="196" t="s">
        <v>43</v>
      </c>
      <c r="D63" s="197">
        <f>SUM(D57:D62)</f>
        <v>46944</v>
      </c>
      <c r="E63" s="198">
        <f t="shared" si="9"/>
        <v>0.52439678284182301</v>
      </c>
      <c r="F63" s="197"/>
      <c r="G63" s="197">
        <f>SUM(G57:G62)</f>
        <v>42576</v>
      </c>
      <c r="H63" s="198">
        <f t="shared" si="10"/>
        <v>0.47560321715817694</v>
      </c>
      <c r="I63" s="197">
        <f t="shared" si="11"/>
        <v>89520</v>
      </c>
      <c r="AA63" s="8"/>
      <c r="AB63" s="8"/>
      <c r="AC63" s="8"/>
    </row>
    <row r="64" spans="1:29" ht="12.75" customHeight="1" x14ac:dyDescent="0.2">
      <c r="A64" s="289"/>
      <c r="B64" s="279"/>
      <c r="C64" s="193" t="s">
        <v>204</v>
      </c>
      <c r="D64" s="194"/>
      <c r="E64" s="195"/>
      <c r="F64" s="194"/>
      <c r="G64" s="194"/>
      <c r="H64" s="195"/>
      <c r="I64" s="194"/>
      <c r="AA64" s="8"/>
      <c r="AB64" s="8"/>
      <c r="AC64" s="8"/>
    </row>
    <row r="65" spans="1:29" ht="12.75" customHeight="1" x14ac:dyDescent="0.2">
      <c r="A65" s="289"/>
      <c r="B65" s="279"/>
      <c r="C65" s="118" t="s">
        <v>253</v>
      </c>
      <c r="D65" s="174"/>
      <c r="E65" s="185">
        <f t="shared" si="9"/>
        <v>0</v>
      </c>
      <c r="F65" s="174"/>
      <c r="G65" s="174">
        <v>1200</v>
      </c>
      <c r="H65" s="185">
        <f t="shared" si="10"/>
        <v>1</v>
      </c>
      <c r="I65" s="174">
        <f t="shared" si="11"/>
        <v>1200</v>
      </c>
      <c r="AA65" s="8"/>
      <c r="AB65" s="8"/>
      <c r="AC65" s="8"/>
    </row>
    <row r="66" spans="1:29" ht="12.75" customHeight="1" x14ac:dyDescent="0.2">
      <c r="A66" s="289"/>
      <c r="B66" s="279"/>
      <c r="C66" s="118" t="s">
        <v>288</v>
      </c>
      <c r="D66" s="176">
        <v>86704</v>
      </c>
      <c r="E66" s="175">
        <f t="shared" si="9"/>
        <v>0.70864391264548188</v>
      </c>
      <c r="F66" s="176"/>
      <c r="G66" s="176">
        <v>35648</v>
      </c>
      <c r="H66" s="175">
        <f t="shared" si="10"/>
        <v>0.29135608735451812</v>
      </c>
      <c r="I66" s="176">
        <f t="shared" si="11"/>
        <v>122352</v>
      </c>
      <c r="AA66" s="8"/>
      <c r="AB66" s="8"/>
      <c r="AC66" s="8"/>
    </row>
    <row r="67" spans="1:29" ht="12.75" customHeight="1" x14ac:dyDescent="0.2">
      <c r="A67" s="289"/>
      <c r="B67" s="279"/>
      <c r="C67" s="118" t="s">
        <v>301</v>
      </c>
      <c r="D67" s="199"/>
      <c r="E67" s="175">
        <f t="shared" si="9"/>
        <v>0</v>
      </c>
      <c r="F67" s="176"/>
      <c r="G67" s="176">
        <v>1920</v>
      </c>
      <c r="H67" s="175">
        <f t="shared" si="10"/>
        <v>1</v>
      </c>
      <c r="I67" s="176">
        <f t="shared" si="11"/>
        <v>1920</v>
      </c>
      <c r="AA67" s="8"/>
      <c r="AB67" s="8"/>
      <c r="AC67" s="8"/>
    </row>
    <row r="68" spans="1:29" ht="12.75" customHeight="1" x14ac:dyDescent="0.2">
      <c r="A68" s="289"/>
      <c r="B68" s="279"/>
      <c r="C68" s="196" t="s">
        <v>43</v>
      </c>
      <c r="D68" s="197">
        <f>SUM(D65:D67)</f>
        <v>86704</v>
      </c>
      <c r="E68" s="198">
        <f t="shared" si="9"/>
        <v>0.69102269829125218</v>
      </c>
      <c r="F68" s="197"/>
      <c r="G68" s="197">
        <f>SUM(G65:G67)</f>
        <v>38768</v>
      </c>
      <c r="H68" s="198">
        <f t="shared" si="10"/>
        <v>0.30897730170874776</v>
      </c>
      <c r="I68" s="197">
        <f t="shared" si="11"/>
        <v>125472</v>
      </c>
      <c r="AA68" s="8"/>
      <c r="AB68" s="8"/>
      <c r="AC68" s="8"/>
    </row>
    <row r="69" spans="1:29" ht="12.75" customHeight="1" x14ac:dyDescent="0.2">
      <c r="A69" s="289"/>
      <c r="B69" s="279"/>
      <c r="C69" s="193" t="s">
        <v>53</v>
      </c>
      <c r="D69" s="197"/>
      <c r="E69" s="198"/>
      <c r="F69" s="197"/>
      <c r="G69" s="197"/>
      <c r="H69" s="198"/>
      <c r="I69" s="197"/>
      <c r="AA69" s="8"/>
      <c r="AB69" s="8"/>
      <c r="AC69" s="8"/>
    </row>
    <row r="70" spans="1:29" ht="12.75" customHeight="1" x14ac:dyDescent="0.2">
      <c r="A70" s="289"/>
      <c r="B70" s="279"/>
      <c r="C70" s="118" t="s">
        <v>257</v>
      </c>
      <c r="D70" s="176">
        <v>2016</v>
      </c>
      <c r="E70" s="175">
        <f t="shared" si="9"/>
        <v>0.28378378378378377</v>
      </c>
      <c r="F70" s="176"/>
      <c r="G70" s="176">
        <v>5088</v>
      </c>
      <c r="H70" s="175">
        <f t="shared" si="10"/>
        <v>0.71621621621621623</v>
      </c>
      <c r="I70" s="176">
        <f t="shared" si="11"/>
        <v>7104</v>
      </c>
      <c r="AA70" s="8"/>
      <c r="AB70" s="8"/>
      <c r="AC70" s="8"/>
    </row>
    <row r="71" spans="1:29" ht="12.75" customHeight="1" thickBot="1" x14ac:dyDescent="0.25">
      <c r="A71" s="289"/>
      <c r="B71" s="279"/>
      <c r="C71" s="201" t="s">
        <v>43</v>
      </c>
      <c r="D71" s="202">
        <f>SUM(D70:D70)</f>
        <v>2016</v>
      </c>
      <c r="E71" s="203">
        <f t="shared" si="9"/>
        <v>0.28378378378378377</v>
      </c>
      <c r="F71" s="202"/>
      <c r="G71" s="202">
        <f>SUM(G70:G70)</f>
        <v>5088</v>
      </c>
      <c r="H71" s="203">
        <f t="shared" si="10"/>
        <v>0.71621621621621623</v>
      </c>
      <c r="I71" s="202">
        <f t="shared" si="11"/>
        <v>7104</v>
      </c>
      <c r="AA71" s="8"/>
      <c r="AB71" s="8"/>
      <c r="AC71" s="8"/>
    </row>
    <row r="72" spans="1:29" ht="12.75" customHeight="1" thickBot="1" x14ac:dyDescent="0.25">
      <c r="A72" s="289"/>
      <c r="B72" s="143"/>
      <c r="C72" s="204" t="s">
        <v>0</v>
      </c>
      <c r="D72" s="179">
        <f>SUM(D63,D68,D71)</f>
        <v>135664</v>
      </c>
      <c r="E72" s="180">
        <f t="shared" si="9"/>
        <v>0.61083495425401624</v>
      </c>
      <c r="F72" s="182"/>
      <c r="G72" s="179">
        <f>SUM(G63,G68,G71)</f>
        <v>86432</v>
      </c>
      <c r="H72" s="180">
        <f t="shared" si="10"/>
        <v>0.38916504574598371</v>
      </c>
      <c r="I72" s="182">
        <f t="shared" si="11"/>
        <v>222096</v>
      </c>
      <c r="AA72" s="8"/>
      <c r="AB72" s="8"/>
      <c r="AC72" s="8"/>
    </row>
    <row r="73" spans="1:29" ht="12.75" customHeight="1" x14ac:dyDescent="0.2">
      <c r="A73" s="289"/>
      <c r="B73" s="278" t="s">
        <v>826</v>
      </c>
      <c r="C73" s="171" t="s">
        <v>205</v>
      </c>
      <c r="D73" s="194"/>
      <c r="E73" s="195"/>
      <c r="F73" s="194"/>
      <c r="G73" s="194"/>
      <c r="H73" s="195"/>
      <c r="I73" s="194"/>
      <c r="AA73" s="8"/>
      <c r="AB73" s="8"/>
      <c r="AC73" s="8"/>
    </row>
    <row r="74" spans="1:29" ht="12.75" customHeight="1" x14ac:dyDescent="0.2">
      <c r="A74" s="289"/>
      <c r="B74" s="275"/>
      <c r="C74" s="167" t="s">
        <v>345</v>
      </c>
      <c r="D74" s="176">
        <v>1360</v>
      </c>
      <c r="E74" s="175">
        <f t="shared" si="9"/>
        <v>1</v>
      </c>
      <c r="F74" s="176"/>
      <c r="G74" s="176"/>
      <c r="H74" s="175">
        <f t="shared" si="10"/>
        <v>0</v>
      </c>
      <c r="I74" s="176">
        <f t="shared" si="11"/>
        <v>1360</v>
      </c>
      <c r="AA74" s="8"/>
      <c r="AB74" s="8"/>
      <c r="AC74" s="8"/>
    </row>
    <row r="75" spans="1:29" ht="12.75" customHeight="1" x14ac:dyDescent="0.2">
      <c r="A75" s="289"/>
      <c r="B75" s="275"/>
      <c r="C75" s="167" t="s">
        <v>346</v>
      </c>
      <c r="D75" s="176">
        <v>7840</v>
      </c>
      <c r="E75" s="175">
        <f t="shared" si="9"/>
        <v>0.81666666666666665</v>
      </c>
      <c r="F75" s="176"/>
      <c r="G75" s="176">
        <v>1760</v>
      </c>
      <c r="H75" s="175">
        <f t="shared" si="10"/>
        <v>0.18333333333333332</v>
      </c>
      <c r="I75" s="176">
        <f t="shared" si="11"/>
        <v>9600</v>
      </c>
      <c r="AA75" s="8"/>
      <c r="AB75" s="8"/>
      <c r="AC75" s="8"/>
    </row>
    <row r="76" spans="1:29" ht="12.75" customHeight="1" x14ac:dyDescent="0.2">
      <c r="A76" s="289"/>
      <c r="B76" s="275"/>
      <c r="C76" s="167" t="s">
        <v>347</v>
      </c>
      <c r="D76" s="176">
        <v>1344</v>
      </c>
      <c r="E76" s="175">
        <f t="shared" si="9"/>
        <v>0.46666666666666667</v>
      </c>
      <c r="F76" s="176"/>
      <c r="G76" s="176">
        <v>1536</v>
      </c>
      <c r="H76" s="175">
        <f t="shared" si="10"/>
        <v>0.53333333333333333</v>
      </c>
      <c r="I76" s="176">
        <f t="shared" si="11"/>
        <v>2880</v>
      </c>
      <c r="AA76" s="8"/>
      <c r="AB76" s="8"/>
      <c r="AC76" s="8"/>
    </row>
    <row r="77" spans="1:29" ht="12.75" customHeight="1" x14ac:dyDescent="0.2">
      <c r="A77" s="289"/>
      <c r="B77" s="275"/>
      <c r="C77" s="167" t="s">
        <v>283</v>
      </c>
      <c r="D77" s="176">
        <v>1968</v>
      </c>
      <c r="E77" s="175">
        <f t="shared" si="9"/>
        <v>6.9609507640067916E-2</v>
      </c>
      <c r="F77" s="176"/>
      <c r="G77" s="176">
        <v>26304</v>
      </c>
      <c r="H77" s="175">
        <f t="shared" si="10"/>
        <v>0.9303904923599321</v>
      </c>
      <c r="I77" s="176">
        <f t="shared" si="11"/>
        <v>28272</v>
      </c>
      <c r="AA77" s="8"/>
      <c r="AB77" s="8"/>
      <c r="AC77" s="8"/>
    </row>
    <row r="78" spans="1:29" ht="12.75" customHeight="1" x14ac:dyDescent="0.2">
      <c r="A78" s="289"/>
      <c r="B78" s="275"/>
      <c r="C78" s="196" t="s">
        <v>43</v>
      </c>
      <c r="D78" s="197">
        <f>SUM(D74:D77)</f>
        <v>12512</v>
      </c>
      <c r="E78" s="198">
        <f t="shared" si="9"/>
        <v>0.29711246200607905</v>
      </c>
      <c r="F78" s="197"/>
      <c r="G78" s="197">
        <f>SUM(G74:G77)</f>
        <v>29600</v>
      </c>
      <c r="H78" s="198">
        <f t="shared" si="10"/>
        <v>0.70288753799392101</v>
      </c>
      <c r="I78" s="197">
        <f t="shared" si="11"/>
        <v>42112</v>
      </c>
      <c r="AA78" s="8"/>
      <c r="AB78" s="8"/>
      <c r="AC78" s="8"/>
    </row>
    <row r="79" spans="1:29" ht="12.75" customHeight="1" x14ac:dyDescent="0.2">
      <c r="A79" s="289"/>
      <c r="B79" s="275"/>
      <c r="C79" s="193" t="s">
        <v>160</v>
      </c>
      <c r="D79" s="194"/>
      <c r="E79" s="195"/>
      <c r="F79" s="194"/>
      <c r="G79" s="194"/>
      <c r="H79" s="195"/>
      <c r="I79" s="194"/>
      <c r="AA79" s="8"/>
      <c r="AB79" s="8"/>
      <c r="AC79" s="8"/>
    </row>
    <row r="80" spans="1:29" ht="12.75" customHeight="1" x14ac:dyDescent="0.2">
      <c r="A80" s="289"/>
      <c r="B80" s="275"/>
      <c r="C80" s="169" t="s">
        <v>309</v>
      </c>
      <c r="D80" s="176">
        <v>10624</v>
      </c>
      <c r="E80" s="175">
        <f t="shared" ref="E80:E81" si="12">+D80/$I80</f>
        <v>0.45108695652173914</v>
      </c>
      <c r="F80" s="176"/>
      <c r="G80" s="176">
        <v>12928</v>
      </c>
      <c r="H80" s="175">
        <f t="shared" ref="H80:H81" si="13">+G80/$I80</f>
        <v>0.54891304347826086</v>
      </c>
      <c r="I80" s="176">
        <f t="shared" ref="I80:I81" si="14">+D80+G80</f>
        <v>23552</v>
      </c>
      <c r="AA80" s="8"/>
      <c r="AB80" s="8"/>
      <c r="AC80" s="8"/>
    </row>
    <row r="81" spans="1:29" ht="12.75" customHeight="1" x14ac:dyDescent="0.2">
      <c r="A81" s="289"/>
      <c r="B81" s="275"/>
      <c r="C81" s="196" t="s">
        <v>43</v>
      </c>
      <c r="D81" s="197">
        <f>SUM(D80:D80)</f>
        <v>10624</v>
      </c>
      <c r="E81" s="198">
        <f t="shared" si="12"/>
        <v>0.45108695652173914</v>
      </c>
      <c r="F81" s="197"/>
      <c r="G81" s="197">
        <f>SUM(G80:G80)</f>
        <v>12928</v>
      </c>
      <c r="H81" s="198">
        <f t="shared" si="13"/>
        <v>0.54891304347826086</v>
      </c>
      <c r="I81" s="197">
        <f t="shared" si="14"/>
        <v>23552</v>
      </c>
      <c r="AA81" s="8"/>
      <c r="AB81" s="8"/>
      <c r="AC81" s="8"/>
    </row>
    <row r="82" spans="1:29" ht="12.75" customHeight="1" x14ac:dyDescent="0.2">
      <c r="A82" s="289"/>
      <c r="B82" s="275"/>
      <c r="C82" s="205" t="s">
        <v>378</v>
      </c>
      <c r="D82" s="197"/>
      <c r="E82" s="198"/>
      <c r="F82" s="206"/>
      <c r="G82" s="197"/>
      <c r="H82" s="198"/>
      <c r="I82" s="197"/>
      <c r="AA82" s="8"/>
      <c r="AB82" s="8"/>
      <c r="AC82" s="8"/>
    </row>
    <row r="83" spans="1:29" ht="12.75" customHeight="1" x14ac:dyDescent="0.2">
      <c r="A83" s="289"/>
      <c r="B83" s="275"/>
      <c r="C83" s="118" t="s">
        <v>260</v>
      </c>
      <c r="D83" s="176"/>
      <c r="E83" s="175">
        <f t="shared" si="9"/>
        <v>0</v>
      </c>
      <c r="F83" s="176"/>
      <c r="G83" s="176">
        <v>7392</v>
      </c>
      <c r="H83" s="175">
        <f t="shared" si="10"/>
        <v>1</v>
      </c>
      <c r="I83" s="176">
        <f t="shared" si="11"/>
        <v>7392</v>
      </c>
      <c r="AA83" s="8"/>
      <c r="AB83" s="8"/>
      <c r="AC83" s="8"/>
    </row>
    <row r="84" spans="1:29" ht="12.75" customHeight="1" x14ac:dyDescent="0.2">
      <c r="A84" s="289"/>
      <c r="B84" s="275"/>
      <c r="C84" s="167" t="s">
        <v>307</v>
      </c>
      <c r="D84" s="199"/>
      <c r="E84" s="185">
        <f t="shared" si="9"/>
        <v>0</v>
      </c>
      <c r="F84" s="174"/>
      <c r="G84" s="176">
        <v>672</v>
      </c>
      <c r="H84" s="185">
        <f t="shared" si="10"/>
        <v>1</v>
      </c>
      <c r="I84" s="174">
        <f t="shared" si="11"/>
        <v>672</v>
      </c>
      <c r="AA84" s="8"/>
      <c r="AB84" s="8"/>
      <c r="AC84" s="8"/>
    </row>
    <row r="85" spans="1:29" ht="12.75" customHeight="1" x14ac:dyDescent="0.2">
      <c r="A85" s="289"/>
      <c r="B85" s="275"/>
      <c r="C85" s="196" t="s">
        <v>43</v>
      </c>
      <c r="D85" s="197">
        <f>SUM(D83:D84)</f>
        <v>0</v>
      </c>
      <c r="E85" s="198">
        <f t="shared" si="9"/>
        <v>0</v>
      </c>
      <c r="F85" s="197"/>
      <c r="G85" s="197">
        <f>SUM(G83:G84)</f>
        <v>8064</v>
      </c>
      <c r="H85" s="198">
        <f t="shared" si="10"/>
        <v>1</v>
      </c>
      <c r="I85" s="197">
        <f t="shared" si="11"/>
        <v>8064</v>
      </c>
      <c r="J85"/>
      <c r="K85"/>
    </row>
    <row r="86" spans="1:29" ht="12.75" customHeight="1" thickBot="1" x14ac:dyDescent="0.25">
      <c r="A86" s="289"/>
      <c r="B86" s="280"/>
      <c r="C86" s="170" t="s">
        <v>0</v>
      </c>
      <c r="D86" s="182">
        <f>SUM(D78,D81,D85)</f>
        <v>23136</v>
      </c>
      <c r="E86" s="180">
        <f t="shared" si="9"/>
        <v>0.31380208333333331</v>
      </c>
      <c r="F86" s="182"/>
      <c r="G86" s="182">
        <f>SUM(G78,G81,G85)</f>
        <v>50592</v>
      </c>
      <c r="H86" s="180">
        <f t="shared" si="10"/>
        <v>0.68619791666666663</v>
      </c>
      <c r="I86" s="182">
        <f t="shared" si="11"/>
        <v>73728</v>
      </c>
    </row>
    <row r="87" spans="1:29" ht="12.75" customHeight="1" thickBot="1" x14ac:dyDescent="0.25">
      <c r="A87" s="302"/>
      <c r="B87" s="282" t="s">
        <v>153</v>
      </c>
      <c r="C87" s="285"/>
      <c r="D87" s="55">
        <f>SUM(D72,D86)</f>
        <v>158800</v>
      </c>
      <c r="E87" s="56">
        <f t="shared" si="9"/>
        <v>0.53680566823516684</v>
      </c>
      <c r="F87" s="57"/>
      <c r="G87" s="55">
        <f>SUM(G72,G86)</f>
        <v>137024</v>
      </c>
      <c r="H87" s="56">
        <f t="shared" si="10"/>
        <v>0.46319433176483316</v>
      </c>
      <c r="I87" s="57">
        <f t="shared" si="11"/>
        <v>295824</v>
      </c>
    </row>
    <row r="88" spans="1:29" ht="12.75" customHeight="1" x14ac:dyDescent="0.2">
      <c r="A88" s="288" t="s">
        <v>216</v>
      </c>
      <c r="B88" s="275" t="s">
        <v>832</v>
      </c>
      <c r="C88" s="193" t="s">
        <v>138</v>
      </c>
      <c r="D88" s="194"/>
      <c r="E88" s="195"/>
      <c r="F88" s="194"/>
      <c r="G88" s="194"/>
      <c r="H88" s="195"/>
      <c r="I88" s="194"/>
    </row>
    <row r="89" spans="1:29" ht="12.75" customHeight="1" x14ac:dyDescent="0.2">
      <c r="A89" s="289"/>
      <c r="B89" s="286"/>
      <c r="C89" s="118" t="s">
        <v>289</v>
      </c>
      <c r="D89" s="176">
        <v>5664</v>
      </c>
      <c r="E89" s="175">
        <f t="shared" ref="E89:E91" si="15">+D89/$I89</f>
        <v>1</v>
      </c>
      <c r="F89" s="176"/>
      <c r="G89" s="176"/>
      <c r="H89" s="175">
        <f t="shared" ref="H89:H91" si="16">+G89/$I89</f>
        <v>0</v>
      </c>
      <c r="I89" s="176">
        <f t="shared" ref="I89:I91" si="17">+D89+G89</f>
        <v>5664</v>
      </c>
    </row>
    <row r="90" spans="1:29" ht="12.75" customHeight="1" x14ac:dyDescent="0.2">
      <c r="A90" s="289"/>
      <c r="B90" s="286"/>
      <c r="C90" s="118" t="s">
        <v>317</v>
      </c>
      <c r="D90" s="176">
        <v>7392</v>
      </c>
      <c r="E90" s="175">
        <f t="shared" si="15"/>
        <v>0.71962616822429903</v>
      </c>
      <c r="F90" s="176"/>
      <c r="G90" s="176">
        <v>2880</v>
      </c>
      <c r="H90" s="175">
        <f t="shared" si="16"/>
        <v>0.28037383177570091</v>
      </c>
      <c r="I90" s="176">
        <f t="shared" si="17"/>
        <v>10272</v>
      </c>
    </row>
    <row r="91" spans="1:29" ht="12.75" customHeight="1" x14ac:dyDescent="0.2">
      <c r="A91" s="289"/>
      <c r="B91" s="286"/>
      <c r="C91" s="196" t="s">
        <v>43</v>
      </c>
      <c r="D91" s="197">
        <f>SUM(D89:D90)</f>
        <v>13056</v>
      </c>
      <c r="E91" s="213">
        <f t="shared" si="15"/>
        <v>0.81927710843373491</v>
      </c>
      <c r="F91" s="214"/>
      <c r="G91" s="197">
        <f>SUM(G89:G90)</f>
        <v>2880</v>
      </c>
      <c r="H91" s="213">
        <f t="shared" si="16"/>
        <v>0.18072289156626506</v>
      </c>
      <c r="I91" s="214">
        <f t="shared" si="17"/>
        <v>15936</v>
      </c>
    </row>
    <row r="92" spans="1:29" ht="12.75" customHeight="1" x14ac:dyDescent="0.2">
      <c r="A92" s="289"/>
      <c r="B92" s="286"/>
      <c r="C92" s="193" t="s">
        <v>575</v>
      </c>
      <c r="D92" s="197"/>
      <c r="E92" s="198"/>
      <c r="F92" s="206"/>
      <c r="G92" s="197"/>
      <c r="H92" s="198"/>
      <c r="I92" s="197"/>
    </row>
    <row r="93" spans="1:29" ht="12.75" customHeight="1" x14ac:dyDescent="0.2">
      <c r="A93" s="289"/>
      <c r="B93" s="286"/>
      <c r="C93" s="118" t="s">
        <v>288</v>
      </c>
      <c r="D93" s="176">
        <v>19440</v>
      </c>
      <c r="E93" s="175">
        <f t="shared" ref="E93:E121" si="18">+D93/$I93</f>
        <v>0.54048042704626331</v>
      </c>
      <c r="F93" s="177"/>
      <c r="G93" s="176">
        <v>16528</v>
      </c>
      <c r="H93" s="175">
        <f t="shared" ref="H93:H121" si="19">+G93/$I93</f>
        <v>0.45951957295373663</v>
      </c>
      <c r="I93" s="176">
        <f t="shared" ref="I93:I121" si="20">+D93+G93</f>
        <v>35968</v>
      </c>
    </row>
    <row r="94" spans="1:29" ht="12.75" customHeight="1" x14ac:dyDescent="0.2">
      <c r="A94" s="289"/>
      <c r="B94" s="286"/>
      <c r="C94" s="118" t="s">
        <v>298</v>
      </c>
      <c r="D94" s="176">
        <v>19248</v>
      </c>
      <c r="E94" s="175">
        <f t="shared" si="18"/>
        <v>0.72513562386980113</v>
      </c>
      <c r="F94" s="176"/>
      <c r="G94" s="176">
        <v>7296</v>
      </c>
      <c r="H94" s="175">
        <f t="shared" si="19"/>
        <v>0.27486437613019893</v>
      </c>
      <c r="I94" s="176">
        <f t="shared" si="20"/>
        <v>26544</v>
      </c>
    </row>
    <row r="95" spans="1:29" ht="12.75" customHeight="1" x14ac:dyDescent="0.2">
      <c r="A95" s="289"/>
      <c r="B95" s="286"/>
      <c r="C95" s="167" t="s">
        <v>329</v>
      </c>
      <c r="D95" s="176">
        <v>672</v>
      </c>
      <c r="E95" s="175">
        <f t="shared" si="18"/>
        <v>1</v>
      </c>
      <c r="F95" s="176"/>
      <c r="G95" s="176"/>
      <c r="H95" s="175">
        <f t="shared" si="19"/>
        <v>0</v>
      </c>
      <c r="I95" s="176">
        <f t="shared" si="20"/>
        <v>672</v>
      </c>
    </row>
    <row r="96" spans="1:29" ht="12.75" customHeight="1" x14ac:dyDescent="0.2">
      <c r="A96" s="289"/>
      <c r="B96" s="286"/>
      <c r="C96" s="196" t="s">
        <v>43</v>
      </c>
      <c r="D96" s="197">
        <f>SUM(D93:D95)</f>
        <v>39360</v>
      </c>
      <c r="E96" s="198">
        <f t="shared" si="18"/>
        <v>0.62294251709293491</v>
      </c>
      <c r="F96" s="197"/>
      <c r="G96" s="197">
        <f>SUM(G93:G95)</f>
        <v>23824</v>
      </c>
      <c r="H96" s="198">
        <f t="shared" si="19"/>
        <v>0.37705748290706509</v>
      </c>
      <c r="I96" s="197">
        <f t="shared" si="20"/>
        <v>63184</v>
      </c>
    </row>
    <row r="97" spans="1:9" ht="12.75" customHeight="1" x14ac:dyDescent="0.2">
      <c r="A97" s="289"/>
      <c r="B97" s="286"/>
      <c r="C97" s="193" t="s">
        <v>52</v>
      </c>
      <c r="D97" s="197"/>
      <c r="E97" s="198"/>
      <c r="F97" s="206"/>
      <c r="G97" s="197"/>
      <c r="H97" s="198"/>
      <c r="I97" s="197"/>
    </row>
    <row r="98" spans="1:9" ht="12.75" customHeight="1" x14ac:dyDescent="0.2">
      <c r="A98" s="289"/>
      <c r="B98" s="286"/>
      <c r="C98" s="118" t="s">
        <v>253</v>
      </c>
      <c r="D98" s="178">
        <v>1728</v>
      </c>
      <c r="E98" s="175">
        <f t="shared" si="18"/>
        <v>0.6</v>
      </c>
      <c r="F98" s="176"/>
      <c r="G98" s="178">
        <v>1152</v>
      </c>
      <c r="H98" s="175">
        <f t="shared" si="19"/>
        <v>0.4</v>
      </c>
      <c r="I98" s="176">
        <f t="shared" si="20"/>
        <v>2880</v>
      </c>
    </row>
    <row r="99" spans="1:9" ht="12.75" customHeight="1" x14ac:dyDescent="0.2">
      <c r="A99" s="289"/>
      <c r="B99" s="286"/>
      <c r="C99" s="118" t="s">
        <v>283</v>
      </c>
      <c r="D99" s="176">
        <v>4464</v>
      </c>
      <c r="E99" s="175">
        <f t="shared" si="18"/>
        <v>1</v>
      </c>
      <c r="F99" s="176"/>
      <c r="G99" s="176"/>
      <c r="H99" s="175">
        <f t="shared" si="19"/>
        <v>0</v>
      </c>
      <c r="I99" s="176">
        <f t="shared" si="20"/>
        <v>4464</v>
      </c>
    </row>
    <row r="100" spans="1:9" ht="12.75" customHeight="1" x14ac:dyDescent="0.2">
      <c r="A100" s="289"/>
      <c r="B100" s="286"/>
      <c r="C100" s="118" t="s">
        <v>284</v>
      </c>
      <c r="D100" s="176">
        <v>912</v>
      </c>
      <c r="E100" s="175">
        <f t="shared" si="18"/>
        <v>1</v>
      </c>
      <c r="F100" s="177"/>
      <c r="G100" s="176"/>
      <c r="H100" s="175">
        <f t="shared" si="19"/>
        <v>0</v>
      </c>
      <c r="I100" s="176">
        <f t="shared" si="20"/>
        <v>912</v>
      </c>
    </row>
    <row r="101" spans="1:9" ht="12.75" customHeight="1" x14ac:dyDescent="0.2">
      <c r="A101" s="289"/>
      <c r="B101" s="286"/>
      <c r="C101" s="118" t="s">
        <v>309</v>
      </c>
      <c r="D101" s="176">
        <v>19152</v>
      </c>
      <c r="E101" s="175">
        <f t="shared" si="18"/>
        <v>0.90067720090293457</v>
      </c>
      <c r="F101" s="176"/>
      <c r="G101" s="176">
        <v>2112</v>
      </c>
      <c r="H101" s="175">
        <f t="shared" si="19"/>
        <v>9.9322799097065456E-2</v>
      </c>
      <c r="I101" s="176">
        <f t="shared" si="20"/>
        <v>21264</v>
      </c>
    </row>
    <row r="102" spans="1:9" ht="12.75" customHeight="1" x14ac:dyDescent="0.2">
      <c r="A102" s="289"/>
      <c r="B102" s="286"/>
      <c r="C102" s="167" t="s">
        <v>319</v>
      </c>
      <c r="D102" s="176"/>
      <c r="E102" s="175">
        <f t="shared" si="18"/>
        <v>0</v>
      </c>
      <c r="F102" s="176"/>
      <c r="G102" s="176">
        <v>1152</v>
      </c>
      <c r="H102" s="175">
        <f t="shared" si="19"/>
        <v>1</v>
      </c>
      <c r="I102" s="176">
        <f t="shared" si="20"/>
        <v>1152</v>
      </c>
    </row>
    <row r="103" spans="1:9" ht="12.75" customHeight="1" x14ac:dyDescent="0.2">
      <c r="A103" s="289"/>
      <c r="B103" s="286"/>
      <c r="C103" s="196" t="s">
        <v>43</v>
      </c>
      <c r="D103" s="197">
        <f>SUM(D98:D102)</f>
        <v>26256</v>
      </c>
      <c r="E103" s="198">
        <f t="shared" si="18"/>
        <v>0.8560250391236307</v>
      </c>
      <c r="F103" s="197"/>
      <c r="G103" s="197">
        <f>SUM(G98:G102)</f>
        <v>4416</v>
      </c>
      <c r="H103" s="198">
        <f t="shared" si="19"/>
        <v>0.14397496087636932</v>
      </c>
      <c r="I103" s="197">
        <f t="shared" si="20"/>
        <v>30672</v>
      </c>
    </row>
    <row r="104" spans="1:9" ht="12.75" customHeight="1" thickBot="1" x14ac:dyDescent="0.25">
      <c r="A104" s="289"/>
      <c r="B104" s="287"/>
      <c r="C104" s="170" t="s">
        <v>0</v>
      </c>
      <c r="D104" s="182">
        <f>SUM(D91,D96,D103)</f>
        <v>78672</v>
      </c>
      <c r="E104" s="180">
        <f t="shared" si="18"/>
        <v>0.7165549402506558</v>
      </c>
      <c r="F104" s="182"/>
      <c r="G104" s="182">
        <f>SUM(G91,G96,G103)</f>
        <v>31120</v>
      </c>
      <c r="H104" s="180">
        <f t="shared" si="19"/>
        <v>0.2834450597493442</v>
      </c>
      <c r="I104" s="182">
        <f t="shared" si="20"/>
        <v>109792</v>
      </c>
    </row>
    <row r="105" spans="1:9" ht="12.75" customHeight="1" x14ac:dyDescent="0.2">
      <c r="A105" s="305"/>
      <c r="B105" s="289" t="s">
        <v>833</v>
      </c>
      <c r="C105" s="118" t="s">
        <v>501</v>
      </c>
      <c r="D105" s="176">
        <v>10256</v>
      </c>
      <c r="E105" s="175">
        <f t="shared" si="18"/>
        <v>0.66150670794633648</v>
      </c>
      <c r="F105" s="177"/>
      <c r="G105" s="176">
        <v>5248</v>
      </c>
      <c r="H105" s="175">
        <f t="shared" si="19"/>
        <v>0.33849329205366357</v>
      </c>
      <c r="I105" s="176">
        <f t="shared" si="20"/>
        <v>15504</v>
      </c>
    </row>
    <row r="106" spans="1:9" ht="12.75" customHeight="1" x14ac:dyDescent="0.2">
      <c r="A106" s="305"/>
      <c r="B106" s="289"/>
      <c r="C106" s="118" t="s">
        <v>286</v>
      </c>
      <c r="D106" s="176">
        <v>1632</v>
      </c>
      <c r="E106" s="175">
        <f t="shared" si="18"/>
        <v>1</v>
      </c>
      <c r="F106" s="177"/>
      <c r="G106" s="176"/>
      <c r="H106" s="175">
        <f t="shared" si="19"/>
        <v>0</v>
      </c>
      <c r="I106" s="176">
        <f t="shared" si="20"/>
        <v>1632</v>
      </c>
    </row>
    <row r="107" spans="1:9" ht="12.75" customHeight="1" x14ac:dyDescent="0.2">
      <c r="A107" s="305"/>
      <c r="B107" s="305"/>
      <c r="C107" s="169" t="s">
        <v>496</v>
      </c>
      <c r="D107" s="199">
        <v>56848</v>
      </c>
      <c r="E107" s="185">
        <f t="shared" si="18"/>
        <v>0.50490265738240725</v>
      </c>
      <c r="F107" s="174"/>
      <c r="G107" s="199">
        <v>55744</v>
      </c>
      <c r="H107" s="185">
        <f t="shared" si="19"/>
        <v>0.49509734261759275</v>
      </c>
      <c r="I107" s="174">
        <f t="shared" si="20"/>
        <v>112592</v>
      </c>
    </row>
    <row r="108" spans="1:9" ht="12.75" customHeight="1" x14ac:dyDescent="0.2">
      <c r="A108" s="305"/>
      <c r="B108" s="305"/>
      <c r="C108" s="118" t="s">
        <v>495</v>
      </c>
      <c r="D108" s="176">
        <v>12016</v>
      </c>
      <c r="E108" s="175">
        <f t="shared" si="18"/>
        <v>0.53796561604584525</v>
      </c>
      <c r="F108" s="176"/>
      <c r="G108" s="176">
        <v>10320</v>
      </c>
      <c r="H108" s="175">
        <f t="shared" si="19"/>
        <v>0.46203438395415475</v>
      </c>
      <c r="I108" s="176">
        <f t="shared" si="20"/>
        <v>22336</v>
      </c>
    </row>
    <row r="109" spans="1:9" ht="12.75" customHeight="1" x14ac:dyDescent="0.2">
      <c r="A109" s="305"/>
      <c r="B109" s="305"/>
      <c r="C109" s="118" t="s">
        <v>494</v>
      </c>
      <c r="D109" s="176">
        <v>3168</v>
      </c>
      <c r="E109" s="175">
        <f t="shared" si="18"/>
        <v>0.9</v>
      </c>
      <c r="F109" s="176"/>
      <c r="G109" s="176">
        <v>352</v>
      </c>
      <c r="H109" s="175">
        <f t="shared" si="19"/>
        <v>0.1</v>
      </c>
      <c r="I109" s="176">
        <f t="shared" si="20"/>
        <v>3520</v>
      </c>
    </row>
    <row r="110" spans="1:9" ht="12.75" customHeight="1" x14ac:dyDescent="0.2">
      <c r="A110" s="305"/>
      <c r="B110" s="305"/>
      <c r="C110" s="118" t="s">
        <v>493</v>
      </c>
      <c r="D110" s="176">
        <v>1344</v>
      </c>
      <c r="E110" s="175">
        <f t="shared" si="18"/>
        <v>0.14634146341463414</v>
      </c>
      <c r="F110" s="176"/>
      <c r="G110" s="176">
        <v>7840</v>
      </c>
      <c r="H110" s="175">
        <f t="shared" si="19"/>
        <v>0.85365853658536583</v>
      </c>
      <c r="I110" s="176">
        <f t="shared" si="20"/>
        <v>9184</v>
      </c>
    </row>
    <row r="111" spans="1:9" ht="12.75" customHeight="1" thickBot="1" x14ac:dyDescent="0.25">
      <c r="A111" s="305"/>
      <c r="B111" s="306"/>
      <c r="C111" s="170" t="s">
        <v>0</v>
      </c>
      <c r="D111" s="182">
        <f>SUM(D105:D110)</f>
        <v>85264</v>
      </c>
      <c r="E111" s="180">
        <f t="shared" si="18"/>
        <v>0.51747912215964265</v>
      </c>
      <c r="F111" s="182"/>
      <c r="G111" s="182">
        <f>SUM(G105:G110)</f>
        <v>79504</v>
      </c>
      <c r="H111" s="180">
        <f t="shared" si="19"/>
        <v>0.48252087784035735</v>
      </c>
      <c r="I111" s="182">
        <f t="shared" si="20"/>
        <v>164768</v>
      </c>
    </row>
    <row r="112" spans="1:9" ht="12.75" customHeight="1" thickBot="1" x14ac:dyDescent="0.25">
      <c r="A112" s="239"/>
      <c r="B112" s="282" t="s">
        <v>154</v>
      </c>
      <c r="C112" s="285"/>
      <c r="D112" s="55">
        <f>SUM(D104,D111)</f>
        <v>163936</v>
      </c>
      <c r="E112" s="56">
        <f t="shared" si="18"/>
        <v>0.59708624708624713</v>
      </c>
      <c r="F112" s="57"/>
      <c r="G112" s="55">
        <f>SUM(G104,G111)</f>
        <v>110624</v>
      </c>
      <c r="H112" s="56">
        <f t="shared" si="19"/>
        <v>0.40291375291375292</v>
      </c>
      <c r="I112" s="57">
        <f t="shared" si="20"/>
        <v>274560</v>
      </c>
    </row>
    <row r="113" spans="1:9" ht="12.75" customHeight="1" x14ac:dyDescent="0.2">
      <c r="A113" s="288" t="s">
        <v>603</v>
      </c>
      <c r="B113" s="288" t="s">
        <v>834</v>
      </c>
      <c r="C113" s="193" t="s">
        <v>167</v>
      </c>
      <c r="D113" s="197"/>
      <c r="E113" s="198"/>
      <c r="F113" s="197"/>
      <c r="G113" s="197"/>
      <c r="H113" s="198"/>
      <c r="I113" s="197"/>
    </row>
    <row r="114" spans="1:9" ht="12.75" customHeight="1" x14ac:dyDescent="0.2">
      <c r="A114" s="303"/>
      <c r="B114" s="289"/>
      <c r="C114" s="118" t="s">
        <v>284</v>
      </c>
      <c r="D114" s="176">
        <v>6192</v>
      </c>
      <c r="E114" s="175">
        <f t="shared" ref="E114:E115" si="21">+D114/$I114</f>
        <v>1</v>
      </c>
      <c r="F114" s="177"/>
      <c r="G114" s="176"/>
      <c r="H114" s="175">
        <f t="shared" ref="H114:H115" si="22">+G114/$I114</f>
        <v>0</v>
      </c>
      <c r="I114" s="176">
        <f t="shared" ref="I114:I115" si="23">+D114+G114</f>
        <v>6192</v>
      </c>
    </row>
    <row r="115" spans="1:9" ht="12.75" customHeight="1" x14ac:dyDescent="0.2">
      <c r="A115" s="303"/>
      <c r="B115" s="289"/>
      <c r="C115" s="196" t="s">
        <v>43</v>
      </c>
      <c r="D115" s="197">
        <f>SUM(D114:D114)</f>
        <v>6192</v>
      </c>
      <c r="E115" s="198">
        <f t="shared" si="21"/>
        <v>1</v>
      </c>
      <c r="F115" s="197"/>
      <c r="G115" s="197">
        <f>SUM(G114:G114)</f>
        <v>0</v>
      </c>
      <c r="H115" s="198">
        <f t="shared" si="22"/>
        <v>0</v>
      </c>
      <c r="I115" s="197">
        <f t="shared" si="23"/>
        <v>6192</v>
      </c>
    </row>
    <row r="116" spans="1:9" ht="12.75" customHeight="1" x14ac:dyDescent="0.2">
      <c r="A116" s="303"/>
      <c r="B116" s="289"/>
      <c r="C116" s="193" t="s">
        <v>162</v>
      </c>
      <c r="D116" s="197"/>
      <c r="E116" s="198"/>
      <c r="F116" s="197"/>
      <c r="G116" s="197"/>
      <c r="H116" s="198"/>
      <c r="I116" s="197"/>
    </row>
    <row r="117" spans="1:9" ht="12.75" customHeight="1" x14ac:dyDescent="0.2">
      <c r="A117" s="303"/>
      <c r="B117" s="289"/>
      <c r="C117" s="200" t="s">
        <v>298</v>
      </c>
      <c r="D117" s="178">
        <v>14880</v>
      </c>
      <c r="E117" s="175">
        <f t="shared" si="18"/>
        <v>0.78481012658227844</v>
      </c>
      <c r="F117" s="176"/>
      <c r="G117" s="178">
        <v>4080</v>
      </c>
      <c r="H117" s="175">
        <f t="shared" si="19"/>
        <v>0.21518987341772153</v>
      </c>
      <c r="I117" s="176">
        <f t="shared" si="20"/>
        <v>18960</v>
      </c>
    </row>
    <row r="118" spans="1:9" ht="12.75" customHeight="1" x14ac:dyDescent="0.2">
      <c r="A118" s="303"/>
      <c r="B118" s="289"/>
      <c r="C118" s="200" t="s">
        <v>317</v>
      </c>
      <c r="D118" s="176">
        <v>4176</v>
      </c>
      <c r="E118" s="175">
        <f t="shared" si="18"/>
        <v>0.27795527156549521</v>
      </c>
      <c r="F118" s="176"/>
      <c r="G118" s="176">
        <v>10848</v>
      </c>
      <c r="H118" s="175">
        <f t="shared" si="19"/>
        <v>0.72204472843450485</v>
      </c>
      <c r="I118" s="176">
        <f t="shared" si="20"/>
        <v>15024</v>
      </c>
    </row>
    <row r="119" spans="1:9" ht="12.75" customHeight="1" x14ac:dyDescent="0.2">
      <c r="A119" s="303"/>
      <c r="B119" s="289"/>
      <c r="C119" s="118" t="s">
        <v>319</v>
      </c>
      <c r="D119" s="176">
        <v>576</v>
      </c>
      <c r="E119" s="175">
        <f t="shared" si="18"/>
        <v>1</v>
      </c>
      <c r="F119" s="177"/>
      <c r="G119" s="176"/>
      <c r="H119" s="175">
        <f t="shared" si="19"/>
        <v>0</v>
      </c>
      <c r="I119" s="176">
        <f t="shared" si="20"/>
        <v>576</v>
      </c>
    </row>
    <row r="120" spans="1:9" ht="12.75" customHeight="1" x14ac:dyDescent="0.2">
      <c r="A120" s="303"/>
      <c r="B120" s="289"/>
      <c r="C120" s="196" t="s">
        <v>43</v>
      </c>
      <c r="D120" s="197">
        <f>SUM(D117:D119)</f>
        <v>19632</v>
      </c>
      <c r="E120" s="198">
        <f t="shared" si="18"/>
        <v>0.56805555555555554</v>
      </c>
      <c r="F120" s="197"/>
      <c r="G120" s="197">
        <f>SUM(G117:G119)</f>
        <v>14928</v>
      </c>
      <c r="H120" s="198">
        <f t="shared" si="19"/>
        <v>0.43194444444444446</v>
      </c>
      <c r="I120" s="197">
        <f t="shared" si="20"/>
        <v>34560</v>
      </c>
    </row>
    <row r="121" spans="1:9" ht="12.75" customHeight="1" thickBot="1" x14ac:dyDescent="0.25">
      <c r="A121" s="303"/>
      <c r="B121" s="302"/>
      <c r="C121" s="170" t="s">
        <v>0</v>
      </c>
      <c r="D121" s="182">
        <f>SUM(D115,D120)</f>
        <v>25824</v>
      </c>
      <c r="E121" s="180">
        <f t="shared" si="18"/>
        <v>0.63368669022379265</v>
      </c>
      <c r="F121" s="182"/>
      <c r="G121" s="182">
        <f>SUM(G115,G120)</f>
        <v>14928</v>
      </c>
      <c r="H121" s="180">
        <f t="shared" si="19"/>
        <v>0.3663133097762073</v>
      </c>
      <c r="I121" s="182">
        <f t="shared" si="20"/>
        <v>40752</v>
      </c>
    </row>
    <row r="122" spans="1:9" ht="12.75" customHeight="1" x14ac:dyDescent="0.2">
      <c r="A122" s="303"/>
      <c r="B122" s="278" t="s">
        <v>835</v>
      </c>
      <c r="C122" s="171" t="s">
        <v>209</v>
      </c>
      <c r="D122" s="206"/>
      <c r="E122" s="206"/>
      <c r="F122" s="206"/>
      <c r="G122" s="197"/>
      <c r="H122" s="197"/>
      <c r="I122" s="168"/>
    </row>
    <row r="123" spans="1:9" ht="12.75" customHeight="1" x14ac:dyDescent="0.2">
      <c r="A123" s="303"/>
      <c r="B123" s="279"/>
      <c r="C123" s="169" t="s">
        <v>257</v>
      </c>
      <c r="D123" s="176">
        <v>8832</v>
      </c>
      <c r="E123" s="175">
        <f t="shared" ref="E123:E150" si="24">+D123/$I123</f>
        <v>0.70229007633587781</v>
      </c>
      <c r="F123" s="177"/>
      <c r="G123" s="176">
        <v>3744</v>
      </c>
      <c r="H123" s="175">
        <f t="shared" ref="H123:H150" si="25">+G123/$I123</f>
        <v>0.29770992366412213</v>
      </c>
      <c r="I123" s="178">
        <f t="shared" ref="I123:I150" si="26">+D123+G123</f>
        <v>12576</v>
      </c>
    </row>
    <row r="124" spans="1:9" ht="12.75" customHeight="1" x14ac:dyDescent="0.2">
      <c r="A124" s="303"/>
      <c r="B124" s="279"/>
      <c r="C124" s="219" t="s">
        <v>43</v>
      </c>
      <c r="D124" s="197">
        <f>SUM(D123:D123)</f>
        <v>8832</v>
      </c>
      <c r="E124" s="198">
        <f t="shared" si="24"/>
        <v>0.70229007633587781</v>
      </c>
      <c r="F124" s="206"/>
      <c r="G124" s="197">
        <f>SUM(G123:G123)</f>
        <v>3744</v>
      </c>
      <c r="H124" s="198">
        <f t="shared" si="25"/>
        <v>0.29770992366412213</v>
      </c>
      <c r="I124" s="220">
        <f t="shared" si="26"/>
        <v>12576</v>
      </c>
    </row>
    <row r="125" spans="1:9" ht="12.75" customHeight="1" x14ac:dyDescent="0.2">
      <c r="A125" s="303"/>
      <c r="B125" s="279"/>
      <c r="C125" s="193" t="s">
        <v>130</v>
      </c>
      <c r="D125" s="197"/>
      <c r="E125" s="198"/>
      <c r="F125" s="206"/>
      <c r="G125" s="197"/>
      <c r="H125" s="198"/>
      <c r="I125" s="220"/>
    </row>
    <row r="126" spans="1:9" ht="12.75" customHeight="1" x14ac:dyDescent="0.2">
      <c r="A126" s="303"/>
      <c r="B126" s="279"/>
      <c r="C126" s="118" t="s">
        <v>309</v>
      </c>
      <c r="D126" s="176">
        <v>14240</v>
      </c>
      <c r="E126" s="175">
        <f t="shared" si="24"/>
        <v>0.419811320754717</v>
      </c>
      <c r="F126" s="177"/>
      <c r="G126" s="176">
        <v>19680</v>
      </c>
      <c r="H126" s="175">
        <f t="shared" si="25"/>
        <v>0.58018867924528306</v>
      </c>
      <c r="I126" s="178">
        <f t="shared" si="26"/>
        <v>33920</v>
      </c>
    </row>
    <row r="127" spans="1:9" ht="12.75" customHeight="1" x14ac:dyDescent="0.2">
      <c r="A127" s="303"/>
      <c r="B127" s="279"/>
      <c r="C127" s="196" t="s">
        <v>43</v>
      </c>
      <c r="D127" s="197">
        <f>SUM(D126:D126)</f>
        <v>14240</v>
      </c>
      <c r="E127" s="198">
        <f t="shared" si="24"/>
        <v>0.419811320754717</v>
      </c>
      <c r="F127" s="206"/>
      <c r="G127" s="197">
        <f>SUM(G126:G126)</f>
        <v>19680</v>
      </c>
      <c r="H127" s="198">
        <f t="shared" si="25"/>
        <v>0.58018867924528306</v>
      </c>
      <c r="I127" s="220">
        <f t="shared" si="26"/>
        <v>33920</v>
      </c>
    </row>
    <row r="128" spans="1:9" ht="12.75" customHeight="1" x14ac:dyDescent="0.2">
      <c r="A128" s="303"/>
      <c r="B128" s="279"/>
      <c r="C128" s="193" t="s">
        <v>54</v>
      </c>
      <c r="D128" s="197"/>
      <c r="E128" s="198"/>
      <c r="F128" s="206"/>
      <c r="G128" s="197"/>
      <c r="H128" s="198"/>
      <c r="I128" s="220"/>
    </row>
    <row r="129" spans="1:9" ht="12.75" customHeight="1" x14ac:dyDescent="0.2">
      <c r="A129" s="303"/>
      <c r="B129" s="279"/>
      <c r="C129" s="169" t="s">
        <v>283</v>
      </c>
      <c r="D129" s="176">
        <v>14352</v>
      </c>
      <c r="E129" s="175">
        <f t="shared" ref="E129:E130" si="27">+D129/$I129</f>
        <v>0.73645320197044339</v>
      </c>
      <c r="F129" s="177"/>
      <c r="G129" s="176">
        <v>5136</v>
      </c>
      <c r="H129" s="175">
        <f t="shared" ref="H129:H130" si="28">+G129/$I129</f>
        <v>0.26354679802955666</v>
      </c>
      <c r="I129" s="178">
        <f t="shared" si="26"/>
        <v>19488</v>
      </c>
    </row>
    <row r="130" spans="1:9" ht="12.75" customHeight="1" x14ac:dyDescent="0.2">
      <c r="A130" s="303"/>
      <c r="B130" s="279"/>
      <c r="C130" s="167" t="s">
        <v>288</v>
      </c>
      <c r="D130" s="176">
        <v>46016</v>
      </c>
      <c r="E130" s="175">
        <f t="shared" si="27"/>
        <v>0.6829731655188791</v>
      </c>
      <c r="F130" s="177"/>
      <c r="G130" s="176">
        <v>21360</v>
      </c>
      <c r="H130" s="175">
        <f t="shared" si="28"/>
        <v>0.3170268344811209</v>
      </c>
      <c r="I130" s="178">
        <f t="shared" si="26"/>
        <v>67376</v>
      </c>
    </row>
    <row r="131" spans="1:9" ht="12.75" customHeight="1" x14ac:dyDescent="0.2">
      <c r="A131" s="303"/>
      <c r="B131" s="279"/>
      <c r="C131" s="221" t="s">
        <v>43</v>
      </c>
      <c r="D131" s="197">
        <f>SUM(D129:D130)</f>
        <v>60368</v>
      </c>
      <c r="E131" s="198">
        <f t="shared" si="24"/>
        <v>0.69497144962239821</v>
      </c>
      <c r="F131" s="206"/>
      <c r="G131" s="197">
        <f>SUM(G129:G130)</f>
        <v>26496</v>
      </c>
      <c r="H131" s="198">
        <f t="shared" si="25"/>
        <v>0.30502855037760179</v>
      </c>
      <c r="I131" s="220">
        <f t="shared" si="26"/>
        <v>86864</v>
      </c>
    </row>
    <row r="132" spans="1:9" ht="12.75" customHeight="1" thickBot="1" x14ac:dyDescent="0.25">
      <c r="A132" s="303"/>
      <c r="B132" s="280"/>
      <c r="C132" s="170" t="s">
        <v>0</v>
      </c>
      <c r="D132" s="182">
        <f>SUM(D124,D127,D131)</f>
        <v>83440</v>
      </c>
      <c r="E132" s="180">
        <f t="shared" si="24"/>
        <v>0.62567486502699465</v>
      </c>
      <c r="F132" s="222"/>
      <c r="G132" s="182">
        <f>SUM(G124,G127,G131)</f>
        <v>49920</v>
      </c>
      <c r="H132" s="180">
        <f t="shared" si="25"/>
        <v>0.3743251349730054</v>
      </c>
      <c r="I132" s="179">
        <f t="shared" si="26"/>
        <v>133360</v>
      </c>
    </row>
    <row r="133" spans="1:9" ht="12.75" customHeight="1" thickBot="1" x14ac:dyDescent="0.25">
      <c r="A133" s="292"/>
      <c r="B133" s="282" t="s">
        <v>155</v>
      </c>
      <c r="C133" s="285"/>
      <c r="D133" s="55">
        <f>SUM(D121,D132)</f>
        <v>109264</v>
      </c>
      <c r="E133" s="56">
        <f t="shared" si="24"/>
        <v>0.62755008270538504</v>
      </c>
      <c r="F133" s="57"/>
      <c r="G133" s="55">
        <f>SUM(G121,G132)</f>
        <v>64848</v>
      </c>
      <c r="H133" s="56">
        <f t="shared" si="25"/>
        <v>0.37244991729461496</v>
      </c>
      <c r="I133" s="57">
        <f t="shared" si="26"/>
        <v>174112</v>
      </c>
    </row>
    <row r="134" spans="1:9" ht="12.75" customHeight="1" x14ac:dyDescent="0.2">
      <c r="A134" s="288" t="s">
        <v>215</v>
      </c>
      <c r="B134" s="278" t="s">
        <v>836</v>
      </c>
      <c r="C134" s="208" t="s">
        <v>164</v>
      </c>
      <c r="D134" s="223"/>
      <c r="E134" s="224"/>
      <c r="F134" s="225"/>
      <c r="G134" s="223"/>
      <c r="H134" s="224"/>
      <c r="I134" s="226"/>
    </row>
    <row r="135" spans="1:9" ht="12.75" customHeight="1" x14ac:dyDescent="0.2">
      <c r="A135" s="289"/>
      <c r="B135" s="279"/>
      <c r="C135" s="169" t="s">
        <v>336</v>
      </c>
      <c r="D135" s="176"/>
      <c r="E135" s="175">
        <f t="shared" si="24"/>
        <v>0</v>
      </c>
      <c r="F135" s="177"/>
      <c r="G135" s="176">
        <v>576</v>
      </c>
      <c r="H135" s="175">
        <f t="shared" si="25"/>
        <v>1</v>
      </c>
      <c r="I135" s="178">
        <f t="shared" si="26"/>
        <v>576</v>
      </c>
    </row>
    <row r="136" spans="1:9" ht="12.75" customHeight="1" x14ac:dyDescent="0.2">
      <c r="A136" s="289"/>
      <c r="B136" s="279"/>
      <c r="C136" s="118" t="s">
        <v>260</v>
      </c>
      <c r="D136" s="176"/>
      <c r="E136" s="175">
        <f t="shared" si="24"/>
        <v>0</v>
      </c>
      <c r="F136" s="177"/>
      <c r="G136" s="176">
        <v>912</v>
      </c>
      <c r="H136" s="175">
        <f t="shared" si="25"/>
        <v>1</v>
      </c>
      <c r="I136" s="178">
        <f t="shared" si="26"/>
        <v>912</v>
      </c>
    </row>
    <row r="137" spans="1:9" ht="12.75" customHeight="1" x14ac:dyDescent="0.2">
      <c r="A137" s="289"/>
      <c r="B137" s="279"/>
      <c r="C137" s="118" t="s">
        <v>283</v>
      </c>
      <c r="D137" s="176">
        <v>9360</v>
      </c>
      <c r="E137" s="175">
        <f t="shared" si="24"/>
        <v>0.51181102362204722</v>
      </c>
      <c r="F137" s="177"/>
      <c r="G137" s="176">
        <v>8928</v>
      </c>
      <c r="H137" s="175">
        <f t="shared" si="25"/>
        <v>0.48818897637795278</v>
      </c>
      <c r="I137" s="178">
        <f t="shared" si="26"/>
        <v>18288</v>
      </c>
    </row>
    <row r="138" spans="1:9" ht="12.75" customHeight="1" x14ac:dyDescent="0.2">
      <c r="A138" s="289"/>
      <c r="B138" s="279"/>
      <c r="C138" s="118" t="s">
        <v>284</v>
      </c>
      <c r="D138" s="176"/>
      <c r="E138" s="175">
        <f t="shared" si="24"/>
        <v>0</v>
      </c>
      <c r="F138" s="177"/>
      <c r="G138" s="176">
        <v>1008</v>
      </c>
      <c r="H138" s="175">
        <f t="shared" si="25"/>
        <v>1</v>
      </c>
      <c r="I138" s="178">
        <f t="shared" si="26"/>
        <v>1008</v>
      </c>
    </row>
    <row r="139" spans="1:9" ht="12.75" customHeight="1" x14ac:dyDescent="0.2">
      <c r="A139" s="289"/>
      <c r="B139" s="279"/>
      <c r="C139" s="118" t="s">
        <v>288</v>
      </c>
      <c r="D139" s="176">
        <v>32704</v>
      </c>
      <c r="E139" s="175">
        <f t="shared" si="24"/>
        <v>0.40587768069896746</v>
      </c>
      <c r="F139" s="177"/>
      <c r="G139" s="176">
        <v>47872</v>
      </c>
      <c r="H139" s="175">
        <f t="shared" si="25"/>
        <v>0.59412231930103254</v>
      </c>
      <c r="I139" s="178">
        <f t="shared" si="26"/>
        <v>80576</v>
      </c>
    </row>
    <row r="140" spans="1:9" ht="12.75" customHeight="1" x14ac:dyDescent="0.2">
      <c r="A140" s="289"/>
      <c r="B140" s="279"/>
      <c r="C140" s="118" t="s">
        <v>328</v>
      </c>
      <c r="D140" s="176">
        <v>560</v>
      </c>
      <c r="E140" s="175">
        <f t="shared" si="24"/>
        <v>1</v>
      </c>
      <c r="F140" s="177"/>
      <c r="G140" s="176"/>
      <c r="H140" s="175">
        <f t="shared" si="25"/>
        <v>0</v>
      </c>
      <c r="I140" s="178">
        <f t="shared" si="26"/>
        <v>560</v>
      </c>
    </row>
    <row r="141" spans="1:9" ht="12.75" customHeight="1" x14ac:dyDescent="0.2">
      <c r="A141" s="289"/>
      <c r="B141" s="279"/>
      <c r="C141" s="118" t="s">
        <v>329</v>
      </c>
      <c r="D141" s="176">
        <v>528</v>
      </c>
      <c r="E141" s="175">
        <f t="shared" si="24"/>
        <v>1</v>
      </c>
      <c r="F141" s="177"/>
      <c r="G141" s="176"/>
      <c r="H141" s="175">
        <f t="shared" si="25"/>
        <v>0</v>
      </c>
      <c r="I141" s="178">
        <f t="shared" si="26"/>
        <v>528</v>
      </c>
    </row>
    <row r="142" spans="1:9" ht="12.75" customHeight="1" x14ac:dyDescent="0.2">
      <c r="A142" s="289"/>
      <c r="B142" s="279"/>
      <c r="C142" s="221" t="s">
        <v>43</v>
      </c>
      <c r="D142" s="197">
        <f>SUM(D135:D141)</f>
        <v>43152</v>
      </c>
      <c r="E142" s="198">
        <f t="shared" si="24"/>
        <v>0.42120880837107605</v>
      </c>
      <c r="F142" s="206"/>
      <c r="G142" s="197">
        <f>SUM(G135:G141)</f>
        <v>59296</v>
      </c>
      <c r="H142" s="198">
        <f t="shared" si="25"/>
        <v>0.5787911916289239</v>
      </c>
      <c r="I142" s="220">
        <f t="shared" si="26"/>
        <v>102448</v>
      </c>
    </row>
    <row r="143" spans="1:9" ht="12.75" customHeight="1" x14ac:dyDescent="0.2">
      <c r="A143" s="289"/>
      <c r="B143" s="279"/>
      <c r="C143" s="217" t="s">
        <v>166</v>
      </c>
      <c r="D143" s="197"/>
      <c r="E143" s="198"/>
      <c r="F143" s="206"/>
      <c r="G143" s="197"/>
      <c r="H143" s="198"/>
      <c r="I143" s="220"/>
    </row>
    <row r="144" spans="1:9" ht="12.75" customHeight="1" x14ac:dyDescent="0.2">
      <c r="A144" s="289"/>
      <c r="B144" s="279"/>
      <c r="C144" s="118" t="s">
        <v>257</v>
      </c>
      <c r="D144" s="176"/>
      <c r="E144" s="175">
        <f t="shared" si="24"/>
        <v>0</v>
      </c>
      <c r="F144" s="177"/>
      <c r="G144" s="176">
        <v>5856</v>
      </c>
      <c r="H144" s="175">
        <f t="shared" si="25"/>
        <v>1</v>
      </c>
      <c r="I144" s="178">
        <f t="shared" si="26"/>
        <v>5856</v>
      </c>
    </row>
    <row r="145" spans="1:9" ht="12.75" customHeight="1" x14ac:dyDescent="0.2">
      <c r="A145" s="289"/>
      <c r="B145" s="279"/>
      <c r="C145" s="118" t="s">
        <v>289</v>
      </c>
      <c r="D145" s="176"/>
      <c r="E145" s="175">
        <f t="shared" si="24"/>
        <v>0</v>
      </c>
      <c r="F145" s="177"/>
      <c r="G145" s="176">
        <v>3168</v>
      </c>
      <c r="H145" s="175">
        <f t="shared" si="25"/>
        <v>1</v>
      </c>
      <c r="I145" s="178">
        <f t="shared" si="26"/>
        <v>3168</v>
      </c>
    </row>
    <row r="146" spans="1:9" ht="12.75" customHeight="1" x14ac:dyDescent="0.2">
      <c r="A146" s="289"/>
      <c r="B146" s="279"/>
      <c r="C146" s="118" t="s">
        <v>298</v>
      </c>
      <c r="D146" s="176"/>
      <c r="E146" s="175">
        <f t="shared" si="24"/>
        <v>0</v>
      </c>
      <c r="F146" s="177"/>
      <c r="G146" s="176">
        <v>30336</v>
      </c>
      <c r="H146" s="175">
        <f t="shared" si="25"/>
        <v>1</v>
      </c>
      <c r="I146" s="178">
        <f t="shared" si="26"/>
        <v>30336</v>
      </c>
    </row>
    <row r="147" spans="1:9" ht="12.75" customHeight="1" x14ac:dyDescent="0.2">
      <c r="A147" s="289"/>
      <c r="B147" s="279"/>
      <c r="C147" s="118" t="s">
        <v>309</v>
      </c>
      <c r="D147" s="176">
        <v>9792</v>
      </c>
      <c r="E147" s="175">
        <f t="shared" si="24"/>
        <v>0.36084905660377359</v>
      </c>
      <c r="F147" s="177"/>
      <c r="G147" s="176">
        <v>17344</v>
      </c>
      <c r="H147" s="175">
        <f t="shared" si="25"/>
        <v>0.63915094339622647</v>
      </c>
      <c r="I147" s="178">
        <f t="shared" si="26"/>
        <v>27136</v>
      </c>
    </row>
    <row r="148" spans="1:9" ht="12.75" customHeight="1" x14ac:dyDescent="0.2">
      <c r="A148" s="289"/>
      <c r="B148" s="279"/>
      <c r="C148" s="118" t="s">
        <v>317</v>
      </c>
      <c r="D148" s="176">
        <v>3648</v>
      </c>
      <c r="E148" s="175">
        <f t="shared" si="24"/>
        <v>0.53900709219858156</v>
      </c>
      <c r="F148" s="177"/>
      <c r="G148" s="176">
        <v>3120</v>
      </c>
      <c r="H148" s="175">
        <f t="shared" si="25"/>
        <v>0.46099290780141844</v>
      </c>
      <c r="I148" s="178">
        <f t="shared" si="26"/>
        <v>6768</v>
      </c>
    </row>
    <row r="149" spans="1:9" ht="12.75" customHeight="1" x14ac:dyDescent="0.2">
      <c r="A149" s="289"/>
      <c r="B149" s="279"/>
      <c r="C149" s="196" t="s">
        <v>43</v>
      </c>
      <c r="D149" s="197">
        <f>SUM(D144:D148)</f>
        <v>13440</v>
      </c>
      <c r="E149" s="198">
        <f t="shared" si="24"/>
        <v>0.1834461672854335</v>
      </c>
      <c r="F149" s="206"/>
      <c r="G149" s="197">
        <f>SUM(G144:G148)</f>
        <v>59824</v>
      </c>
      <c r="H149" s="198">
        <f t="shared" si="25"/>
        <v>0.8165538327145665</v>
      </c>
      <c r="I149" s="220">
        <f t="shared" si="26"/>
        <v>73264</v>
      </c>
    </row>
    <row r="150" spans="1:9" ht="12.75" customHeight="1" thickBot="1" x14ac:dyDescent="0.25">
      <c r="A150" s="289"/>
      <c r="B150" s="280"/>
      <c r="C150" s="170" t="s">
        <v>0</v>
      </c>
      <c r="D150" s="192">
        <f>SUM(D142,D149)</f>
        <v>56592</v>
      </c>
      <c r="E150" s="227">
        <f t="shared" si="24"/>
        <v>0.32207248224367147</v>
      </c>
      <c r="F150" s="228"/>
      <c r="G150" s="192">
        <f>SUM(G142,G149)</f>
        <v>119120</v>
      </c>
      <c r="H150" s="227">
        <f t="shared" si="25"/>
        <v>0.67792751775632853</v>
      </c>
      <c r="I150" s="191">
        <f t="shared" si="26"/>
        <v>175712</v>
      </c>
    </row>
    <row r="151" spans="1:9" ht="12.75" customHeight="1" thickBot="1" x14ac:dyDescent="0.25">
      <c r="A151" s="290"/>
      <c r="B151" s="282" t="s">
        <v>156</v>
      </c>
      <c r="C151" s="285"/>
      <c r="D151" s="55">
        <f>+D150</f>
        <v>56592</v>
      </c>
      <c r="E151" s="56">
        <f t="shared" ref="E151" si="29">+D151/$I151</f>
        <v>0.32207248224367147</v>
      </c>
      <c r="F151" s="57"/>
      <c r="G151" s="55">
        <f>+G150</f>
        <v>119120</v>
      </c>
      <c r="H151" s="56">
        <f t="shared" ref="H151" si="30">+G151/$I151</f>
        <v>0.67792751775632853</v>
      </c>
      <c r="I151" s="57">
        <f t="shared" ref="I151" si="31">+D151+G151</f>
        <v>175712</v>
      </c>
    </row>
    <row r="152" spans="1:9" ht="12.75" customHeight="1" x14ac:dyDescent="0.2">
      <c r="D152" s="2"/>
      <c r="E152" s="2"/>
      <c r="F152" s="2"/>
      <c r="G152" s="1"/>
      <c r="H152" s="1"/>
    </row>
    <row r="153" spans="1:9" ht="12.75" customHeight="1" x14ac:dyDescent="0.2">
      <c r="B153" s="272" t="s">
        <v>890</v>
      </c>
      <c r="C153" s="273"/>
      <c r="D153" s="273"/>
      <c r="E153" s="273"/>
      <c r="F153" s="273"/>
      <c r="G153" s="273"/>
      <c r="H153" s="273"/>
      <c r="I153" s="273"/>
    </row>
    <row r="154" spans="1:9" ht="12.75" customHeight="1" x14ac:dyDescent="0.2">
      <c r="B154" s="273"/>
      <c r="C154" s="273"/>
      <c r="D154" s="273"/>
      <c r="E154" s="273"/>
      <c r="F154" s="273"/>
      <c r="G154" s="273"/>
      <c r="H154" s="273"/>
      <c r="I154" s="273"/>
    </row>
    <row r="198" spans="1:1" ht="12.75" customHeight="1" x14ac:dyDescent="0.2">
      <c r="A198" s="8" t="s">
        <v>885</v>
      </c>
    </row>
  </sheetData>
  <mergeCells count="29">
    <mergeCell ref="B73:B86"/>
    <mergeCell ref="B87:C87"/>
    <mergeCell ref="A56:A87"/>
    <mergeCell ref="B88:B104"/>
    <mergeCell ref="B105:B111"/>
    <mergeCell ref="A88:A111"/>
    <mergeCell ref="G6:H6"/>
    <mergeCell ref="B8:C8"/>
    <mergeCell ref="D6:E6"/>
    <mergeCell ref="A9:A28"/>
    <mergeCell ref="B9:B21"/>
    <mergeCell ref="B22:B27"/>
    <mergeCell ref="B28:C28"/>
    <mergeCell ref="B153:I154"/>
    <mergeCell ref="B42:C42"/>
    <mergeCell ref="A43:A55"/>
    <mergeCell ref="B55:C55"/>
    <mergeCell ref="B56:B71"/>
    <mergeCell ref="A29:A42"/>
    <mergeCell ref="B29:B41"/>
    <mergeCell ref="B43:B54"/>
    <mergeCell ref="B112:C112"/>
    <mergeCell ref="B122:B132"/>
    <mergeCell ref="B133:C133"/>
    <mergeCell ref="A134:A151"/>
    <mergeCell ref="B134:B150"/>
    <mergeCell ref="B151:C151"/>
    <mergeCell ref="B113:B121"/>
    <mergeCell ref="A113:A133"/>
  </mergeCells>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3" manualBreakCount="3">
    <brk id="42" max="8" man="1"/>
    <brk id="87" max="8" man="1"/>
    <brk id="13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233"/>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5.77734375" style="8" customWidth="1"/>
    <col min="14" max="14" width="1.77734375" style="8" customWidth="1"/>
    <col min="15" max="15" width="7.6640625" style="14" bestFit="1" customWidth="1"/>
    <col min="16" max="16" width="6.33203125" style="14" bestFit="1" customWidth="1"/>
    <col min="17" max="17" width="7.6640625" style="14" bestFit="1" customWidth="1"/>
    <col min="22" max="16384" width="8.88671875" style="8"/>
  </cols>
  <sheetData>
    <row r="1" spans="1:25" ht="12.75" customHeight="1" x14ac:dyDescent="0.2">
      <c r="A1" s="27" t="s">
        <v>850</v>
      </c>
      <c r="C1" s="27"/>
      <c r="D1" s="27"/>
      <c r="E1" s="27"/>
      <c r="F1" s="27"/>
      <c r="G1" s="27"/>
      <c r="H1" s="27"/>
      <c r="I1" s="27"/>
    </row>
    <row r="2" spans="1:25" ht="12.75" customHeight="1" x14ac:dyDescent="0.2">
      <c r="A2" s="27" t="s">
        <v>201</v>
      </c>
      <c r="C2" s="27"/>
      <c r="D2" s="27"/>
      <c r="E2" s="27"/>
      <c r="F2" s="27"/>
      <c r="G2" s="27"/>
      <c r="H2" s="27"/>
      <c r="I2" s="27"/>
    </row>
    <row r="3" spans="1:25" ht="12.75" customHeight="1" x14ac:dyDescent="0.2">
      <c r="A3" s="27" t="s">
        <v>11</v>
      </c>
      <c r="C3" s="27"/>
      <c r="D3" s="27"/>
      <c r="E3" s="27"/>
      <c r="F3" s="27"/>
      <c r="G3" s="27"/>
      <c r="H3" s="27"/>
      <c r="I3" s="27"/>
    </row>
    <row r="4" spans="1:25" ht="12.75" customHeight="1" x14ac:dyDescent="0.2">
      <c r="A4" s="27" t="s">
        <v>898</v>
      </c>
      <c r="D4" s="27"/>
      <c r="E4" s="27"/>
      <c r="F4" s="27"/>
      <c r="G4" s="66"/>
      <c r="H4" s="27"/>
      <c r="I4" s="27"/>
    </row>
    <row r="5" spans="1:25" ht="12.75" customHeight="1" x14ac:dyDescent="0.2">
      <c r="B5" s="67"/>
    </row>
    <row r="6" spans="1:25" ht="12.75" customHeight="1" x14ac:dyDescent="0.2">
      <c r="D6" s="274" t="s">
        <v>15</v>
      </c>
      <c r="E6" s="274"/>
      <c r="F6" s="3"/>
      <c r="G6" s="274" t="s">
        <v>1</v>
      </c>
      <c r="H6" s="274"/>
      <c r="I6" s="3"/>
    </row>
    <row r="7" spans="1:25" ht="12.75" customHeight="1" x14ac:dyDescent="0.2">
      <c r="A7" s="61"/>
      <c r="B7" s="4" t="s">
        <v>837</v>
      </c>
      <c r="C7" s="4" t="s">
        <v>3</v>
      </c>
      <c r="D7" s="5" t="s">
        <v>4</v>
      </c>
      <c r="E7" s="5" t="s">
        <v>5</v>
      </c>
      <c r="F7" s="5"/>
      <c r="G7" s="5" t="s">
        <v>4</v>
      </c>
      <c r="H7" s="5" t="s">
        <v>5</v>
      </c>
      <c r="I7" s="5" t="s">
        <v>6</v>
      </c>
    </row>
    <row r="8" spans="1:25" ht="12.75" customHeight="1" x14ac:dyDescent="0.2">
      <c r="A8" s="40"/>
      <c r="B8" s="295" t="s">
        <v>13</v>
      </c>
      <c r="C8" s="295"/>
      <c r="D8" s="65">
        <f>SUM(D22,D30,D41,D86,D135,D171,D205,D213)</f>
        <v>1218464</v>
      </c>
      <c r="E8" s="147">
        <f>D8/$I8</f>
        <v>0.66550729703749012</v>
      </c>
      <c r="F8" s="148"/>
      <c r="G8" s="65">
        <f>SUM(G22,G30,G41,G86,G135,G171,G205,G213)</f>
        <v>612416</v>
      </c>
      <c r="H8" s="147">
        <f>G8/$I8</f>
        <v>0.33449270296250982</v>
      </c>
      <c r="I8" s="65">
        <f>+D8+G8</f>
        <v>1830880</v>
      </c>
    </row>
    <row r="9" spans="1:25" ht="12.75" customHeight="1" x14ac:dyDescent="0.2">
      <c r="A9" s="301" t="s">
        <v>842</v>
      </c>
      <c r="B9" s="275" t="s">
        <v>827</v>
      </c>
      <c r="C9" s="193" t="s">
        <v>210</v>
      </c>
      <c r="D9" s="194"/>
      <c r="E9" s="195"/>
      <c r="F9" s="194"/>
      <c r="G9" s="194"/>
      <c r="H9" s="195"/>
      <c r="I9" s="194"/>
      <c r="V9"/>
      <c r="W9"/>
      <c r="X9"/>
      <c r="Y9"/>
    </row>
    <row r="10" spans="1:25" ht="12.75" customHeight="1" x14ac:dyDescent="0.2">
      <c r="A10" s="289"/>
      <c r="B10" s="275"/>
      <c r="C10" s="169" t="s">
        <v>257</v>
      </c>
      <c r="D10" s="174"/>
      <c r="E10" s="175">
        <f t="shared" ref="E10:E27" si="0">+D10/$I10</f>
        <v>0</v>
      </c>
      <c r="F10" s="174"/>
      <c r="G10" s="174">
        <v>1296</v>
      </c>
      <c r="H10" s="175">
        <f t="shared" ref="H10:H27" si="1">+G10/$I10</f>
        <v>1</v>
      </c>
      <c r="I10" s="176">
        <f t="shared" ref="I10:I28" si="2">+D10+G10</f>
        <v>1296</v>
      </c>
      <c r="V10"/>
      <c r="W10"/>
      <c r="X10"/>
      <c r="Y10"/>
    </row>
    <row r="11" spans="1:25" ht="12.75" customHeight="1" x14ac:dyDescent="0.2">
      <c r="A11" s="289"/>
      <c r="B11" s="279"/>
      <c r="C11" s="118" t="s">
        <v>281</v>
      </c>
      <c r="D11" s="176">
        <v>1584</v>
      </c>
      <c r="E11" s="175">
        <f t="shared" si="0"/>
        <v>1</v>
      </c>
      <c r="F11" s="176"/>
      <c r="G11" s="176"/>
      <c r="H11" s="175">
        <f t="shared" si="1"/>
        <v>0</v>
      </c>
      <c r="I11" s="176">
        <f t="shared" si="2"/>
        <v>1584</v>
      </c>
      <c r="V11"/>
      <c r="W11"/>
      <c r="X11"/>
      <c r="Y11"/>
    </row>
    <row r="12" spans="1:25" ht="12.75" customHeight="1" x14ac:dyDescent="0.2">
      <c r="A12" s="289"/>
      <c r="B12" s="279"/>
      <c r="C12" s="118" t="s">
        <v>289</v>
      </c>
      <c r="D12" s="176"/>
      <c r="E12" s="175">
        <f t="shared" si="0"/>
        <v>0</v>
      </c>
      <c r="F12" s="177"/>
      <c r="G12" s="176">
        <v>960</v>
      </c>
      <c r="H12" s="175">
        <f t="shared" si="1"/>
        <v>1</v>
      </c>
      <c r="I12" s="176">
        <f t="shared" si="2"/>
        <v>960</v>
      </c>
      <c r="V12"/>
      <c r="W12"/>
      <c r="X12"/>
      <c r="Y12"/>
    </row>
    <row r="13" spans="1:25" ht="12.75" customHeight="1" x14ac:dyDescent="0.2">
      <c r="A13" s="289"/>
      <c r="B13" s="279"/>
      <c r="C13" s="118" t="s">
        <v>298</v>
      </c>
      <c r="D13" s="176">
        <v>1152</v>
      </c>
      <c r="E13" s="175">
        <f t="shared" si="0"/>
        <v>1</v>
      </c>
      <c r="F13" s="177"/>
      <c r="G13" s="176"/>
      <c r="H13" s="175">
        <f t="shared" si="1"/>
        <v>0</v>
      </c>
      <c r="I13" s="176">
        <f t="shared" si="2"/>
        <v>1152</v>
      </c>
      <c r="V13"/>
      <c r="W13"/>
      <c r="X13"/>
      <c r="Y13"/>
    </row>
    <row r="14" spans="1:25" ht="12.75" customHeight="1" x14ac:dyDescent="0.2">
      <c r="A14" s="289"/>
      <c r="B14" s="279"/>
      <c r="C14" s="118" t="s">
        <v>309</v>
      </c>
      <c r="D14" s="178">
        <v>2112</v>
      </c>
      <c r="E14" s="175">
        <f t="shared" si="0"/>
        <v>1</v>
      </c>
      <c r="F14" s="176"/>
      <c r="G14" s="178"/>
      <c r="H14" s="175">
        <f t="shared" si="1"/>
        <v>0</v>
      </c>
      <c r="I14" s="176">
        <f t="shared" si="2"/>
        <v>2112</v>
      </c>
      <c r="V14"/>
      <c r="W14"/>
      <c r="X14"/>
      <c r="Y14"/>
    </row>
    <row r="15" spans="1:25" ht="12.75" customHeight="1" x14ac:dyDescent="0.2">
      <c r="A15" s="289"/>
      <c r="B15" s="279"/>
      <c r="C15" s="118" t="s">
        <v>315</v>
      </c>
      <c r="D15" s="176">
        <v>2400</v>
      </c>
      <c r="E15" s="175">
        <f t="shared" si="0"/>
        <v>1</v>
      </c>
      <c r="F15" s="176"/>
      <c r="G15" s="176"/>
      <c r="H15" s="175">
        <f t="shared" si="1"/>
        <v>0</v>
      </c>
      <c r="I15" s="176">
        <f t="shared" si="2"/>
        <v>2400</v>
      </c>
      <c r="V15"/>
      <c r="W15"/>
      <c r="X15"/>
      <c r="Y15"/>
    </row>
    <row r="16" spans="1:25" ht="12.75" customHeight="1" x14ac:dyDescent="0.2">
      <c r="A16" s="289"/>
      <c r="B16" s="279"/>
      <c r="C16" s="118" t="s">
        <v>319</v>
      </c>
      <c r="D16" s="176">
        <v>2736</v>
      </c>
      <c r="E16" s="175">
        <f t="shared" si="0"/>
        <v>1</v>
      </c>
      <c r="F16" s="176"/>
      <c r="G16" s="176"/>
      <c r="H16" s="175">
        <f t="shared" si="1"/>
        <v>0</v>
      </c>
      <c r="I16" s="176">
        <f t="shared" si="2"/>
        <v>2736</v>
      </c>
      <c r="V16"/>
      <c r="W16"/>
      <c r="X16"/>
      <c r="Y16"/>
    </row>
    <row r="17" spans="1:25" ht="12.75" customHeight="1" x14ac:dyDescent="0.2">
      <c r="A17" s="289"/>
      <c r="B17" s="279"/>
      <c r="C17" s="118" t="s">
        <v>329</v>
      </c>
      <c r="D17" s="176"/>
      <c r="E17" s="175">
        <f t="shared" si="0"/>
        <v>0</v>
      </c>
      <c r="F17" s="176"/>
      <c r="G17" s="176">
        <v>1104</v>
      </c>
      <c r="H17" s="175">
        <f t="shared" si="1"/>
        <v>1</v>
      </c>
      <c r="I17" s="176">
        <f t="shared" si="2"/>
        <v>1104</v>
      </c>
      <c r="V17"/>
      <c r="W17"/>
      <c r="X17"/>
      <c r="Y17"/>
    </row>
    <row r="18" spans="1:25" ht="12.75" customHeight="1" thickBot="1" x14ac:dyDescent="0.25">
      <c r="A18" s="289"/>
      <c r="B18" s="280"/>
      <c r="C18" s="170" t="s">
        <v>0</v>
      </c>
      <c r="D18" s="179">
        <f>SUM(D10:D17)</f>
        <v>9984</v>
      </c>
      <c r="E18" s="180">
        <f t="shared" si="0"/>
        <v>0.74820143884892087</v>
      </c>
      <c r="F18" s="181"/>
      <c r="G18" s="179">
        <f>SUM(G10:G17)</f>
        <v>3360</v>
      </c>
      <c r="H18" s="180">
        <f t="shared" si="1"/>
        <v>0.25179856115107913</v>
      </c>
      <c r="I18" s="182">
        <f t="shared" si="2"/>
        <v>13344</v>
      </c>
      <c r="V18"/>
      <c r="W18"/>
      <c r="X18"/>
      <c r="Y18"/>
    </row>
    <row r="19" spans="1:25" ht="12.75" customHeight="1" x14ac:dyDescent="0.2">
      <c r="A19" s="289"/>
      <c r="B19" s="308" t="s">
        <v>902</v>
      </c>
      <c r="C19" s="40" t="s">
        <v>904</v>
      </c>
      <c r="D19" s="176">
        <v>160</v>
      </c>
      <c r="E19" s="175">
        <f t="shared" si="0"/>
        <v>1</v>
      </c>
      <c r="F19" s="176"/>
      <c r="G19" s="176"/>
      <c r="H19" s="175">
        <f t="shared" si="1"/>
        <v>0</v>
      </c>
      <c r="I19" s="176">
        <f t="shared" si="2"/>
        <v>160</v>
      </c>
      <c r="V19"/>
      <c r="W19"/>
      <c r="X19"/>
      <c r="Y19"/>
    </row>
    <row r="20" spans="1:25" ht="12.75" customHeight="1" x14ac:dyDescent="0.2">
      <c r="A20" s="289"/>
      <c r="B20" s="275"/>
      <c r="C20" s="118" t="s">
        <v>905</v>
      </c>
      <c r="D20" s="176">
        <v>3328</v>
      </c>
      <c r="E20" s="175">
        <f t="shared" ref="E20" si="3">+D20/$I20</f>
        <v>1</v>
      </c>
      <c r="F20" s="176"/>
      <c r="G20" s="176"/>
      <c r="H20" s="175">
        <f t="shared" ref="H20" si="4">+G20/$I20</f>
        <v>0</v>
      </c>
      <c r="I20" s="176">
        <f t="shared" ref="I20" si="5">+D20+G20</f>
        <v>3328</v>
      </c>
      <c r="V20"/>
      <c r="W20"/>
      <c r="X20"/>
      <c r="Y20"/>
    </row>
    <row r="21" spans="1:25" ht="12.75" customHeight="1" thickBot="1" x14ac:dyDescent="0.25">
      <c r="A21" s="289"/>
      <c r="B21" s="281"/>
      <c r="C21" s="170" t="s">
        <v>0</v>
      </c>
      <c r="D21" s="179">
        <f>SUM(D19:D20)</f>
        <v>3488</v>
      </c>
      <c r="E21" s="180">
        <f t="shared" si="0"/>
        <v>1</v>
      </c>
      <c r="F21" s="182"/>
      <c r="G21" s="268">
        <f>SUM(G19:G19)</f>
        <v>0</v>
      </c>
      <c r="H21" s="180">
        <f t="shared" si="1"/>
        <v>0</v>
      </c>
      <c r="I21" s="182">
        <f t="shared" si="2"/>
        <v>3488</v>
      </c>
      <c r="V21"/>
      <c r="W21"/>
      <c r="X21"/>
      <c r="Y21"/>
    </row>
    <row r="22" spans="1:25" ht="12.75" customHeight="1" thickBot="1" x14ac:dyDescent="0.25">
      <c r="A22" s="292"/>
      <c r="B22" s="282" t="s">
        <v>159</v>
      </c>
      <c r="C22" s="285"/>
      <c r="D22" s="55">
        <f>SUM(D18,D21)</f>
        <v>13472</v>
      </c>
      <c r="E22" s="56">
        <f t="shared" si="0"/>
        <v>0.80038022813688214</v>
      </c>
      <c r="F22" s="57"/>
      <c r="G22" s="55">
        <f>SUM(G18,G21)</f>
        <v>3360</v>
      </c>
      <c r="H22" s="56">
        <f t="shared" si="1"/>
        <v>0.19961977186311788</v>
      </c>
      <c r="I22" s="57">
        <f t="shared" si="2"/>
        <v>16832</v>
      </c>
      <c r="V22"/>
      <c r="W22"/>
      <c r="X22"/>
      <c r="Y22"/>
    </row>
    <row r="23" spans="1:25" ht="12.75" customHeight="1" x14ac:dyDescent="0.2">
      <c r="A23" s="278" t="s">
        <v>876</v>
      </c>
      <c r="B23" s="278" t="s">
        <v>828</v>
      </c>
      <c r="C23" s="171" t="s">
        <v>414</v>
      </c>
      <c r="D23" s="172"/>
      <c r="E23" s="173"/>
      <c r="F23" s="172"/>
      <c r="G23" s="172"/>
      <c r="H23" s="173"/>
      <c r="I23" s="172"/>
      <c r="V23"/>
      <c r="W23"/>
      <c r="X23"/>
      <c r="Y23"/>
    </row>
    <row r="24" spans="1:25" ht="12.75" customHeight="1" x14ac:dyDescent="0.2">
      <c r="A24" s="275"/>
      <c r="B24" s="275"/>
      <c r="C24" s="118" t="s">
        <v>253</v>
      </c>
      <c r="D24" s="178"/>
      <c r="E24" s="175">
        <f t="shared" si="0"/>
        <v>0</v>
      </c>
      <c r="F24" s="176"/>
      <c r="G24" s="178">
        <v>816</v>
      </c>
      <c r="H24" s="175">
        <f t="shared" si="1"/>
        <v>1</v>
      </c>
      <c r="I24" s="176">
        <f t="shared" si="2"/>
        <v>816</v>
      </c>
      <c r="V24"/>
      <c r="W24"/>
      <c r="X24"/>
      <c r="Y24"/>
    </row>
    <row r="25" spans="1:25" ht="12.75" customHeight="1" x14ac:dyDescent="0.2">
      <c r="A25" s="279"/>
      <c r="B25" s="279"/>
      <c r="C25" s="167" t="s">
        <v>288</v>
      </c>
      <c r="D25" s="178">
        <v>1904</v>
      </c>
      <c r="E25" s="175">
        <f t="shared" si="0"/>
        <v>1</v>
      </c>
      <c r="F25" s="176"/>
      <c r="G25" s="178"/>
      <c r="H25" s="175">
        <f t="shared" si="1"/>
        <v>0</v>
      </c>
      <c r="I25" s="176">
        <f t="shared" si="2"/>
        <v>1904</v>
      </c>
      <c r="V25"/>
      <c r="W25"/>
      <c r="X25"/>
      <c r="Y25"/>
    </row>
    <row r="26" spans="1:25" ht="12.75" customHeight="1" x14ac:dyDescent="0.2">
      <c r="A26" s="279"/>
      <c r="B26" s="279"/>
      <c r="C26" s="167" t="s">
        <v>309</v>
      </c>
      <c r="D26" s="178"/>
      <c r="E26" s="175">
        <f t="shared" si="0"/>
        <v>0</v>
      </c>
      <c r="F26" s="176"/>
      <c r="G26" s="178">
        <v>2208</v>
      </c>
      <c r="H26" s="175">
        <f t="shared" si="1"/>
        <v>1</v>
      </c>
      <c r="I26" s="176">
        <f t="shared" si="2"/>
        <v>2208</v>
      </c>
      <c r="V26"/>
      <c r="W26"/>
      <c r="X26"/>
      <c r="Y26"/>
    </row>
    <row r="27" spans="1:25" ht="12.75" customHeight="1" x14ac:dyDescent="0.2">
      <c r="A27" s="279"/>
      <c r="B27" s="279"/>
      <c r="C27" s="167" t="s">
        <v>317</v>
      </c>
      <c r="D27" s="178">
        <v>768</v>
      </c>
      <c r="E27" s="175">
        <f t="shared" si="0"/>
        <v>1</v>
      </c>
      <c r="F27" s="176"/>
      <c r="G27" s="178"/>
      <c r="H27" s="175">
        <f t="shared" si="1"/>
        <v>0</v>
      </c>
      <c r="I27" s="176">
        <f t="shared" si="2"/>
        <v>768</v>
      </c>
      <c r="V27"/>
      <c r="W27"/>
      <c r="X27"/>
      <c r="Y27"/>
    </row>
    <row r="28" spans="1:25" ht="12.75" customHeight="1" x14ac:dyDescent="0.2">
      <c r="A28" s="279"/>
      <c r="B28" s="279"/>
      <c r="C28" s="167" t="s">
        <v>329</v>
      </c>
      <c r="D28" s="178">
        <v>432</v>
      </c>
      <c r="E28" s="175">
        <f t="shared" ref="E28:E37" si="6">+D28/$I28</f>
        <v>0.33333333333333331</v>
      </c>
      <c r="F28" s="176"/>
      <c r="G28" s="178">
        <v>864</v>
      </c>
      <c r="H28" s="175">
        <f t="shared" ref="H28:H37" si="7">+G28/$I28</f>
        <v>0.66666666666666663</v>
      </c>
      <c r="I28" s="176">
        <f t="shared" si="2"/>
        <v>1296</v>
      </c>
      <c r="V28"/>
      <c r="W28"/>
      <c r="X28"/>
      <c r="Y28"/>
    </row>
    <row r="29" spans="1:25" ht="12.75" customHeight="1" thickBot="1" x14ac:dyDescent="0.25">
      <c r="A29" s="279"/>
      <c r="B29" s="280"/>
      <c r="C29" s="170" t="s">
        <v>0</v>
      </c>
      <c r="D29" s="179">
        <f>SUM(D24:D28)</f>
        <v>3104</v>
      </c>
      <c r="E29" s="180">
        <f t="shared" si="6"/>
        <v>0.44393592677345539</v>
      </c>
      <c r="F29" s="182"/>
      <c r="G29" s="179">
        <f>SUM(G24:G28)</f>
        <v>3888</v>
      </c>
      <c r="H29" s="180">
        <f t="shared" si="7"/>
        <v>0.55606407322654461</v>
      </c>
      <c r="I29" s="182">
        <f t="shared" ref="I29:I37" si="8">+D29+G29</f>
        <v>6992</v>
      </c>
      <c r="V29"/>
      <c r="W29"/>
      <c r="X29"/>
      <c r="Y29"/>
    </row>
    <row r="30" spans="1:25" ht="12.75" customHeight="1" thickBot="1" x14ac:dyDescent="0.25">
      <c r="A30" s="280"/>
      <c r="B30" s="282" t="s">
        <v>175</v>
      </c>
      <c r="C30" s="282"/>
      <c r="D30" s="186">
        <f>+D29</f>
        <v>3104</v>
      </c>
      <c r="E30" s="187">
        <f t="shared" si="6"/>
        <v>0.44393592677345539</v>
      </c>
      <c r="F30" s="188"/>
      <c r="G30" s="186">
        <f>+G29</f>
        <v>3888</v>
      </c>
      <c r="H30" s="187">
        <f t="shared" si="7"/>
        <v>0.55606407322654461</v>
      </c>
      <c r="I30" s="188">
        <f t="shared" si="8"/>
        <v>6992</v>
      </c>
      <c r="V30"/>
      <c r="W30"/>
      <c r="X30"/>
      <c r="Y30"/>
    </row>
    <row r="31" spans="1:25" ht="12.75" customHeight="1" x14ac:dyDescent="0.2">
      <c r="A31" s="278" t="s">
        <v>843</v>
      </c>
      <c r="B31" s="278" t="s">
        <v>203</v>
      </c>
      <c r="C31" s="171" t="s">
        <v>203</v>
      </c>
      <c r="D31" s="172"/>
      <c r="E31" s="173"/>
      <c r="F31" s="172"/>
      <c r="G31" s="172"/>
      <c r="H31" s="173"/>
      <c r="I31" s="172"/>
      <c r="V31"/>
      <c r="W31"/>
      <c r="X31"/>
      <c r="Y31"/>
    </row>
    <row r="32" spans="1:25" ht="12.75" customHeight="1" x14ac:dyDescent="0.2">
      <c r="A32" s="275"/>
      <c r="B32" s="279"/>
      <c r="C32" s="167" t="s">
        <v>260</v>
      </c>
      <c r="D32" s="178">
        <v>3312</v>
      </c>
      <c r="E32" s="175">
        <f t="shared" si="6"/>
        <v>1</v>
      </c>
      <c r="F32" s="176"/>
      <c r="G32" s="178"/>
      <c r="H32" s="175">
        <f t="shared" si="7"/>
        <v>0</v>
      </c>
      <c r="I32" s="176">
        <f t="shared" si="8"/>
        <v>3312</v>
      </c>
      <c r="V32"/>
      <c r="W32"/>
      <c r="X32"/>
      <c r="Y32"/>
    </row>
    <row r="33" spans="1:25" ht="12.75" customHeight="1" x14ac:dyDescent="0.2">
      <c r="A33" s="275"/>
      <c r="B33" s="279"/>
      <c r="C33" s="167" t="s">
        <v>284</v>
      </c>
      <c r="D33" s="178">
        <v>480</v>
      </c>
      <c r="E33" s="175">
        <f t="shared" si="6"/>
        <v>1</v>
      </c>
      <c r="F33" s="176"/>
      <c r="G33" s="178"/>
      <c r="H33" s="175">
        <f t="shared" si="7"/>
        <v>0</v>
      </c>
      <c r="I33" s="176">
        <f t="shared" si="8"/>
        <v>480</v>
      </c>
      <c r="V33"/>
      <c r="W33"/>
      <c r="X33"/>
      <c r="Y33"/>
    </row>
    <row r="34" spans="1:25" ht="12.75" customHeight="1" x14ac:dyDescent="0.2">
      <c r="A34" s="275"/>
      <c r="B34" s="279"/>
      <c r="C34" s="167" t="s">
        <v>289</v>
      </c>
      <c r="D34" s="178"/>
      <c r="E34" s="175">
        <f t="shared" si="6"/>
        <v>0</v>
      </c>
      <c r="F34" s="176"/>
      <c r="G34" s="178">
        <v>3360</v>
      </c>
      <c r="H34" s="175">
        <f t="shared" si="7"/>
        <v>1</v>
      </c>
      <c r="I34" s="176">
        <f t="shared" si="8"/>
        <v>3360</v>
      </c>
      <c r="V34"/>
      <c r="W34"/>
      <c r="X34"/>
      <c r="Y34"/>
    </row>
    <row r="35" spans="1:25" ht="12.75" customHeight="1" x14ac:dyDescent="0.2">
      <c r="A35" s="275"/>
      <c r="B35" s="279"/>
      <c r="C35" s="167" t="s">
        <v>309</v>
      </c>
      <c r="D35" s="178">
        <v>1344</v>
      </c>
      <c r="E35" s="175">
        <f t="shared" si="6"/>
        <v>1</v>
      </c>
      <c r="F35" s="176"/>
      <c r="G35" s="178"/>
      <c r="H35" s="175">
        <f t="shared" si="7"/>
        <v>0</v>
      </c>
      <c r="I35" s="176">
        <f t="shared" si="8"/>
        <v>1344</v>
      </c>
      <c r="V35"/>
      <c r="W35"/>
      <c r="X35"/>
      <c r="Y35"/>
    </row>
    <row r="36" spans="1:25" ht="12.75" customHeight="1" x14ac:dyDescent="0.2">
      <c r="A36" s="275"/>
      <c r="B36" s="279"/>
      <c r="C36" s="167" t="s">
        <v>317</v>
      </c>
      <c r="D36" s="178">
        <v>1152</v>
      </c>
      <c r="E36" s="175">
        <f t="shared" si="6"/>
        <v>1</v>
      </c>
      <c r="F36" s="176"/>
      <c r="G36" s="178"/>
      <c r="H36" s="175">
        <f t="shared" si="7"/>
        <v>0</v>
      </c>
      <c r="I36" s="176">
        <f t="shared" si="8"/>
        <v>1152</v>
      </c>
      <c r="V36"/>
      <c r="W36"/>
      <c r="X36"/>
      <c r="Y36"/>
    </row>
    <row r="37" spans="1:25" ht="12.75" customHeight="1" thickBot="1" x14ac:dyDescent="0.25">
      <c r="A37" s="275"/>
      <c r="B37" s="279"/>
      <c r="C37" s="189" t="s">
        <v>43</v>
      </c>
      <c r="D37" s="179">
        <f>SUM(D32:D36)</f>
        <v>6288</v>
      </c>
      <c r="E37" s="180">
        <f t="shared" si="6"/>
        <v>0.65174129353233834</v>
      </c>
      <c r="F37" s="182"/>
      <c r="G37" s="179">
        <f>SUM(G32:G36)</f>
        <v>3360</v>
      </c>
      <c r="H37" s="180">
        <f t="shared" si="7"/>
        <v>0.34825870646766172</v>
      </c>
      <c r="I37" s="182">
        <f t="shared" si="8"/>
        <v>9648</v>
      </c>
      <c r="V37"/>
      <c r="W37"/>
      <c r="X37"/>
      <c r="Y37"/>
    </row>
    <row r="38" spans="1:25" ht="12.75" customHeight="1" x14ac:dyDescent="0.2">
      <c r="A38" s="275"/>
      <c r="B38" s="279"/>
      <c r="C38" s="171" t="s">
        <v>700</v>
      </c>
      <c r="D38" s="172"/>
      <c r="E38" s="173"/>
      <c r="F38" s="172"/>
      <c r="G38" s="172"/>
      <c r="H38" s="173"/>
      <c r="I38" s="172"/>
      <c r="V38"/>
      <c r="W38"/>
      <c r="X38"/>
      <c r="Y38"/>
    </row>
    <row r="39" spans="1:25" ht="12.75" customHeight="1" x14ac:dyDescent="0.2">
      <c r="A39" s="275"/>
      <c r="B39" s="279"/>
      <c r="C39" s="167" t="s">
        <v>701</v>
      </c>
      <c r="D39" s="176">
        <v>4752</v>
      </c>
      <c r="E39" s="175">
        <f t="shared" ref="E39" si="9">+D39/$I39</f>
        <v>0.95192307692307687</v>
      </c>
      <c r="F39" s="176"/>
      <c r="G39" s="176">
        <v>240</v>
      </c>
      <c r="H39" s="175">
        <f t="shared" ref="H39" si="10">+G39/$I39</f>
        <v>4.807692307692308E-2</v>
      </c>
      <c r="I39" s="176">
        <f t="shared" ref="I39" si="11">+D39+G39</f>
        <v>4992</v>
      </c>
      <c r="V39"/>
      <c r="W39"/>
      <c r="X39"/>
      <c r="Y39"/>
    </row>
    <row r="40" spans="1:25" ht="12.75" customHeight="1" thickBot="1" x14ac:dyDescent="0.25">
      <c r="A40" s="275"/>
      <c r="B40" s="280"/>
      <c r="C40" s="190" t="s">
        <v>43</v>
      </c>
      <c r="D40" s="191">
        <f>+D39</f>
        <v>4752</v>
      </c>
      <c r="E40" s="180">
        <f t="shared" ref="E40:E41" si="12">+D40/$I40</f>
        <v>0.95192307692307687</v>
      </c>
      <c r="F40" s="192"/>
      <c r="G40" s="191">
        <f>+G39</f>
        <v>240</v>
      </c>
      <c r="H40" s="180">
        <f t="shared" ref="H40:H41" si="13">+G40/$I40</f>
        <v>4.807692307692308E-2</v>
      </c>
      <c r="I40" s="182">
        <f t="shared" ref="I40:I41" si="14">+D40+G40</f>
        <v>4992</v>
      </c>
      <c r="V40"/>
      <c r="W40"/>
      <c r="X40"/>
      <c r="Y40"/>
    </row>
    <row r="41" spans="1:25" ht="12.75" customHeight="1" thickBot="1" x14ac:dyDescent="0.25">
      <c r="A41" s="281"/>
      <c r="B41" s="282" t="s">
        <v>176</v>
      </c>
      <c r="C41" s="282"/>
      <c r="D41" s="186">
        <f>+D37+D40</f>
        <v>11040</v>
      </c>
      <c r="E41" s="187">
        <f t="shared" si="12"/>
        <v>0.75409836065573765</v>
      </c>
      <c r="F41" s="188"/>
      <c r="G41" s="186">
        <f>+G37+G40</f>
        <v>3600</v>
      </c>
      <c r="H41" s="187">
        <f t="shared" si="13"/>
        <v>0.24590163934426229</v>
      </c>
      <c r="I41" s="188">
        <f t="shared" si="14"/>
        <v>14640</v>
      </c>
      <c r="V41"/>
      <c r="W41"/>
      <c r="X41"/>
      <c r="Y41"/>
    </row>
    <row r="42" spans="1:25" ht="12.75" customHeight="1" x14ac:dyDescent="0.2">
      <c r="A42" s="278" t="s">
        <v>459</v>
      </c>
      <c r="B42" s="275" t="s">
        <v>829</v>
      </c>
      <c r="C42" s="193" t="s">
        <v>229</v>
      </c>
      <c r="D42" s="194"/>
      <c r="E42" s="195"/>
      <c r="F42" s="194"/>
      <c r="G42" s="194"/>
      <c r="H42" s="195"/>
      <c r="I42" s="194"/>
      <c r="V42"/>
      <c r="W42"/>
      <c r="X42"/>
      <c r="Y42"/>
    </row>
    <row r="43" spans="1:25" ht="12.75" customHeight="1" x14ac:dyDescent="0.2">
      <c r="A43" s="275"/>
      <c r="B43" s="279"/>
      <c r="C43" s="118" t="s">
        <v>284</v>
      </c>
      <c r="D43" s="176">
        <v>1104</v>
      </c>
      <c r="E43" s="175">
        <f t="shared" ref="E43:E86" si="15">+D43/$I43</f>
        <v>1</v>
      </c>
      <c r="F43" s="176"/>
      <c r="G43" s="176"/>
      <c r="H43" s="175">
        <f t="shared" ref="H43:H86" si="16">+G43/$I43</f>
        <v>0</v>
      </c>
      <c r="I43" s="176">
        <f t="shared" ref="I43:I86" si="17">+D43+G43</f>
        <v>1104</v>
      </c>
      <c r="V43"/>
      <c r="W43"/>
      <c r="X43"/>
      <c r="Y43"/>
    </row>
    <row r="44" spans="1:25" ht="12.75" customHeight="1" x14ac:dyDescent="0.2">
      <c r="A44" s="275"/>
      <c r="B44" s="279"/>
      <c r="C44" s="118" t="s">
        <v>343</v>
      </c>
      <c r="D44" s="176">
        <v>7584</v>
      </c>
      <c r="E44" s="175">
        <f t="shared" si="15"/>
        <v>0.79</v>
      </c>
      <c r="F44" s="176"/>
      <c r="G44" s="176">
        <v>2016</v>
      </c>
      <c r="H44" s="175">
        <f t="shared" si="16"/>
        <v>0.21</v>
      </c>
      <c r="I44" s="176">
        <f t="shared" si="17"/>
        <v>9600</v>
      </c>
      <c r="V44"/>
      <c r="W44"/>
      <c r="X44"/>
      <c r="Y44"/>
    </row>
    <row r="45" spans="1:25" ht="12.75" customHeight="1" x14ac:dyDescent="0.2">
      <c r="A45" s="275"/>
      <c r="B45" s="279"/>
      <c r="C45" s="118" t="s">
        <v>317</v>
      </c>
      <c r="D45" s="176"/>
      <c r="E45" s="175">
        <f t="shared" si="15"/>
        <v>0</v>
      </c>
      <c r="F45" s="176"/>
      <c r="G45" s="176">
        <v>672</v>
      </c>
      <c r="H45" s="175">
        <f t="shared" si="16"/>
        <v>1</v>
      </c>
      <c r="I45" s="176">
        <f t="shared" si="17"/>
        <v>672</v>
      </c>
      <c r="V45"/>
      <c r="W45"/>
      <c r="X45"/>
      <c r="Y45"/>
    </row>
    <row r="46" spans="1:25" ht="12.75" customHeight="1" x14ac:dyDescent="0.2">
      <c r="A46" s="275"/>
      <c r="B46" s="279"/>
      <c r="C46" s="118" t="s">
        <v>327</v>
      </c>
      <c r="D46" s="178"/>
      <c r="E46" s="175">
        <f t="shared" si="15"/>
        <v>0</v>
      </c>
      <c r="F46" s="167"/>
      <c r="G46" s="178">
        <v>1200</v>
      </c>
      <c r="H46" s="175">
        <f t="shared" si="16"/>
        <v>1</v>
      </c>
      <c r="I46" s="178">
        <f t="shared" si="17"/>
        <v>1200</v>
      </c>
      <c r="V46"/>
      <c r="W46"/>
      <c r="X46"/>
      <c r="Y46"/>
    </row>
    <row r="47" spans="1:25" ht="12.75" customHeight="1" x14ac:dyDescent="0.2">
      <c r="A47" s="275"/>
      <c r="B47" s="279"/>
      <c r="C47" s="118" t="s">
        <v>329</v>
      </c>
      <c r="D47" s="178">
        <v>960</v>
      </c>
      <c r="E47" s="175">
        <f t="shared" si="15"/>
        <v>1</v>
      </c>
      <c r="F47" s="167"/>
      <c r="G47" s="178"/>
      <c r="H47" s="175">
        <f t="shared" si="16"/>
        <v>0</v>
      </c>
      <c r="I47" s="178">
        <f t="shared" si="17"/>
        <v>960</v>
      </c>
      <c r="V47"/>
      <c r="W47"/>
      <c r="X47"/>
      <c r="Y47"/>
    </row>
    <row r="48" spans="1:25" ht="12.75" customHeight="1" x14ac:dyDescent="0.2">
      <c r="A48" s="275"/>
      <c r="B48" s="279"/>
      <c r="C48" s="196" t="s">
        <v>43</v>
      </c>
      <c r="D48" s="197">
        <f>SUM(D43:D47)</f>
        <v>9648</v>
      </c>
      <c r="E48" s="198">
        <f t="shared" si="15"/>
        <v>0.71276595744680848</v>
      </c>
      <c r="F48" s="197"/>
      <c r="G48" s="197">
        <f>SUM(G43:G47)</f>
        <v>3888</v>
      </c>
      <c r="H48" s="198">
        <f t="shared" si="16"/>
        <v>0.28723404255319152</v>
      </c>
      <c r="I48" s="197">
        <f t="shared" si="17"/>
        <v>13536</v>
      </c>
      <c r="V48"/>
      <c r="W48"/>
      <c r="X48"/>
      <c r="Y48"/>
    </row>
    <row r="49" spans="1:25" ht="12.75" customHeight="1" x14ac:dyDescent="0.2">
      <c r="A49" s="275"/>
      <c r="B49" s="279"/>
      <c r="C49" s="193" t="s">
        <v>204</v>
      </c>
      <c r="D49" s="194"/>
      <c r="E49" s="195"/>
      <c r="F49" s="194"/>
      <c r="G49" s="194"/>
      <c r="H49" s="195"/>
      <c r="I49" s="194"/>
      <c r="V49"/>
      <c r="W49"/>
      <c r="X49"/>
      <c r="Y49"/>
    </row>
    <row r="50" spans="1:25" ht="12.75" customHeight="1" x14ac:dyDescent="0.2">
      <c r="A50" s="275"/>
      <c r="B50" s="279"/>
      <c r="C50" s="118" t="s">
        <v>253</v>
      </c>
      <c r="D50" s="174"/>
      <c r="E50" s="185">
        <f t="shared" si="15"/>
        <v>0</v>
      </c>
      <c r="F50" s="174"/>
      <c r="G50" s="174">
        <v>1200</v>
      </c>
      <c r="H50" s="185">
        <f t="shared" si="16"/>
        <v>1</v>
      </c>
      <c r="I50" s="174">
        <f t="shared" si="17"/>
        <v>1200</v>
      </c>
      <c r="V50"/>
      <c r="W50"/>
      <c r="X50"/>
      <c r="Y50"/>
    </row>
    <row r="51" spans="1:25" ht="12.75" customHeight="1" x14ac:dyDescent="0.2">
      <c r="A51" s="275"/>
      <c r="B51" s="279"/>
      <c r="C51" s="118" t="s">
        <v>288</v>
      </c>
      <c r="D51" s="176">
        <v>12864</v>
      </c>
      <c r="E51" s="175">
        <f t="shared" si="15"/>
        <v>1</v>
      </c>
      <c r="F51" s="176"/>
      <c r="G51" s="176"/>
      <c r="H51" s="175">
        <f t="shared" si="16"/>
        <v>0</v>
      </c>
      <c r="I51" s="176">
        <f t="shared" si="17"/>
        <v>12864</v>
      </c>
      <c r="V51"/>
      <c r="W51"/>
      <c r="X51"/>
      <c r="Y51"/>
    </row>
    <row r="52" spans="1:25" ht="12.75" customHeight="1" x14ac:dyDescent="0.2">
      <c r="A52" s="275"/>
      <c r="B52" s="279"/>
      <c r="C52" s="200" t="s">
        <v>320</v>
      </c>
      <c r="D52" s="176">
        <v>21216</v>
      </c>
      <c r="E52" s="175">
        <f t="shared" si="15"/>
        <v>1</v>
      </c>
      <c r="F52" s="176"/>
      <c r="G52" s="176"/>
      <c r="H52" s="175">
        <f t="shared" si="16"/>
        <v>0</v>
      </c>
      <c r="I52" s="176">
        <f t="shared" si="17"/>
        <v>21216</v>
      </c>
      <c r="V52"/>
      <c r="W52"/>
      <c r="X52"/>
      <c r="Y52"/>
    </row>
    <row r="53" spans="1:25" ht="12.75" customHeight="1" x14ac:dyDescent="0.2">
      <c r="A53" s="275"/>
      <c r="B53" s="279"/>
      <c r="C53" s="196" t="s">
        <v>43</v>
      </c>
      <c r="D53" s="197">
        <f>SUM(D50:D52)</f>
        <v>34080</v>
      </c>
      <c r="E53" s="198">
        <f t="shared" si="15"/>
        <v>0.96598639455782309</v>
      </c>
      <c r="F53" s="197"/>
      <c r="G53" s="197">
        <f>SUM(G50:G52)</f>
        <v>1200</v>
      </c>
      <c r="H53" s="198">
        <f t="shared" si="16"/>
        <v>3.4013605442176874E-2</v>
      </c>
      <c r="I53" s="197">
        <f t="shared" si="17"/>
        <v>35280</v>
      </c>
      <c r="V53"/>
      <c r="W53"/>
      <c r="X53"/>
      <c r="Y53"/>
    </row>
    <row r="54" spans="1:25" ht="12.75" customHeight="1" x14ac:dyDescent="0.2">
      <c r="A54" s="275"/>
      <c r="B54" s="279"/>
      <c r="C54" s="193" t="s">
        <v>53</v>
      </c>
      <c r="D54" s="197"/>
      <c r="E54" s="198"/>
      <c r="F54" s="197"/>
      <c r="G54" s="197"/>
      <c r="H54" s="198"/>
      <c r="I54" s="197"/>
      <c r="V54"/>
      <c r="W54"/>
      <c r="X54"/>
      <c r="Y54"/>
    </row>
    <row r="55" spans="1:25" ht="12.75" customHeight="1" x14ac:dyDescent="0.2">
      <c r="A55" s="275"/>
      <c r="B55" s="279"/>
      <c r="C55" s="118" t="s">
        <v>344</v>
      </c>
      <c r="D55" s="176">
        <v>672</v>
      </c>
      <c r="E55" s="175">
        <f t="shared" si="15"/>
        <v>1</v>
      </c>
      <c r="F55" s="176"/>
      <c r="G55" s="176"/>
      <c r="H55" s="175">
        <f t="shared" si="16"/>
        <v>0</v>
      </c>
      <c r="I55" s="176">
        <f t="shared" si="17"/>
        <v>672</v>
      </c>
      <c r="V55"/>
      <c r="W55"/>
      <c r="X55"/>
      <c r="Y55"/>
    </row>
    <row r="56" spans="1:25" ht="12.75" customHeight="1" thickBot="1" x14ac:dyDescent="0.25">
      <c r="A56" s="275"/>
      <c r="B56" s="279"/>
      <c r="C56" s="201" t="s">
        <v>43</v>
      </c>
      <c r="D56" s="202">
        <f>SUM(D55:D55)</f>
        <v>672</v>
      </c>
      <c r="E56" s="203">
        <f t="shared" si="15"/>
        <v>1</v>
      </c>
      <c r="F56" s="202"/>
      <c r="G56" s="202">
        <f>SUM(G55:G55)</f>
        <v>0</v>
      </c>
      <c r="H56" s="203">
        <f t="shared" si="16"/>
        <v>0</v>
      </c>
      <c r="I56" s="202">
        <f t="shared" si="17"/>
        <v>672</v>
      </c>
      <c r="V56"/>
      <c r="W56"/>
      <c r="X56"/>
      <c r="Y56"/>
    </row>
    <row r="57" spans="1:25" ht="12.75" customHeight="1" thickBot="1" x14ac:dyDescent="0.25">
      <c r="A57" s="275"/>
      <c r="B57" s="143"/>
      <c r="C57" s="204" t="s">
        <v>0</v>
      </c>
      <c r="D57" s="179">
        <f>SUM(D48,D53,D56)</f>
        <v>44400</v>
      </c>
      <c r="E57" s="180">
        <f t="shared" si="15"/>
        <v>0.89718719689621729</v>
      </c>
      <c r="F57" s="182"/>
      <c r="G57" s="179">
        <f>SUM(G48,G53,G56)</f>
        <v>5088</v>
      </c>
      <c r="H57" s="180">
        <f t="shared" si="16"/>
        <v>0.10281280310378274</v>
      </c>
      <c r="I57" s="182">
        <f t="shared" si="17"/>
        <v>49488</v>
      </c>
      <c r="V57"/>
      <c r="W57"/>
      <c r="X57"/>
      <c r="Y57"/>
    </row>
    <row r="58" spans="1:25" ht="12.75" customHeight="1" x14ac:dyDescent="0.2">
      <c r="A58" s="275"/>
      <c r="B58" s="278" t="s">
        <v>826</v>
      </c>
      <c r="C58" s="171" t="s">
        <v>205</v>
      </c>
      <c r="D58" s="194"/>
      <c r="E58" s="195"/>
      <c r="F58" s="194"/>
      <c r="G58" s="194"/>
      <c r="H58" s="195"/>
      <c r="I58" s="194"/>
      <c r="V58"/>
      <c r="W58"/>
      <c r="X58"/>
      <c r="Y58"/>
    </row>
    <row r="59" spans="1:25" ht="12.75" customHeight="1" x14ac:dyDescent="0.2">
      <c r="A59" s="275"/>
      <c r="B59" s="275"/>
      <c r="C59" s="167" t="s">
        <v>351</v>
      </c>
      <c r="D59" s="176">
        <v>4544</v>
      </c>
      <c r="E59" s="175">
        <f t="shared" si="15"/>
        <v>0.55795677799607069</v>
      </c>
      <c r="F59" s="176"/>
      <c r="G59" s="176">
        <v>3600</v>
      </c>
      <c r="H59" s="175">
        <f t="shared" si="16"/>
        <v>0.44204322200392926</v>
      </c>
      <c r="I59" s="176">
        <f t="shared" si="17"/>
        <v>8144</v>
      </c>
      <c r="V59"/>
      <c r="W59"/>
      <c r="X59"/>
      <c r="Y59"/>
    </row>
    <row r="60" spans="1:25" ht="12.75" customHeight="1" x14ac:dyDescent="0.2">
      <c r="A60" s="275"/>
      <c r="B60" s="275"/>
      <c r="C60" s="167" t="s">
        <v>345</v>
      </c>
      <c r="D60" s="176">
        <v>8320</v>
      </c>
      <c r="E60" s="175">
        <f t="shared" si="15"/>
        <v>0.71232876712328763</v>
      </c>
      <c r="F60" s="176"/>
      <c r="G60" s="176">
        <v>3360</v>
      </c>
      <c r="H60" s="175">
        <f t="shared" si="16"/>
        <v>0.28767123287671231</v>
      </c>
      <c r="I60" s="176">
        <f t="shared" si="17"/>
        <v>11680</v>
      </c>
      <c r="V60"/>
      <c r="W60"/>
      <c r="X60"/>
      <c r="Y60"/>
    </row>
    <row r="61" spans="1:25" ht="12.75" customHeight="1" x14ac:dyDescent="0.2">
      <c r="A61" s="275"/>
      <c r="B61" s="275"/>
      <c r="C61" s="167" t="s">
        <v>346</v>
      </c>
      <c r="D61" s="176">
        <v>21088</v>
      </c>
      <c r="E61" s="175">
        <f t="shared" si="15"/>
        <v>0.79493365500603141</v>
      </c>
      <c r="F61" s="176"/>
      <c r="G61" s="176">
        <v>5440</v>
      </c>
      <c r="H61" s="175">
        <f t="shared" si="16"/>
        <v>0.20506634499396864</v>
      </c>
      <c r="I61" s="176">
        <f t="shared" si="17"/>
        <v>26528</v>
      </c>
      <c r="V61"/>
      <c r="W61"/>
      <c r="X61"/>
      <c r="Y61"/>
    </row>
    <row r="62" spans="1:25" ht="12.75" customHeight="1" x14ac:dyDescent="0.2">
      <c r="A62" s="275"/>
      <c r="B62" s="275"/>
      <c r="C62" s="167" t="s">
        <v>347</v>
      </c>
      <c r="D62" s="176">
        <v>4096</v>
      </c>
      <c r="E62" s="175">
        <f t="shared" si="15"/>
        <v>0.46715328467153283</v>
      </c>
      <c r="F62" s="176"/>
      <c r="G62" s="176">
        <v>4672</v>
      </c>
      <c r="H62" s="175">
        <f t="shared" si="16"/>
        <v>0.53284671532846717</v>
      </c>
      <c r="I62" s="176">
        <f t="shared" si="17"/>
        <v>8768</v>
      </c>
      <c r="V62"/>
      <c r="W62"/>
      <c r="X62"/>
      <c r="Y62"/>
    </row>
    <row r="63" spans="1:25" ht="12.75" customHeight="1" x14ac:dyDescent="0.2">
      <c r="A63" s="275"/>
      <c r="B63" s="275"/>
      <c r="C63" s="118" t="s">
        <v>348</v>
      </c>
      <c r="D63" s="176">
        <v>8320</v>
      </c>
      <c r="E63" s="175">
        <f t="shared" si="15"/>
        <v>0.77380952380952384</v>
      </c>
      <c r="F63" s="176"/>
      <c r="G63" s="176">
        <v>2432</v>
      </c>
      <c r="H63" s="175">
        <f t="shared" si="16"/>
        <v>0.22619047619047619</v>
      </c>
      <c r="I63" s="176">
        <f t="shared" si="17"/>
        <v>10752</v>
      </c>
      <c r="V63"/>
      <c r="W63"/>
      <c r="X63"/>
      <c r="Y63"/>
    </row>
    <row r="64" spans="1:25" ht="12.75" customHeight="1" x14ac:dyDescent="0.2">
      <c r="A64" s="275"/>
      <c r="B64" s="275"/>
      <c r="C64" s="167" t="s">
        <v>283</v>
      </c>
      <c r="D64" s="176"/>
      <c r="E64" s="175">
        <f t="shared" si="15"/>
        <v>0</v>
      </c>
      <c r="F64" s="176"/>
      <c r="G64" s="176">
        <v>1008</v>
      </c>
      <c r="H64" s="175">
        <f t="shared" si="16"/>
        <v>1</v>
      </c>
      <c r="I64" s="176">
        <f t="shared" si="17"/>
        <v>1008</v>
      </c>
      <c r="V64"/>
      <c r="W64"/>
      <c r="X64"/>
      <c r="Y64"/>
    </row>
    <row r="65" spans="1:25" ht="12.75" customHeight="1" x14ac:dyDescent="0.2">
      <c r="A65" s="275"/>
      <c r="B65" s="275"/>
      <c r="C65" s="196" t="s">
        <v>43</v>
      </c>
      <c r="D65" s="197">
        <f>SUM(D59:D64)</f>
        <v>46368</v>
      </c>
      <c r="E65" s="198">
        <f t="shared" si="15"/>
        <v>0.69330143540669853</v>
      </c>
      <c r="F65" s="197"/>
      <c r="G65" s="197">
        <f>SUM(G59:G64)</f>
        <v>20512</v>
      </c>
      <c r="H65" s="198">
        <f t="shared" si="16"/>
        <v>0.30669856459330141</v>
      </c>
      <c r="I65" s="197">
        <f t="shared" si="17"/>
        <v>66880</v>
      </c>
      <c r="V65"/>
      <c r="W65"/>
      <c r="X65"/>
      <c r="Y65"/>
    </row>
    <row r="66" spans="1:25" ht="12.75" customHeight="1" x14ac:dyDescent="0.2">
      <c r="A66" s="275"/>
      <c r="B66" s="275"/>
      <c r="C66" s="193" t="s">
        <v>160</v>
      </c>
      <c r="D66" s="194"/>
      <c r="E66" s="195"/>
      <c r="F66" s="194"/>
      <c r="G66" s="194"/>
      <c r="H66" s="195"/>
      <c r="I66" s="194"/>
      <c r="V66"/>
      <c r="W66"/>
      <c r="X66"/>
      <c r="Y66"/>
    </row>
    <row r="67" spans="1:25" ht="12.75" customHeight="1" x14ac:dyDescent="0.2">
      <c r="A67" s="275"/>
      <c r="B67" s="275"/>
      <c r="C67" s="118" t="s">
        <v>281</v>
      </c>
      <c r="D67" s="176">
        <v>12624</v>
      </c>
      <c r="E67" s="175">
        <f t="shared" ref="E67:E70" si="18">+D67/$I67</f>
        <v>0.73463687150837986</v>
      </c>
      <c r="F67" s="176"/>
      <c r="G67" s="176">
        <v>4560</v>
      </c>
      <c r="H67" s="175">
        <f t="shared" ref="H67:H70" si="19">+G67/$I67</f>
        <v>0.26536312849162014</v>
      </c>
      <c r="I67" s="176">
        <f t="shared" ref="I67:I70" si="20">+D67+G67</f>
        <v>17184</v>
      </c>
      <c r="V67"/>
      <c r="W67"/>
      <c r="X67"/>
      <c r="Y67"/>
    </row>
    <row r="68" spans="1:25" ht="12.75" customHeight="1" x14ac:dyDescent="0.2">
      <c r="A68" s="275"/>
      <c r="B68" s="275"/>
      <c r="C68" s="169" t="s">
        <v>309</v>
      </c>
      <c r="D68" s="176">
        <v>13104</v>
      </c>
      <c r="E68" s="175">
        <f t="shared" si="18"/>
        <v>0.81981981981981977</v>
      </c>
      <c r="F68" s="176"/>
      <c r="G68" s="176">
        <v>2880</v>
      </c>
      <c r="H68" s="175">
        <f t="shared" si="19"/>
        <v>0.18018018018018017</v>
      </c>
      <c r="I68" s="176">
        <f t="shared" si="20"/>
        <v>15984</v>
      </c>
      <c r="V68"/>
      <c r="W68"/>
      <c r="X68"/>
      <c r="Y68"/>
    </row>
    <row r="69" spans="1:25" ht="12.75" customHeight="1" x14ac:dyDescent="0.2">
      <c r="A69" s="275"/>
      <c r="B69" s="275"/>
      <c r="C69" s="118" t="s">
        <v>702</v>
      </c>
      <c r="D69" s="176">
        <v>10560</v>
      </c>
      <c r="E69" s="175">
        <f t="shared" si="18"/>
        <v>0.69915254237288138</v>
      </c>
      <c r="F69" s="176"/>
      <c r="G69" s="176">
        <v>4544</v>
      </c>
      <c r="H69" s="175">
        <f t="shared" si="19"/>
        <v>0.30084745762711862</v>
      </c>
      <c r="I69" s="176">
        <f t="shared" si="20"/>
        <v>15104</v>
      </c>
      <c r="V69"/>
      <c r="W69"/>
      <c r="X69"/>
      <c r="Y69"/>
    </row>
    <row r="70" spans="1:25" ht="12.75" customHeight="1" x14ac:dyDescent="0.2">
      <c r="A70" s="275"/>
      <c r="B70" s="275"/>
      <c r="C70" s="196" t="s">
        <v>43</v>
      </c>
      <c r="D70" s="197">
        <f>SUM(D67:D69)</f>
        <v>36288</v>
      </c>
      <c r="E70" s="198">
        <f t="shared" si="18"/>
        <v>0.75174013921113692</v>
      </c>
      <c r="F70" s="197"/>
      <c r="G70" s="197">
        <f>SUM(G67:G69)</f>
        <v>11984</v>
      </c>
      <c r="H70" s="198">
        <f t="shared" si="19"/>
        <v>0.24825986078886311</v>
      </c>
      <c r="I70" s="197">
        <f t="shared" si="20"/>
        <v>48272</v>
      </c>
      <c r="V70"/>
      <c r="W70"/>
      <c r="X70"/>
      <c r="Y70"/>
    </row>
    <row r="71" spans="1:25" ht="12.75" customHeight="1" x14ac:dyDescent="0.2">
      <c r="A71" s="275"/>
      <c r="B71" s="275"/>
      <c r="C71" s="205" t="s">
        <v>378</v>
      </c>
      <c r="D71" s="197"/>
      <c r="E71" s="198"/>
      <c r="F71" s="206"/>
      <c r="G71" s="197"/>
      <c r="H71" s="198"/>
      <c r="I71" s="197"/>
      <c r="V71"/>
      <c r="W71"/>
      <c r="X71"/>
      <c r="Y71"/>
    </row>
    <row r="72" spans="1:25" ht="12.75" customHeight="1" x14ac:dyDescent="0.2">
      <c r="A72" s="275"/>
      <c r="B72" s="275"/>
      <c r="C72" s="118" t="s">
        <v>350</v>
      </c>
      <c r="D72" s="178"/>
      <c r="E72" s="175">
        <f t="shared" si="15"/>
        <v>0</v>
      </c>
      <c r="F72" s="176"/>
      <c r="G72" s="178">
        <v>6816</v>
      </c>
      <c r="H72" s="175">
        <f t="shared" si="16"/>
        <v>1</v>
      </c>
      <c r="I72" s="176">
        <f t="shared" si="17"/>
        <v>6816</v>
      </c>
      <c r="V72"/>
      <c r="W72"/>
      <c r="X72"/>
      <c r="Y72"/>
    </row>
    <row r="73" spans="1:25" ht="12.75" customHeight="1" x14ac:dyDescent="0.2">
      <c r="A73" s="275"/>
      <c r="B73" s="275"/>
      <c r="C73" s="167" t="s">
        <v>352</v>
      </c>
      <c r="D73" s="178">
        <v>1680</v>
      </c>
      <c r="E73" s="175">
        <f t="shared" si="15"/>
        <v>0.60344827586206895</v>
      </c>
      <c r="F73" s="176"/>
      <c r="G73" s="176">
        <v>1104</v>
      </c>
      <c r="H73" s="175">
        <f t="shared" si="16"/>
        <v>0.39655172413793105</v>
      </c>
      <c r="I73" s="176">
        <f t="shared" si="17"/>
        <v>2784</v>
      </c>
      <c r="V73"/>
      <c r="W73"/>
      <c r="X73"/>
      <c r="Y73"/>
    </row>
    <row r="74" spans="1:25" ht="12.75" customHeight="1" x14ac:dyDescent="0.2">
      <c r="A74" s="275"/>
      <c r="B74" s="275"/>
      <c r="C74" s="118" t="s">
        <v>349</v>
      </c>
      <c r="D74" s="199">
        <v>4528</v>
      </c>
      <c r="E74" s="185">
        <f t="shared" si="15"/>
        <v>1</v>
      </c>
      <c r="F74" s="174"/>
      <c r="G74" s="199"/>
      <c r="H74" s="185">
        <f t="shared" si="16"/>
        <v>0</v>
      </c>
      <c r="I74" s="174">
        <f t="shared" si="17"/>
        <v>4528</v>
      </c>
      <c r="V74"/>
      <c r="W74"/>
      <c r="X74"/>
      <c r="Y74"/>
    </row>
    <row r="75" spans="1:25" ht="12.75" customHeight="1" x14ac:dyDescent="0.2">
      <c r="A75" s="275"/>
      <c r="B75" s="275"/>
      <c r="C75" s="118" t="s">
        <v>353</v>
      </c>
      <c r="D75" s="176">
        <v>5760</v>
      </c>
      <c r="E75" s="175">
        <f t="shared" si="15"/>
        <v>0.65454545454545454</v>
      </c>
      <c r="F75" s="176"/>
      <c r="G75" s="176">
        <v>3040</v>
      </c>
      <c r="H75" s="175">
        <f t="shared" si="16"/>
        <v>0.34545454545454546</v>
      </c>
      <c r="I75" s="176">
        <f t="shared" si="17"/>
        <v>8800</v>
      </c>
      <c r="V75"/>
      <c r="W75"/>
      <c r="X75"/>
      <c r="Y75"/>
    </row>
    <row r="76" spans="1:25" ht="12.75" customHeight="1" x14ac:dyDescent="0.2">
      <c r="A76" s="275"/>
      <c r="B76" s="275"/>
      <c r="C76" s="167" t="s">
        <v>307</v>
      </c>
      <c r="D76" s="178"/>
      <c r="E76" s="175">
        <f t="shared" si="15"/>
        <v>0</v>
      </c>
      <c r="F76" s="174"/>
      <c r="G76" s="176">
        <v>1008</v>
      </c>
      <c r="H76" s="185">
        <f t="shared" si="16"/>
        <v>1</v>
      </c>
      <c r="I76" s="174">
        <f t="shared" si="17"/>
        <v>1008</v>
      </c>
      <c r="V76"/>
      <c r="W76"/>
      <c r="X76"/>
      <c r="Y76"/>
    </row>
    <row r="77" spans="1:25" ht="12.75" customHeight="1" x14ac:dyDescent="0.2">
      <c r="A77" s="275"/>
      <c r="B77" s="275"/>
      <c r="C77" s="269" t="s">
        <v>354</v>
      </c>
      <c r="D77" s="199">
        <v>672</v>
      </c>
      <c r="E77" s="175">
        <f t="shared" si="15"/>
        <v>1</v>
      </c>
      <c r="F77" s="174"/>
      <c r="G77" s="176"/>
      <c r="H77" s="185">
        <f t="shared" ref="H77" si="21">+G77/$I77</f>
        <v>0</v>
      </c>
      <c r="I77" s="174">
        <f t="shared" ref="I77" si="22">+D77+G77</f>
        <v>672</v>
      </c>
      <c r="V77"/>
      <c r="W77"/>
      <c r="X77"/>
      <c r="Y77"/>
    </row>
    <row r="78" spans="1:25" ht="12.75" customHeight="1" x14ac:dyDescent="0.2">
      <c r="A78" s="275"/>
      <c r="B78" s="275"/>
      <c r="C78" s="167" t="s">
        <v>355</v>
      </c>
      <c r="D78" s="176">
        <v>7152</v>
      </c>
      <c r="E78" s="175">
        <f t="shared" si="15"/>
        <v>0.67727272727272725</v>
      </c>
      <c r="F78" s="176"/>
      <c r="G78" s="176">
        <v>3408</v>
      </c>
      <c r="H78" s="175">
        <f t="shared" si="16"/>
        <v>0.32272727272727275</v>
      </c>
      <c r="I78" s="176">
        <f t="shared" si="17"/>
        <v>10560</v>
      </c>
      <c r="V78"/>
      <c r="W78"/>
      <c r="X78"/>
      <c r="Y78"/>
    </row>
    <row r="79" spans="1:25" ht="12.75" customHeight="1" x14ac:dyDescent="0.2">
      <c r="A79" s="275"/>
      <c r="B79" s="275"/>
      <c r="C79" s="167" t="s">
        <v>357</v>
      </c>
      <c r="D79" s="176">
        <v>2304</v>
      </c>
      <c r="E79" s="175">
        <f t="shared" si="15"/>
        <v>1</v>
      </c>
      <c r="F79" s="176"/>
      <c r="G79" s="176"/>
      <c r="H79" s="175">
        <f t="shared" si="16"/>
        <v>0</v>
      </c>
      <c r="I79" s="176">
        <f t="shared" si="17"/>
        <v>2304</v>
      </c>
      <c r="V79"/>
      <c r="W79"/>
      <c r="X79"/>
      <c r="Y79"/>
    </row>
    <row r="80" spans="1:25" ht="12.75" customHeight="1" x14ac:dyDescent="0.2">
      <c r="A80" s="275"/>
      <c r="B80" s="275"/>
      <c r="C80" s="196" t="s">
        <v>43</v>
      </c>
      <c r="D80" s="197">
        <f>SUM(D72:D79)</f>
        <v>22096</v>
      </c>
      <c r="E80" s="198">
        <f t="shared" si="15"/>
        <v>0.58966695132365499</v>
      </c>
      <c r="F80" s="197"/>
      <c r="G80" s="197">
        <f>SUM(G72:G79)</f>
        <v>15376</v>
      </c>
      <c r="H80" s="198">
        <f t="shared" si="16"/>
        <v>0.41033304867634501</v>
      </c>
      <c r="I80" s="197">
        <f t="shared" si="17"/>
        <v>37472</v>
      </c>
      <c r="V80"/>
      <c r="W80"/>
      <c r="X80"/>
      <c r="Y80"/>
    </row>
    <row r="81" spans="1:25" ht="12.75" customHeight="1" x14ac:dyDescent="0.2">
      <c r="A81" s="275"/>
      <c r="B81" s="279"/>
      <c r="C81" s="205" t="s">
        <v>389</v>
      </c>
      <c r="D81" s="197"/>
      <c r="E81" s="198"/>
      <c r="F81" s="206"/>
      <c r="G81" s="197"/>
      <c r="H81" s="198"/>
      <c r="I81" s="197"/>
      <c r="O81" s="8"/>
      <c r="P81" s="8"/>
      <c r="Q81" s="8"/>
      <c r="V81"/>
      <c r="W81"/>
      <c r="X81"/>
      <c r="Y81"/>
    </row>
    <row r="82" spans="1:25" ht="12.75" customHeight="1" x14ac:dyDescent="0.2">
      <c r="A82" s="275"/>
      <c r="B82" s="279"/>
      <c r="C82" s="207" t="s">
        <v>358</v>
      </c>
      <c r="D82" s="176">
        <v>14800</v>
      </c>
      <c r="E82" s="175">
        <f t="shared" ref="E82:E83" si="23">+D82/$I82</f>
        <v>0.220763723150358</v>
      </c>
      <c r="F82" s="176"/>
      <c r="G82" s="178">
        <v>52240</v>
      </c>
      <c r="H82" s="175">
        <f t="shared" ref="H82:H83" si="24">+G82/$I82</f>
        <v>0.77923627684964203</v>
      </c>
      <c r="I82" s="176">
        <f t="shared" ref="I82:I83" si="25">+D82+G82</f>
        <v>67040</v>
      </c>
      <c r="V82"/>
      <c r="W82"/>
      <c r="X82"/>
      <c r="Y82"/>
    </row>
    <row r="83" spans="1:25" ht="12.75" customHeight="1" x14ac:dyDescent="0.2">
      <c r="A83" s="275"/>
      <c r="B83" s="279"/>
      <c r="C83" s="167" t="s">
        <v>359</v>
      </c>
      <c r="D83" s="176">
        <v>4000</v>
      </c>
      <c r="E83" s="175">
        <f t="shared" si="23"/>
        <v>1</v>
      </c>
      <c r="F83" s="176"/>
      <c r="G83" s="178"/>
      <c r="H83" s="175">
        <f t="shared" si="24"/>
        <v>0</v>
      </c>
      <c r="I83" s="176">
        <f t="shared" si="25"/>
        <v>4000</v>
      </c>
      <c r="V83"/>
      <c r="W83"/>
      <c r="X83"/>
      <c r="Y83"/>
    </row>
    <row r="84" spans="1:25" ht="12.75" customHeight="1" x14ac:dyDescent="0.2">
      <c r="A84" s="275"/>
      <c r="B84" s="279"/>
      <c r="C84" s="196" t="s">
        <v>43</v>
      </c>
      <c r="D84" s="197">
        <f>SUM(D82:D83)</f>
        <v>18800</v>
      </c>
      <c r="E84" s="198">
        <f t="shared" si="15"/>
        <v>0.26463963963963966</v>
      </c>
      <c r="F84" s="197"/>
      <c r="G84" s="197">
        <f>SUM(G82:G83)</f>
        <v>52240</v>
      </c>
      <c r="H84" s="198">
        <f t="shared" si="16"/>
        <v>0.73536036036036034</v>
      </c>
      <c r="I84" s="197">
        <f t="shared" si="17"/>
        <v>71040</v>
      </c>
      <c r="V84"/>
      <c r="W84"/>
      <c r="X84"/>
      <c r="Y84"/>
    </row>
    <row r="85" spans="1:25" ht="12.75" customHeight="1" thickBot="1" x14ac:dyDescent="0.25">
      <c r="A85" s="275"/>
      <c r="B85" s="280"/>
      <c r="C85" s="170" t="s">
        <v>0</v>
      </c>
      <c r="D85" s="182">
        <f>SUM(D65,D70,D80,D84)</f>
        <v>123552</v>
      </c>
      <c r="E85" s="180">
        <f t="shared" si="15"/>
        <v>0.55240002861435011</v>
      </c>
      <c r="F85" s="182"/>
      <c r="G85" s="182">
        <f>SUM(G65,G70,G80,G84)</f>
        <v>100112</v>
      </c>
      <c r="H85" s="180">
        <f t="shared" si="16"/>
        <v>0.44759997138564989</v>
      </c>
      <c r="I85" s="182">
        <f t="shared" si="17"/>
        <v>223664</v>
      </c>
      <c r="V85"/>
      <c r="W85"/>
      <c r="X85"/>
      <c r="Y85"/>
    </row>
    <row r="86" spans="1:25" ht="12.75" customHeight="1" thickBot="1" x14ac:dyDescent="0.25">
      <c r="A86" s="281"/>
      <c r="B86" s="282" t="s">
        <v>153</v>
      </c>
      <c r="C86" s="285"/>
      <c r="D86" s="55">
        <f>SUM(D57,D85)</f>
        <v>167952</v>
      </c>
      <c r="E86" s="56">
        <f t="shared" si="15"/>
        <v>0.61486644798500467</v>
      </c>
      <c r="F86" s="57"/>
      <c r="G86" s="55">
        <f>SUM(G57,G85)</f>
        <v>105200</v>
      </c>
      <c r="H86" s="56">
        <f t="shared" si="16"/>
        <v>0.38513355201499533</v>
      </c>
      <c r="I86" s="57">
        <f t="shared" si="17"/>
        <v>273152</v>
      </c>
      <c r="V86"/>
      <c r="W86"/>
      <c r="X86"/>
      <c r="Y86"/>
    </row>
    <row r="87" spans="1:25" ht="12.75" customHeight="1" x14ac:dyDescent="0.2">
      <c r="A87" s="288" t="s">
        <v>231</v>
      </c>
      <c r="B87" s="278" t="s">
        <v>830</v>
      </c>
      <c r="C87" s="208" t="s">
        <v>163</v>
      </c>
      <c r="D87" s="197"/>
      <c r="E87" s="198"/>
      <c r="F87" s="206"/>
      <c r="G87" s="197"/>
      <c r="H87" s="198"/>
      <c r="I87" s="197"/>
      <c r="O87" s="8"/>
      <c r="P87" s="8"/>
      <c r="Q87" s="8"/>
      <c r="V87"/>
      <c r="W87"/>
      <c r="X87"/>
      <c r="Y87"/>
    </row>
    <row r="88" spans="1:25" ht="12.75" customHeight="1" x14ac:dyDescent="0.2">
      <c r="A88" s="305"/>
      <c r="B88" s="279"/>
      <c r="C88" s="167" t="s">
        <v>336</v>
      </c>
      <c r="D88" s="176">
        <v>14336</v>
      </c>
      <c r="E88" s="175">
        <f t="shared" ref="E88:E133" si="26">+D88/$I88</f>
        <v>0.37966101694915255</v>
      </c>
      <c r="F88" s="176"/>
      <c r="G88" s="176">
        <v>23424</v>
      </c>
      <c r="H88" s="175">
        <f t="shared" ref="H88:H133" si="27">+G88/$I88</f>
        <v>0.62033898305084745</v>
      </c>
      <c r="I88" s="176">
        <f t="shared" ref="I88:I133" si="28">+D88+G88</f>
        <v>37760</v>
      </c>
      <c r="V88"/>
      <c r="W88"/>
      <c r="X88"/>
      <c r="Y88"/>
    </row>
    <row r="89" spans="1:25" ht="12.75" customHeight="1" x14ac:dyDescent="0.2">
      <c r="A89" s="305"/>
      <c r="B89" s="279"/>
      <c r="C89" s="167" t="s">
        <v>250</v>
      </c>
      <c r="D89" s="176">
        <v>18816</v>
      </c>
      <c r="E89" s="175">
        <f t="shared" si="26"/>
        <v>1</v>
      </c>
      <c r="F89" s="176"/>
      <c r="G89" s="176"/>
      <c r="H89" s="175">
        <f t="shared" si="27"/>
        <v>0</v>
      </c>
      <c r="I89" s="176">
        <f t="shared" si="28"/>
        <v>18816</v>
      </c>
      <c r="V89"/>
      <c r="W89"/>
      <c r="X89"/>
      <c r="Y89"/>
    </row>
    <row r="90" spans="1:25" ht="12.75" customHeight="1" x14ac:dyDescent="0.2">
      <c r="A90" s="305"/>
      <c r="B90" s="279"/>
      <c r="C90" s="167" t="s">
        <v>257</v>
      </c>
      <c r="D90" s="176">
        <v>48096</v>
      </c>
      <c r="E90" s="175">
        <f t="shared" si="26"/>
        <v>0.97660818713450293</v>
      </c>
      <c r="F90" s="176"/>
      <c r="G90" s="176">
        <v>1152</v>
      </c>
      <c r="H90" s="175">
        <f t="shared" si="27"/>
        <v>2.3391812865497075E-2</v>
      </c>
      <c r="I90" s="176">
        <f t="shared" si="28"/>
        <v>49248</v>
      </c>
      <c r="V90"/>
      <c r="W90"/>
      <c r="X90"/>
      <c r="Y90"/>
    </row>
    <row r="91" spans="1:25" ht="12.75" customHeight="1" x14ac:dyDescent="0.2">
      <c r="A91" s="305"/>
      <c r="B91" s="279"/>
      <c r="C91" s="167" t="s">
        <v>260</v>
      </c>
      <c r="D91" s="176">
        <v>17328</v>
      </c>
      <c r="E91" s="175">
        <f t="shared" si="26"/>
        <v>0.53720238095238093</v>
      </c>
      <c r="F91" s="176"/>
      <c r="G91" s="176">
        <v>14928</v>
      </c>
      <c r="H91" s="175">
        <f t="shared" si="27"/>
        <v>0.46279761904761907</v>
      </c>
      <c r="I91" s="176">
        <f t="shared" si="28"/>
        <v>32256</v>
      </c>
      <c r="V91"/>
      <c r="W91"/>
      <c r="X91"/>
      <c r="Y91"/>
    </row>
    <row r="92" spans="1:25" ht="12.75" customHeight="1" x14ac:dyDescent="0.2">
      <c r="A92" s="305"/>
      <c r="B92" s="279"/>
      <c r="C92" s="167" t="s">
        <v>263</v>
      </c>
      <c r="D92" s="176">
        <v>5872</v>
      </c>
      <c r="E92" s="175">
        <f t="shared" si="26"/>
        <v>1</v>
      </c>
      <c r="F92" s="176"/>
      <c r="G92" s="176"/>
      <c r="H92" s="175">
        <f t="shared" si="27"/>
        <v>0</v>
      </c>
      <c r="I92" s="176">
        <f t="shared" si="28"/>
        <v>5872</v>
      </c>
      <c r="V92"/>
      <c r="W92"/>
      <c r="X92"/>
      <c r="Y92"/>
    </row>
    <row r="93" spans="1:25" ht="12.75" customHeight="1" x14ac:dyDescent="0.2">
      <c r="A93" s="305"/>
      <c r="B93" s="279"/>
      <c r="C93" s="167" t="s">
        <v>270</v>
      </c>
      <c r="D93" s="176">
        <v>16432</v>
      </c>
      <c r="E93" s="175">
        <f t="shared" si="26"/>
        <v>0.58585282373074732</v>
      </c>
      <c r="F93" s="176"/>
      <c r="G93" s="176">
        <v>11616</v>
      </c>
      <c r="H93" s="175">
        <f t="shared" si="27"/>
        <v>0.41414717626925274</v>
      </c>
      <c r="I93" s="176">
        <f t="shared" si="28"/>
        <v>28048</v>
      </c>
      <c r="V93"/>
      <c r="W93"/>
      <c r="X93"/>
      <c r="Y93"/>
    </row>
    <row r="94" spans="1:25" ht="12.75" customHeight="1" x14ac:dyDescent="0.2">
      <c r="A94" s="305"/>
      <c r="B94" s="279"/>
      <c r="C94" s="167" t="s">
        <v>271</v>
      </c>
      <c r="D94" s="176">
        <v>9616</v>
      </c>
      <c r="E94" s="175">
        <f t="shared" si="26"/>
        <v>0.59920239282153542</v>
      </c>
      <c r="F94" s="176"/>
      <c r="G94" s="176">
        <v>6432</v>
      </c>
      <c r="H94" s="175">
        <f t="shared" si="27"/>
        <v>0.40079760717846463</v>
      </c>
      <c r="I94" s="176">
        <f t="shared" si="28"/>
        <v>16048</v>
      </c>
      <c r="V94"/>
      <c r="W94"/>
      <c r="X94"/>
      <c r="Y94"/>
    </row>
    <row r="95" spans="1:25" ht="12.75" customHeight="1" x14ac:dyDescent="0.2">
      <c r="A95" s="305"/>
      <c r="B95" s="279"/>
      <c r="C95" s="167" t="s">
        <v>283</v>
      </c>
      <c r="D95" s="176">
        <v>30528</v>
      </c>
      <c r="E95" s="175">
        <f t="shared" si="26"/>
        <v>0.72272727272727277</v>
      </c>
      <c r="F95" s="176"/>
      <c r="G95" s="176">
        <v>11712</v>
      </c>
      <c r="H95" s="175">
        <f t="shared" si="27"/>
        <v>0.27727272727272728</v>
      </c>
      <c r="I95" s="176">
        <f t="shared" si="28"/>
        <v>42240</v>
      </c>
      <c r="V95"/>
      <c r="W95"/>
      <c r="X95"/>
      <c r="Y95"/>
    </row>
    <row r="96" spans="1:25" ht="12.75" customHeight="1" x14ac:dyDescent="0.2">
      <c r="A96" s="305"/>
      <c r="B96" s="279"/>
      <c r="C96" s="167" t="s">
        <v>287</v>
      </c>
      <c r="D96" s="176">
        <v>1472</v>
      </c>
      <c r="E96" s="175">
        <f t="shared" si="26"/>
        <v>0.323943661971831</v>
      </c>
      <c r="F96" s="176"/>
      <c r="G96" s="176">
        <v>3072</v>
      </c>
      <c r="H96" s="175">
        <f t="shared" si="27"/>
        <v>0.676056338028169</v>
      </c>
      <c r="I96" s="176">
        <f t="shared" si="28"/>
        <v>4544</v>
      </c>
      <c r="V96"/>
      <c r="W96"/>
      <c r="X96"/>
      <c r="Y96"/>
    </row>
    <row r="97" spans="1:25" ht="12.75" customHeight="1" x14ac:dyDescent="0.2">
      <c r="A97" s="305"/>
      <c r="B97" s="279"/>
      <c r="C97" s="167" t="s">
        <v>289</v>
      </c>
      <c r="D97" s="176">
        <v>19392</v>
      </c>
      <c r="E97" s="175">
        <f t="shared" si="26"/>
        <v>0.60660660660660659</v>
      </c>
      <c r="F97" s="176"/>
      <c r="G97" s="176">
        <v>12576</v>
      </c>
      <c r="H97" s="175">
        <f t="shared" si="27"/>
        <v>0.39339339339339341</v>
      </c>
      <c r="I97" s="176">
        <f t="shared" si="28"/>
        <v>31968</v>
      </c>
      <c r="V97"/>
      <c r="W97"/>
      <c r="X97"/>
      <c r="Y97"/>
    </row>
    <row r="98" spans="1:25" ht="12.75" customHeight="1" x14ac:dyDescent="0.2">
      <c r="A98" s="305"/>
      <c r="B98" s="279"/>
      <c r="C98" s="167" t="s">
        <v>294</v>
      </c>
      <c r="D98" s="176"/>
      <c r="E98" s="175">
        <f t="shared" si="26"/>
        <v>0</v>
      </c>
      <c r="F98" s="176"/>
      <c r="G98" s="176">
        <v>2304</v>
      </c>
      <c r="H98" s="175">
        <f t="shared" si="27"/>
        <v>1</v>
      </c>
      <c r="I98" s="176">
        <f t="shared" si="28"/>
        <v>2304</v>
      </c>
      <c r="V98"/>
      <c r="W98"/>
      <c r="X98"/>
      <c r="Y98"/>
    </row>
    <row r="99" spans="1:25" ht="12.75" customHeight="1" x14ac:dyDescent="0.2">
      <c r="A99" s="305"/>
      <c r="B99" s="279"/>
      <c r="C99" s="167" t="s">
        <v>295</v>
      </c>
      <c r="D99" s="176">
        <v>13872</v>
      </c>
      <c r="E99" s="175">
        <f t="shared" si="26"/>
        <v>0.53917910447761197</v>
      </c>
      <c r="F99" s="176"/>
      <c r="G99" s="176">
        <v>11856</v>
      </c>
      <c r="H99" s="175">
        <f t="shared" si="27"/>
        <v>0.46082089552238809</v>
      </c>
      <c r="I99" s="176">
        <f t="shared" si="28"/>
        <v>25728</v>
      </c>
      <c r="V99"/>
      <c r="W99"/>
      <c r="X99"/>
      <c r="Y99"/>
    </row>
    <row r="100" spans="1:25" ht="12.75" customHeight="1" x14ac:dyDescent="0.2">
      <c r="A100" s="305"/>
      <c r="B100" s="279"/>
      <c r="C100" s="167" t="s">
        <v>305</v>
      </c>
      <c r="D100" s="176">
        <v>20672</v>
      </c>
      <c r="E100" s="175">
        <f t="shared" si="26"/>
        <v>0.94721407624633436</v>
      </c>
      <c r="F100" s="176"/>
      <c r="G100" s="176">
        <v>1152</v>
      </c>
      <c r="H100" s="175">
        <f t="shared" si="27"/>
        <v>5.2785923753665691E-2</v>
      </c>
      <c r="I100" s="176">
        <f t="shared" si="28"/>
        <v>21824</v>
      </c>
      <c r="V100"/>
      <c r="W100"/>
      <c r="X100"/>
      <c r="Y100"/>
    </row>
    <row r="101" spans="1:25" ht="12.75" customHeight="1" x14ac:dyDescent="0.2">
      <c r="A101" s="305"/>
      <c r="B101" s="279"/>
      <c r="C101" s="167" t="s">
        <v>307</v>
      </c>
      <c r="D101" s="176">
        <v>19536</v>
      </c>
      <c r="E101" s="175">
        <f t="shared" si="26"/>
        <v>0.58142857142857141</v>
      </c>
      <c r="F101" s="176"/>
      <c r="G101" s="176">
        <v>14064</v>
      </c>
      <c r="H101" s="175">
        <f t="shared" si="27"/>
        <v>0.41857142857142859</v>
      </c>
      <c r="I101" s="176">
        <f t="shared" si="28"/>
        <v>33600</v>
      </c>
      <c r="V101"/>
      <c r="W101"/>
      <c r="X101"/>
      <c r="Y101"/>
    </row>
    <row r="102" spans="1:25" ht="12.75" customHeight="1" x14ac:dyDescent="0.2">
      <c r="A102" s="305"/>
      <c r="B102" s="279"/>
      <c r="C102" s="167" t="s">
        <v>309</v>
      </c>
      <c r="D102" s="176">
        <v>105968</v>
      </c>
      <c r="E102" s="175">
        <f t="shared" si="26"/>
        <v>0.7909948644452407</v>
      </c>
      <c r="F102" s="176"/>
      <c r="G102" s="176">
        <v>28000</v>
      </c>
      <c r="H102" s="175">
        <f t="shared" si="27"/>
        <v>0.20900513555475936</v>
      </c>
      <c r="I102" s="176">
        <f t="shared" si="28"/>
        <v>133968</v>
      </c>
      <c r="V102"/>
      <c r="W102"/>
      <c r="X102"/>
      <c r="Y102"/>
    </row>
    <row r="103" spans="1:25" ht="12.75" customHeight="1" x14ac:dyDescent="0.2">
      <c r="A103" s="305"/>
      <c r="B103" s="279"/>
      <c r="C103" s="167" t="s">
        <v>311</v>
      </c>
      <c r="D103" s="176">
        <v>10368</v>
      </c>
      <c r="E103" s="175">
        <f t="shared" si="26"/>
        <v>0.90376569037656906</v>
      </c>
      <c r="F103" s="176"/>
      <c r="G103" s="176">
        <v>1104</v>
      </c>
      <c r="H103" s="175">
        <f t="shared" si="27"/>
        <v>9.6234309623430964E-2</v>
      </c>
      <c r="I103" s="176">
        <f t="shared" si="28"/>
        <v>11472</v>
      </c>
      <c r="V103"/>
      <c r="W103"/>
      <c r="X103"/>
      <c r="Y103"/>
    </row>
    <row r="104" spans="1:25" ht="12.75" customHeight="1" x14ac:dyDescent="0.2">
      <c r="A104" s="305"/>
      <c r="B104" s="279"/>
      <c r="C104" s="209" t="s">
        <v>315</v>
      </c>
      <c r="D104" s="176">
        <v>13824</v>
      </c>
      <c r="E104" s="175">
        <f t="shared" si="26"/>
        <v>0.2774566473988439</v>
      </c>
      <c r="F104" s="176"/>
      <c r="G104" s="176">
        <v>36000</v>
      </c>
      <c r="H104" s="175">
        <f t="shared" si="27"/>
        <v>0.7225433526011561</v>
      </c>
      <c r="I104" s="176">
        <f t="shared" si="28"/>
        <v>49824</v>
      </c>
      <c r="V104"/>
      <c r="W104"/>
      <c r="X104"/>
      <c r="Y104"/>
    </row>
    <row r="105" spans="1:25" ht="12.75" customHeight="1" x14ac:dyDescent="0.2">
      <c r="A105" s="305"/>
      <c r="B105" s="279"/>
      <c r="C105" s="209" t="s">
        <v>319</v>
      </c>
      <c r="D105" s="176">
        <v>48672</v>
      </c>
      <c r="E105" s="175">
        <f t="shared" si="26"/>
        <v>0.91269126912691267</v>
      </c>
      <c r="F105" s="176"/>
      <c r="G105" s="176">
        <v>4656</v>
      </c>
      <c r="H105" s="175">
        <f t="shared" si="27"/>
        <v>8.7308730873087312E-2</v>
      </c>
      <c r="I105" s="176">
        <f t="shared" si="28"/>
        <v>53328</v>
      </c>
      <c r="S105" s="68"/>
      <c r="V105"/>
      <c r="W105"/>
      <c r="X105"/>
      <c r="Y105"/>
    </row>
    <row r="106" spans="1:25" ht="12.75" customHeight="1" x14ac:dyDescent="0.2">
      <c r="A106" s="305"/>
      <c r="B106" s="279"/>
      <c r="C106" s="167" t="s">
        <v>327</v>
      </c>
      <c r="D106" s="176">
        <v>13344</v>
      </c>
      <c r="E106" s="175">
        <f t="shared" ref="E106" si="29">+D106/$I106</f>
        <v>0.85802469135802473</v>
      </c>
      <c r="F106" s="176"/>
      <c r="G106" s="176">
        <v>2208</v>
      </c>
      <c r="H106" s="175">
        <f t="shared" ref="H106" si="30">+G106/$I106</f>
        <v>0.1419753086419753</v>
      </c>
      <c r="I106" s="176">
        <f t="shared" ref="I106" si="31">+D106+G106</f>
        <v>15552</v>
      </c>
      <c r="S106" s="68"/>
      <c r="V106"/>
      <c r="W106"/>
      <c r="X106"/>
      <c r="Y106"/>
    </row>
    <row r="107" spans="1:25" ht="12.75" customHeight="1" x14ac:dyDescent="0.2">
      <c r="A107" s="305"/>
      <c r="B107" s="279"/>
      <c r="C107" s="167" t="s">
        <v>326</v>
      </c>
      <c r="D107" s="176"/>
      <c r="E107" s="175">
        <f t="shared" ref="E107" si="32">+D107/$I107</f>
        <v>0</v>
      </c>
      <c r="F107" s="176"/>
      <c r="G107" s="176">
        <v>2304</v>
      </c>
      <c r="H107" s="175">
        <f t="shared" ref="H107" si="33">+G107/$I107</f>
        <v>1</v>
      </c>
      <c r="I107" s="176">
        <f t="shared" ref="I107" si="34">+D107+G107</f>
        <v>2304</v>
      </c>
      <c r="S107" s="68"/>
      <c r="V107"/>
      <c r="W107"/>
      <c r="X107"/>
      <c r="Y107"/>
    </row>
    <row r="108" spans="1:25" ht="12.75" customHeight="1" x14ac:dyDescent="0.2">
      <c r="A108" s="305"/>
      <c r="B108" s="279"/>
      <c r="C108" s="167" t="s">
        <v>330</v>
      </c>
      <c r="D108" s="176">
        <v>2256</v>
      </c>
      <c r="E108" s="175">
        <f t="shared" si="26"/>
        <v>1</v>
      </c>
      <c r="F108" s="176"/>
      <c r="G108" s="176"/>
      <c r="H108" s="175">
        <f t="shared" si="27"/>
        <v>0</v>
      </c>
      <c r="I108" s="176">
        <f t="shared" si="28"/>
        <v>2256</v>
      </c>
      <c r="S108" s="68"/>
      <c r="V108"/>
      <c r="W108"/>
      <c r="X108"/>
      <c r="Y108"/>
    </row>
    <row r="109" spans="1:25" ht="12.75" customHeight="1" x14ac:dyDescent="0.2">
      <c r="A109" s="305"/>
      <c r="B109" s="279"/>
      <c r="C109" s="196" t="s">
        <v>43</v>
      </c>
      <c r="D109" s="197">
        <f>SUM(D88:D108)</f>
        <v>430400</v>
      </c>
      <c r="E109" s="198">
        <f t="shared" si="26"/>
        <v>0.69535995864029987</v>
      </c>
      <c r="F109" s="197"/>
      <c r="G109" s="197">
        <f>SUM(G88:G108)</f>
        <v>188560</v>
      </c>
      <c r="H109" s="198">
        <f t="shared" si="27"/>
        <v>0.30464004135970013</v>
      </c>
      <c r="I109" s="197">
        <f t="shared" si="28"/>
        <v>618960</v>
      </c>
      <c r="S109" s="68"/>
      <c r="V109"/>
      <c r="W109"/>
      <c r="X109"/>
      <c r="Y109"/>
    </row>
    <row r="110" spans="1:25" ht="12.75" customHeight="1" x14ac:dyDescent="0.2">
      <c r="A110" s="305"/>
      <c r="B110" s="279"/>
      <c r="C110" s="210" t="s">
        <v>48</v>
      </c>
      <c r="D110" s="197"/>
      <c r="E110" s="198"/>
      <c r="F110" s="206"/>
      <c r="G110" s="197"/>
      <c r="H110" s="198"/>
      <c r="I110" s="197"/>
      <c r="O110" s="8"/>
      <c r="P110" s="8"/>
      <c r="Q110" s="8"/>
      <c r="S110" s="68"/>
      <c r="V110"/>
      <c r="W110"/>
      <c r="X110"/>
      <c r="Y110"/>
    </row>
    <row r="111" spans="1:25" ht="12.75" customHeight="1" x14ac:dyDescent="0.2">
      <c r="A111" s="305"/>
      <c r="B111" s="279"/>
      <c r="C111" s="167" t="s">
        <v>252</v>
      </c>
      <c r="D111" s="176">
        <v>3360</v>
      </c>
      <c r="E111" s="175">
        <f t="shared" si="26"/>
        <v>1</v>
      </c>
      <c r="F111" s="176"/>
      <c r="G111" s="176"/>
      <c r="H111" s="175">
        <f t="shared" si="27"/>
        <v>0</v>
      </c>
      <c r="I111" s="176">
        <f t="shared" si="28"/>
        <v>3360</v>
      </c>
      <c r="S111" s="68"/>
      <c r="V111"/>
      <c r="W111"/>
      <c r="X111"/>
      <c r="Y111"/>
    </row>
    <row r="112" spans="1:25" ht="12.75" customHeight="1" x14ac:dyDescent="0.2">
      <c r="A112" s="305"/>
      <c r="B112" s="279"/>
      <c r="C112" s="167" t="s">
        <v>253</v>
      </c>
      <c r="D112" s="176">
        <v>28032</v>
      </c>
      <c r="E112" s="175">
        <f t="shared" si="26"/>
        <v>0.60206185567010306</v>
      </c>
      <c r="F112" s="176"/>
      <c r="G112" s="176">
        <v>18528</v>
      </c>
      <c r="H112" s="175">
        <f t="shared" si="27"/>
        <v>0.39793814432989688</v>
      </c>
      <c r="I112" s="176">
        <f t="shared" si="28"/>
        <v>46560</v>
      </c>
      <c r="S112" s="68"/>
      <c r="V112"/>
      <c r="W112"/>
      <c r="X112"/>
      <c r="Y112"/>
    </row>
    <row r="113" spans="1:25" ht="12.75" customHeight="1" x14ac:dyDescent="0.2">
      <c r="A113" s="305"/>
      <c r="B113" s="279"/>
      <c r="C113" s="167" t="s">
        <v>268</v>
      </c>
      <c r="D113" s="176">
        <v>2208</v>
      </c>
      <c r="E113" s="175">
        <f t="shared" si="26"/>
        <v>1</v>
      </c>
      <c r="F113" s="176"/>
      <c r="G113" s="176"/>
      <c r="H113" s="175">
        <f t="shared" si="27"/>
        <v>0</v>
      </c>
      <c r="I113" s="176">
        <f t="shared" si="28"/>
        <v>2208</v>
      </c>
      <c r="S113" s="68"/>
      <c r="V113"/>
      <c r="W113"/>
      <c r="X113"/>
      <c r="Y113"/>
    </row>
    <row r="114" spans="1:25" ht="12.75" customHeight="1" x14ac:dyDescent="0.2">
      <c r="A114" s="305"/>
      <c r="B114" s="279"/>
      <c r="C114" s="167" t="s">
        <v>274</v>
      </c>
      <c r="D114" s="176">
        <v>9312</v>
      </c>
      <c r="E114" s="175">
        <f t="shared" si="26"/>
        <v>0.79835390946502061</v>
      </c>
      <c r="F114" s="176"/>
      <c r="G114" s="176">
        <v>2352</v>
      </c>
      <c r="H114" s="175">
        <f t="shared" si="27"/>
        <v>0.20164609053497942</v>
      </c>
      <c r="I114" s="176">
        <f t="shared" si="28"/>
        <v>11664</v>
      </c>
      <c r="S114" s="68"/>
      <c r="V114"/>
      <c r="W114"/>
      <c r="X114"/>
      <c r="Y114"/>
    </row>
    <row r="115" spans="1:25" ht="12.75" customHeight="1" x14ac:dyDescent="0.2">
      <c r="A115" s="305"/>
      <c r="B115" s="279"/>
      <c r="C115" s="167" t="s">
        <v>278</v>
      </c>
      <c r="D115" s="176">
        <v>2304</v>
      </c>
      <c r="E115" s="175">
        <f t="shared" si="26"/>
        <v>1</v>
      </c>
      <c r="F115" s="176"/>
      <c r="G115" s="176"/>
      <c r="H115" s="175">
        <f t="shared" si="27"/>
        <v>0</v>
      </c>
      <c r="I115" s="176">
        <f t="shared" si="28"/>
        <v>2304</v>
      </c>
      <c r="S115" s="68"/>
      <c r="V115"/>
      <c r="W115"/>
      <c r="X115"/>
      <c r="Y115"/>
    </row>
    <row r="116" spans="1:25" ht="12.75" customHeight="1" x14ac:dyDescent="0.2">
      <c r="A116" s="305"/>
      <c r="B116" s="279"/>
      <c r="C116" s="167" t="s">
        <v>282</v>
      </c>
      <c r="D116" s="176"/>
      <c r="E116" s="175">
        <f t="shared" si="26"/>
        <v>0</v>
      </c>
      <c r="F116" s="176"/>
      <c r="G116" s="199">
        <v>2480</v>
      </c>
      <c r="H116" s="175">
        <f t="shared" si="27"/>
        <v>1</v>
      </c>
      <c r="I116" s="176">
        <f t="shared" si="28"/>
        <v>2480</v>
      </c>
      <c r="S116" s="68"/>
      <c r="V116"/>
      <c r="W116"/>
      <c r="X116"/>
      <c r="Y116"/>
    </row>
    <row r="117" spans="1:25" ht="12.75" customHeight="1" x14ac:dyDescent="0.2">
      <c r="A117" s="305"/>
      <c r="B117" s="279"/>
      <c r="C117" s="167" t="s">
        <v>284</v>
      </c>
      <c r="D117" s="176">
        <v>10608</v>
      </c>
      <c r="E117" s="175">
        <f t="shared" si="26"/>
        <v>0.49002217294900224</v>
      </c>
      <c r="F117" s="176"/>
      <c r="G117" s="199">
        <v>11040</v>
      </c>
      <c r="H117" s="175">
        <f t="shared" si="27"/>
        <v>0.50997782705099781</v>
      </c>
      <c r="I117" s="176">
        <f t="shared" si="28"/>
        <v>21648</v>
      </c>
      <c r="S117" s="68"/>
      <c r="V117"/>
      <c r="W117"/>
      <c r="X117"/>
      <c r="Y117"/>
    </row>
    <row r="118" spans="1:25" ht="12.75" customHeight="1" x14ac:dyDescent="0.2">
      <c r="A118" s="305"/>
      <c r="B118" s="279"/>
      <c r="C118" s="167" t="s">
        <v>285</v>
      </c>
      <c r="D118" s="176">
        <v>6720</v>
      </c>
      <c r="E118" s="175">
        <f t="shared" si="26"/>
        <v>1</v>
      </c>
      <c r="F118" s="176"/>
      <c r="G118" s="176"/>
      <c r="H118" s="175">
        <f t="shared" si="27"/>
        <v>0</v>
      </c>
      <c r="I118" s="176">
        <f t="shared" si="28"/>
        <v>6720</v>
      </c>
      <c r="S118" s="68"/>
      <c r="V118"/>
      <c r="W118"/>
      <c r="X118"/>
      <c r="Y118"/>
    </row>
    <row r="119" spans="1:25" ht="12.75" customHeight="1" x14ac:dyDescent="0.2">
      <c r="A119" s="305"/>
      <c r="B119" s="279"/>
      <c r="C119" s="167" t="s">
        <v>288</v>
      </c>
      <c r="D119" s="176">
        <v>99872</v>
      </c>
      <c r="E119" s="175">
        <f t="shared" si="26"/>
        <v>0.84237516869095819</v>
      </c>
      <c r="F119" s="176"/>
      <c r="G119" s="176">
        <v>18688</v>
      </c>
      <c r="H119" s="175">
        <f t="shared" si="27"/>
        <v>0.15762483130904184</v>
      </c>
      <c r="I119" s="176">
        <f t="shared" si="28"/>
        <v>118560</v>
      </c>
      <c r="S119" s="68"/>
      <c r="V119"/>
      <c r="W119"/>
      <c r="X119"/>
      <c r="Y119"/>
    </row>
    <row r="120" spans="1:25" ht="12.75" customHeight="1" x14ac:dyDescent="0.2">
      <c r="A120" s="305"/>
      <c r="B120" s="279"/>
      <c r="C120" s="167" t="s">
        <v>292</v>
      </c>
      <c r="D120" s="176">
        <v>3600</v>
      </c>
      <c r="E120" s="175">
        <f t="shared" si="26"/>
        <v>1</v>
      </c>
      <c r="F120" s="176"/>
      <c r="G120" s="176"/>
      <c r="H120" s="175">
        <f t="shared" si="27"/>
        <v>0</v>
      </c>
      <c r="I120" s="176">
        <f t="shared" si="28"/>
        <v>3600</v>
      </c>
      <c r="S120" s="68"/>
      <c r="V120"/>
      <c r="W120"/>
      <c r="X120"/>
      <c r="Y120"/>
    </row>
    <row r="121" spans="1:25" ht="12.75" customHeight="1" x14ac:dyDescent="0.2">
      <c r="A121" s="305"/>
      <c r="B121" s="279"/>
      <c r="C121" s="167" t="s">
        <v>298</v>
      </c>
      <c r="D121" s="176">
        <v>74640</v>
      </c>
      <c r="E121" s="175">
        <f t="shared" si="26"/>
        <v>0.72024085224641032</v>
      </c>
      <c r="F121" s="176"/>
      <c r="G121" s="176">
        <v>28992</v>
      </c>
      <c r="H121" s="175">
        <f t="shared" si="27"/>
        <v>0.27975914775358962</v>
      </c>
      <c r="I121" s="176">
        <f t="shared" si="28"/>
        <v>103632</v>
      </c>
      <c r="S121" s="68"/>
      <c r="V121"/>
      <c r="W121"/>
      <c r="X121"/>
      <c r="Y121"/>
    </row>
    <row r="122" spans="1:25" ht="12.75" customHeight="1" x14ac:dyDescent="0.2">
      <c r="A122" s="305"/>
      <c r="B122" s="279"/>
      <c r="C122" s="167" t="s">
        <v>301</v>
      </c>
      <c r="D122" s="176">
        <v>11472</v>
      </c>
      <c r="E122" s="175">
        <f t="shared" si="26"/>
        <v>0.49688149688149691</v>
      </c>
      <c r="F122" s="176"/>
      <c r="G122" s="176">
        <v>11616</v>
      </c>
      <c r="H122" s="175">
        <f t="shared" si="27"/>
        <v>0.50311850311850315</v>
      </c>
      <c r="I122" s="176">
        <f t="shared" si="28"/>
        <v>23088</v>
      </c>
      <c r="S122" s="68"/>
      <c r="V122"/>
      <c r="W122"/>
      <c r="X122"/>
      <c r="Y122"/>
    </row>
    <row r="123" spans="1:25" ht="12.75" customHeight="1" x14ac:dyDescent="0.2">
      <c r="A123" s="305"/>
      <c r="B123" s="279"/>
      <c r="C123" s="167" t="s">
        <v>366</v>
      </c>
      <c r="D123" s="176"/>
      <c r="E123" s="175">
        <f t="shared" si="26"/>
        <v>0</v>
      </c>
      <c r="F123" s="176"/>
      <c r="G123" s="176">
        <v>3504</v>
      </c>
      <c r="H123" s="175">
        <f t="shared" si="27"/>
        <v>1</v>
      </c>
      <c r="I123" s="176">
        <f t="shared" si="28"/>
        <v>3504</v>
      </c>
      <c r="S123" s="68"/>
      <c r="V123"/>
      <c r="W123"/>
      <c r="X123"/>
      <c r="Y123"/>
    </row>
    <row r="124" spans="1:25" ht="12.75" customHeight="1" x14ac:dyDescent="0.2">
      <c r="A124" s="305"/>
      <c r="B124" s="279"/>
      <c r="C124" s="167" t="s">
        <v>310</v>
      </c>
      <c r="D124" s="176">
        <v>11664</v>
      </c>
      <c r="E124" s="175">
        <f t="shared" si="26"/>
        <v>0.92045454545454541</v>
      </c>
      <c r="F124" s="176"/>
      <c r="G124" s="176">
        <v>1008</v>
      </c>
      <c r="H124" s="175">
        <f t="shared" si="27"/>
        <v>7.9545454545454544E-2</v>
      </c>
      <c r="I124" s="176">
        <f t="shared" si="28"/>
        <v>12672</v>
      </c>
      <c r="S124" s="68"/>
      <c r="V124"/>
      <c r="W124"/>
      <c r="X124"/>
      <c r="Y124"/>
    </row>
    <row r="125" spans="1:25" ht="12.75" customHeight="1" x14ac:dyDescent="0.2">
      <c r="A125" s="305"/>
      <c r="B125" s="279"/>
      <c r="C125" s="167" t="s">
        <v>313</v>
      </c>
      <c r="D125" s="176">
        <v>6912</v>
      </c>
      <c r="E125" s="175">
        <f t="shared" si="26"/>
        <v>0.22966507177033493</v>
      </c>
      <c r="F125" s="176"/>
      <c r="G125" s="176">
        <v>23184</v>
      </c>
      <c r="H125" s="175">
        <f t="shared" si="27"/>
        <v>0.77033492822966509</v>
      </c>
      <c r="I125" s="176">
        <f t="shared" si="28"/>
        <v>30096</v>
      </c>
      <c r="S125" s="68"/>
      <c r="V125"/>
      <c r="W125"/>
      <c r="X125"/>
      <c r="Y125"/>
    </row>
    <row r="126" spans="1:25" ht="12.75" customHeight="1" x14ac:dyDescent="0.2">
      <c r="A126" s="305"/>
      <c r="B126" s="279"/>
      <c r="C126" s="209" t="s">
        <v>317</v>
      </c>
      <c r="D126" s="176">
        <v>79776</v>
      </c>
      <c r="E126" s="175">
        <f t="shared" si="26"/>
        <v>0.79483500717360112</v>
      </c>
      <c r="F126" s="176"/>
      <c r="G126" s="176">
        <v>20592</v>
      </c>
      <c r="H126" s="175">
        <f t="shared" si="27"/>
        <v>0.20516499282639886</v>
      </c>
      <c r="I126" s="176">
        <f t="shared" si="28"/>
        <v>100368</v>
      </c>
      <c r="S126" s="68"/>
      <c r="V126"/>
      <c r="W126"/>
      <c r="X126"/>
      <c r="Y126"/>
    </row>
    <row r="127" spans="1:25" ht="12.75" customHeight="1" x14ac:dyDescent="0.2">
      <c r="A127" s="305"/>
      <c r="B127" s="279"/>
      <c r="C127" s="167" t="s">
        <v>328</v>
      </c>
      <c r="D127" s="176">
        <v>10096</v>
      </c>
      <c r="E127" s="175">
        <f t="shared" si="26"/>
        <v>0.84584450402144773</v>
      </c>
      <c r="F127" s="176"/>
      <c r="G127" s="176">
        <v>1840</v>
      </c>
      <c r="H127" s="175">
        <f t="shared" si="27"/>
        <v>0.15415549597855227</v>
      </c>
      <c r="I127" s="176">
        <f t="shared" si="28"/>
        <v>11936</v>
      </c>
      <c r="S127" s="68"/>
      <c r="V127"/>
      <c r="W127"/>
      <c r="X127"/>
      <c r="Y127"/>
    </row>
    <row r="128" spans="1:25" ht="12.75" customHeight="1" x14ac:dyDescent="0.2">
      <c r="A128" s="305"/>
      <c r="B128" s="279"/>
      <c r="C128" s="209" t="s">
        <v>329</v>
      </c>
      <c r="D128" s="176">
        <v>28032</v>
      </c>
      <c r="E128" s="175">
        <f t="shared" si="26"/>
        <v>0.43614637789395072</v>
      </c>
      <c r="F128" s="176"/>
      <c r="G128" s="176">
        <v>36240</v>
      </c>
      <c r="H128" s="175">
        <f t="shared" si="27"/>
        <v>0.56385362210604928</v>
      </c>
      <c r="I128" s="176">
        <f t="shared" si="28"/>
        <v>64272</v>
      </c>
      <c r="S128" s="68"/>
      <c r="V128"/>
      <c r="W128"/>
      <c r="X128"/>
      <c r="Y128"/>
    </row>
    <row r="129" spans="1:25" ht="12.75" customHeight="1" x14ac:dyDescent="0.2">
      <c r="A129" s="305"/>
      <c r="B129" s="279"/>
      <c r="C129" s="167" t="s">
        <v>334</v>
      </c>
      <c r="D129" s="176">
        <v>15136</v>
      </c>
      <c r="E129" s="175">
        <f t="shared" si="26"/>
        <v>0.89161168708765315</v>
      </c>
      <c r="F129" s="176"/>
      <c r="G129" s="176">
        <v>1840</v>
      </c>
      <c r="H129" s="175">
        <f t="shared" si="27"/>
        <v>0.10838831291234684</v>
      </c>
      <c r="I129" s="176">
        <f t="shared" si="28"/>
        <v>16976</v>
      </c>
      <c r="S129" s="68"/>
      <c r="V129"/>
      <c r="W129"/>
      <c r="X129"/>
      <c r="Y129"/>
    </row>
    <row r="130" spans="1:25" ht="12.75" customHeight="1" thickBot="1" x14ac:dyDescent="0.25">
      <c r="A130" s="305"/>
      <c r="B130" s="279"/>
      <c r="C130" s="211" t="s">
        <v>43</v>
      </c>
      <c r="D130" s="202">
        <f>SUM(D111:D129)</f>
        <v>403744</v>
      </c>
      <c r="E130" s="203">
        <f t="shared" si="26"/>
        <v>0.68939704395814549</v>
      </c>
      <c r="F130" s="202"/>
      <c r="G130" s="202">
        <f>SUM(G111:G129)</f>
        <v>181904</v>
      </c>
      <c r="H130" s="203">
        <f t="shared" si="27"/>
        <v>0.31060295604185451</v>
      </c>
      <c r="I130" s="202">
        <f t="shared" si="28"/>
        <v>585648</v>
      </c>
      <c r="S130" s="68"/>
      <c r="V130"/>
      <c r="W130"/>
      <c r="X130"/>
      <c r="Y130"/>
    </row>
    <row r="131" spans="1:25" ht="12.75" customHeight="1" x14ac:dyDescent="0.2">
      <c r="A131" s="309" t="s">
        <v>863</v>
      </c>
      <c r="B131" s="275" t="s">
        <v>831</v>
      </c>
      <c r="C131" s="208" t="s">
        <v>376</v>
      </c>
      <c r="D131" s="172"/>
      <c r="E131" s="173"/>
      <c r="F131" s="212"/>
      <c r="G131" s="172"/>
      <c r="H131" s="173"/>
      <c r="I131" s="172"/>
      <c r="S131" s="68"/>
      <c r="V131"/>
      <c r="W131"/>
      <c r="X131"/>
      <c r="Y131"/>
    </row>
    <row r="132" spans="1:25" ht="12.75" customHeight="1" x14ac:dyDescent="0.2">
      <c r="A132" s="309"/>
      <c r="B132" s="279"/>
      <c r="C132" s="209" t="s">
        <v>257</v>
      </c>
      <c r="D132" s="176">
        <v>1152</v>
      </c>
      <c r="E132" s="175">
        <f t="shared" si="26"/>
        <v>1</v>
      </c>
      <c r="F132" s="176"/>
      <c r="G132" s="176"/>
      <c r="H132" s="175">
        <f t="shared" si="27"/>
        <v>0</v>
      </c>
      <c r="I132" s="176">
        <f t="shared" si="28"/>
        <v>1152</v>
      </c>
      <c r="S132" s="68"/>
      <c r="V132"/>
      <c r="W132"/>
      <c r="X132"/>
      <c r="Y132"/>
    </row>
    <row r="133" spans="1:25" ht="12.75" customHeight="1" x14ac:dyDescent="0.2">
      <c r="A133" s="309"/>
      <c r="B133" s="279"/>
      <c r="C133" s="209" t="s">
        <v>276</v>
      </c>
      <c r="D133" s="176">
        <v>3136</v>
      </c>
      <c r="E133" s="175">
        <f t="shared" si="26"/>
        <v>1</v>
      </c>
      <c r="F133" s="176"/>
      <c r="G133" s="176"/>
      <c r="H133" s="175">
        <f t="shared" si="27"/>
        <v>0</v>
      </c>
      <c r="I133" s="176">
        <f t="shared" si="28"/>
        <v>3136</v>
      </c>
      <c r="S133" s="68"/>
      <c r="V133"/>
      <c r="W133"/>
      <c r="X133"/>
      <c r="Y133"/>
    </row>
    <row r="134" spans="1:25" ht="12.75" customHeight="1" thickBot="1" x14ac:dyDescent="0.25">
      <c r="A134" s="309"/>
      <c r="B134" s="280"/>
      <c r="C134" s="211" t="s">
        <v>43</v>
      </c>
      <c r="D134" s="202">
        <f>SUM(D132:D133)</f>
        <v>4288</v>
      </c>
      <c r="E134" s="203">
        <f t="shared" ref="E134:E135" si="35">+D134/$I134</f>
        <v>1</v>
      </c>
      <c r="F134" s="202"/>
      <c r="G134" s="202">
        <f>SUM(G132:G133)</f>
        <v>0</v>
      </c>
      <c r="H134" s="203">
        <f t="shared" ref="H134:H135" si="36">+G134/$I134</f>
        <v>0</v>
      </c>
      <c r="I134" s="202">
        <f t="shared" ref="I134:I135" si="37">+D134+G134</f>
        <v>4288</v>
      </c>
      <c r="V134"/>
      <c r="W134"/>
      <c r="X134"/>
      <c r="Y134"/>
    </row>
    <row r="135" spans="1:25" ht="12.75" customHeight="1" thickBot="1" x14ac:dyDescent="0.25">
      <c r="A135" s="310"/>
      <c r="B135" s="282" t="s">
        <v>360</v>
      </c>
      <c r="C135" s="285"/>
      <c r="D135" s="55">
        <f>SUM(D109,D130,D134)</f>
        <v>838432</v>
      </c>
      <c r="E135" s="56">
        <f t="shared" si="35"/>
        <v>0.69355180263645511</v>
      </c>
      <c r="F135" s="57"/>
      <c r="G135" s="55">
        <f>SUM(G109,G130,G134)</f>
        <v>370464</v>
      </c>
      <c r="H135" s="56">
        <f t="shared" si="36"/>
        <v>0.30644819736354489</v>
      </c>
      <c r="I135" s="57">
        <f t="shared" si="37"/>
        <v>1208896</v>
      </c>
      <c r="V135"/>
      <c r="W135"/>
      <c r="X135"/>
      <c r="Y135"/>
    </row>
    <row r="136" spans="1:25" ht="12.75" customHeight="1" x14ac:dyDescent="0.2">
      <c r="A136" s="278" t="s">
        <v>216</v>
      </c>
      <c r="B136" s="275" t="s">
        <v>832</v>
      </c>
      <c r="C136" s="193" t="s">
        <v>138</v>
      </c>
      <c r="D136" s="194"/>
      <c r="E136" s="195"/>
      <c r="F136" s="194"/>
      <c r="G136" s="194"/>
      <c r="H136" s="195"/>
      <c r="I136" s="194"/>
      <c r="V136"/>
      <c r="W136"/>
      <c r="X136"/>
      <c r="Y136"/>
    </row>
    <row r="137" spans="1:25" ht="12.75" customHeight="1" x14ac:dyDescent="0.2">
      <c r="A137" s="275"/>
      <c r="B137" s="275"/>
      <c r="C137" s="118" t="s">
        <v>315</v>
      </c>
      <c r="D137" s="174">
        <v>960</v>
      </c>
      <c r="E137" s="175">
        <f t="shared" ref="E137:E139" si="38">+D137/$I137</f>
        <v>1</v>
      </c>
      <c r="F137" s="174"/>
      <c r="G137" s="174"/>
      <c r="H137" s="175">
        <f t="shared" ref="H137" si="39">+G137/$I137</f>
        <v>0</v>
      </c>
      <c r="I137" s="176">
        <f t="shared" ref="I137" si="40">+D137+G137</f>
        <v>960</v>
      </c>
      <c r="V137"/>
      <c r="W137"/>
      <c r="X137"/>
      <c r="Y137"/>
    </row>
    <row r="138" spans="1:25" ht="12.75" customHeight="1" x14ac:dyDescent="0.2">
      <c r="A138" s="275"/>
      <c r="B138" s="286"/>
      <c r="C138" s="118" t="s">
        <v>317</v>
      </c>
      <c r="D138" s="176">
        <v>3744</v>
      </c>
      <c r="E138" s="175">
        <f t="shared" si="38"/>
        <v>1</v>
      </c>
      <c r="F138" s="176"/>
      <c r="G138" s="176"/>
      <c r="H138" s="175">
        <f t="shared" ref="H138:H139" si="41">+G138/$I138</f>
        <v>0</v>
      </c>
      <c r="I138" s="176">
        <f t="shared" ref="I138:I139" si="42">+D138+G138</f>
        <v>3744</v>
      </c>
      <c r="V138"/>
      <c r="W138"/>
      <c r="X138"/>
      <c r="Y138"/>
    </row>
    <row r="139" spans="1:25" ht="12.75" customHeight="1" x14ac:dyDescent="0.2">
      <c r="A139" s="275"/>
      <c r="B139" s="286"/>
      <c r="C139" s="196" t="s">
        <v>43</v>
      </c>
      <c r="D139" s="197">
        <f>SUM(D137:D138)</f>
        <v>4704</v>
      </c>
      <c r="E139" s="213">
        <f t="shared" si="38"/>
        <v>1</v>
      </c>
      <c r="F139" s="214"/>
      <c r="G139" s="197">
        <f>SUM(G137:G138)</f>
        <v>0</v>
      </c>
      <c r="H139" s="213">
        <f t="shared" si="41"/>
        <v>0</v>
      </c>
      <c r="I139" s="214">
        <f t="shared" si="42"/>
        <v>4704</v>
      </c>
      <c r="V139"/>
      <c r="W139"/>
      <c r="X139"/>
      <c r="Y139"/>
    </row>
    <row r="140" spans="1:25" ht="12.75" customHeight="1" x14ac:dyDescent="0.2">
      <c r="A140" s="275"/>
      <c r="B140" s="286"/>
      <c r="C140" s="193" t="s">
        <v>575</v>
      </c>
      <c r="D140" s="197"/>
      <c r="E140" s="198"/>
      <c r="F140" s="206"/>
      <c r="G140" s="197"/>
      <c r="H140" s="198"/>
      <c r="I140" s="197"/>
      <c r="O140" s="8"/>
      <c r="P140" s="8"/>
      <c r="Q140" s="8"/>
      <c r="V140"/>
      <c r="W140"/>
      <c r="X140"/>
      <c r="Y140"/>
    </row>
    <row r="141" spans="1:25" ht="12.75" customHeight="1" x14ac:dyDescent="0.2">
      <c r="A141" s="275"/>
      <c r="B141" s="286"/>
      <c r="C141" s="118" t="s">
        <v>288</v>
      </c>
      <c r="D141" s="176">
        <v>1472</v>
      </c>
      <c r="E141" s="175">
        <f t="shared" ref="E141:E186" si="43">+D141/$I141</f>
        <v>0.36078431372549019</v>
      </c>
      <c r="F141" s="177"/>
      <c r="G141" s="176">
        <v>2608</v>
      </c>
      <c r="H141" s="175">
        <f t="shared" ref="H141:H186" si="44">+G141/$I141</f>
        <v>0.63921568627450975</v>
      </c>
      <c r="I141" s="176">
        <f t="shared" ref="I141:I186" si="45">+D141+G141</f>
        <v>4080</v>
      </c>
      <c r="V141"/>
      <c r="W141"/>
      <c r="X141"/>
      <c r="Y141"/>
    </row>
    <row r="142" spans="1:25" ht="12.75" customHeight="1" x14ac:dyDescent="0.2">
      <c r="A142" s="275"/>
      <c r="B142" s="286"/>
      <c r="C142" s="118" t="s">
        <v>320</v>
      </c>
      <c r="D142" s="176">
        <v>2016</v>
      </c>
      <c r="E142" s="175">
        <f t="shared" si="43"/>
        <v>0.48837209302325579</v>
      </c>
      <c r="F142" s="176"/>
      <c r="G142" s="176">
        <v>2112</v>
      </c>
      <c r="H142" s="175">
        <f t="shared" si="44"/>
        <v>0.51162790697674421</v>
      </c>
      <c r="I142" s="176">
        <f t="shared" si="45"/>
        <v>4128</v>
      </c>
      <c r="V142"/>
      <c r="W142"/>
      <c r="X142"/>
      <c r="Y142"/>
    </row>
    <row r="143" spans="1:25" ht="12.75" customHeight="1" x14ac:dyDescent="0.2">
      <c r="A143" s="275"/>
      <c r="B143" s="286"/>
      <c r="C143" s="167" t="s">
        <v>329</v>
      </c>
      <c r="D143" s="176">
        <v>672</v>
      </c>
      <c r="E143" s="175">
        <f t="shared" si="43"/>
        <v>1</v>
      </c>
      <c r="F143" s="176"/>
      <c r="G143" s="176"/>
      <c r="H143" s="175">
        <f t="shared" si="44"/>
        <v>0</v>
      </c>
      <c r="I143" s="176">
        <f t="shared" si="45"/>
        <v>672</v>
      </c>
      <c r="V143"/>
      <c r="W143"/>
      <c r="X143"/>
      <c r="Y143"/>
    </row>
    <row r="144" spans="1:25" ht="12.75" customHeight="1" x14ac:dyDescent="0.2">
      <c r="A144" s="275"/>
      <c r="B144" s="286"/>
      <c r="C144" s="196" t="s">
        <v>43</v>
      </c>
      <c r="D144" s="197">
        <f>SUM(D141:D143)</f>
        <v>4160</v>
      </c>
      <c r="E144" s="198">
        <f t="shared" si="43"/>
        <v>0.46846846846846846</v>
      </c>
      <c r="F144" s="197"/>
      <c r="G144" s="197">
        <f>SUM(G141:G143)</f>
        <v>4720</v>
      </c>
      <c r="H144" s="198">
        <f t="shared" si="44"/>
        <v>0.53153153153153154</v>
      </c>
      <c r="I144" s="197">
        <f t="shared" si="45"/>
        <v>8880</v>
      </c>
      <c r="V144"/>
      <c r="W144"/>
      <c r="X144"/>
      <c r="Y144"/>
    </row>
    <row r="145" spans="1:25" ht="12.75" customHeight="1" x14ac:dyDescent="0.2">
      <c r="A145" s="275"/>
      <c r="B145" s="286"/>
      <c r="C145" s="193" t="s">
        <v>52</v>
      </c>
      <c r="D145" s="197"/>
      <c r="E145" s="198"/>
      <c r="F145" s="206"/>
      <c r="G145" s="197"/>
      <c r="H145" s="198"/>
      <c r="I145" s="197"/>
      <c r="O145" s="8"/>
      <c r="P145" s="8"/>
      <c r="Q145" s="8"/>
      <c r="V145"/>
      <c r="W145"/>
      <c r="X145"/>
      <c r="Y145"/>
    </row>
    <row r="146" spans="1:25" ht="12.75" customHeight="1" x14ac:dyDescent="0.2">
      <c r="A146" s="275"/>
      <c r="B146" s="286"/>
      <c r="C146" s="118" t="s">
        <v>253</v>
      </c>
      <c r="D146" s="178"/>
      <c r="E146" s="175">
        <f t="shared" si="43"/>
        <v>0</v>
      </c>
      <c r="F146" s="176"/>
      <c r="G146" s="178">
        <v>1152</v>
      </c>
      <c r="H146" s="175">
        <f t="shared" si="44"/>
        <v>1</v>
      </c>
      <c r="I146" s="176">
        <f t="shared" si="45"/>
        <v>1152</v>
      </c>
      <c r="V146"/>
      <c r="W146"/>
      <c r="X146"/>
      <c r="Y146"/>
    </row>
    <row r="147" spans="1:25" ht="12.75" customHeight="1" x14ac:dyDescent="0.2">
      <c r="A147" s="275"/>
      <c r="B147" s="286"/>
      <c r="C147" s="118" t="s">
        <v>281</v>
      </c>
      <c r="D147" s="178">
        <v>4704</v>
      </c>
      <c r="E147" s="175">
        <f t="shared" si="43"/>
        <v>0.45370370370370372</v>
      </c>
      <c r="F147" s="176"/>
      <c r="G147" s="178">
        <v>5664</v>
      </c>
      <c r="H147" s="175">
        <f t="shared" si="44"/>
        <v>0.54629629629629628</v>
      </c>
      <c r="I147" s="176">
        <f t="shared" si="45"/>
        <v>10368</v>
      </c>
      <c r="V147"/>
      <c r="W147"/>
      <c r="X147"/>
      <c r="Y147"/>
    </row>
    <row r="148" spans="1:25" ht="12.75" customHeight="1" x14ac:dyDescent="0.2">
      <c r="A148" s="275"/>
      <c r="B148" s="286"/>
      <c r="C148" s="118" t="s">
        <v>283</v>
      </c>
      <c r="D148" s="176">
        <v>3456</v>
      </c>
      <c r="E148" s="175">
        <f t="shared" si="43"/>
        <v>1</v>
      </c>
      <c r="F148" s="176"/>
      <c r="G148" s="176"/>
      <c r="H148" s="175">
        <f t="shared" si="44"/>
        <v>0</v>
      </c>
      <c r="I148" s="176">
        <f t="shared" si="45"/>
        <v>3456</v>
      </c>
      <c r="V148"/>
      <c r="W148"/>
      <c r="X148"/>
      <c r="Y148"/>
    </row>
    <row r="149" spans="1:25" ht="12.75" customHeight="1" x14ac:dyDescent="0.2">
      <c r="A149" s="275"/>
      <c r="B149" s="286"/>
      <c r="C149" s="118" t="s">
        <v>309</v>
      </c>
      <c r="D149" s="176">
        <v>1536</v>
      </c>
      <c r="E149" s="175">
        <f t="shared" si="43"/>
        <v>0.25</v>
      </c>
      <c r="F149" s="176"/>
      <c r="G149" s="176">
        <v>4608</v>
      </c>
      <c r="H149" s="175">
        <f t="shared" si="44"/>
        <v>0.75</v>
      </c>
      <c r="I149" s="176">
        <f t="shared" si="45"/>
        <v>6144</v>
      </c>
      <c r="V149"/>
      <c r="W149"/>
      <c r="X149"/>
      <c r="Y149"/>
    </row>
    <row r="150" spans="1:25" ht="12.75" customHeight="1" x14ac:dyDescent="0.2">
      <c r="A150" s="275"/>
      <c r="B150" s="286"/>
      <c r="C150" s="167" t="s">
        <v>319</v>
      </c>
      <c r="D150" s="176"/>
      <c r="E150" s="175">
        <f t="shared" si="43"/>
        <v>0</v>
      </c>
      <c r="F150" s="176"/>
      <c r="G150" s="176">
        <v>1152</v>
      </c>
      <c r="H150" s="175">
        <f t="shared" si="44"/>
        <v>1</v>
      </c>
      <c r="I150" s="176">
        <f t="shared" si="45"/>
        <v>1152</v>
      </c>
      <c r="V150"/>
      <c r="W150"/>
      <c r="X150"/>
      <c r="Y150"/>
    </row>
    <row r="151" spans="1:25" ht="12.75" customHeight="1" x14ac:dyDescent="0.2">
      <c r="A151" s="275"/>
      <c r="B151" s="286"/>
      <c r="C151" s="196" t="s">
        <v>43</v>
      </c>
      <c r="D151" s="197">
        <f>SUM(D146:D150)</f>
        <v>9696</v>
      </c>
      <c r="E151" s="198">
        <f t="shared" si="43"/>
        <v>0.43534482758620691</v>
      </c>
      <c r="F151" s="197"/>
      <c r="G151" s="197">
        <f>SUM(G146:G150)</f>
        <v>12576</v>
      </c>
      <c r="H151" s="198">
        <f t="shared" si="44"/>
        <v>0.56465517241379315</v>
      </c>
      <c r="I151" s="197">
        <f t="shared" si="45"/>
        <v>22272</v>
      </c>
      <c r="V151"/>
      <c r="W151"/>
      <c r="X151"/>
      <c r="Y151"/>
    </row>
    <row r="152" spans="1:25" ht="12.75" customHeight="1" thickBot="1" x14ac:dyDescent="0.25">
      <c r="A152" s="275"/>
      <c r="B152" s="287"/>
      <c r="C152" s="170" t="s">
        <v>0</v>
      </c>
      <c r="D152" s="182">
        <f>SUM(D139,D144,D151)</f>
        <v>18560</v>
      </c>
      <c r="E152" s="180">
        <f t="shared" si="43"/>
        <v>0.51762605979473453</v>
      </c>
      <c r="F152" s="182"/>
      <c r="G152" s="182">
        <f>SUM(G139,G144,G151)</f>
        <v>17296</v>
      </c>
      <c r="H152" s="180">
        <f t="shared" si="44"/>
        <v>0.48237394020526553</v>
      </c>
      <c r="I152" s="182">
        <f t="shared" si="45"/>
        <v>35856</v>
      </c>
      <c r="V152"/>
      <c r="W152"/>
      <c r="X152"/>
      <c r="Y152"/>
    </row>
    <row r="153" spans="1:25" ht="12.75" customHeight="1" x14ac:dyDescent="0.2">
      <c r="A153" s="275"/>
      <c r="B153" s="275" t="s">
        <v>833</v>
      </c>
      <c r="C153" s="118" t="s">
        <v>816</v>
      </c>
      <c r="D153" s="176">
        <v>1856</v>
      </c>
      <c r="E153" s="175">
        <f t="shared" si="43"/>
        <v>0.43609022556390975</v>
      </c>
      <c r="F153" s="177"/>
      <c r="G153" s="176">
        <v>2400</v>
      </c>
      <c r="H153" s="175">
        <f t="shared" si="44"/>
        <v>0.56390977443609025</v>
      </c>
      <c r="I153" s="176">
        <f t="shared" si="45"/>
        <v>4256</v>
      </c>
      <c r="V153"/>
      <c r="W153"/>
      <c r="X153"/>
      <c r="Y153"/>
    </row>
    <row r="154" spans="1:25" ht="12.75" customHeight="1" x14ac:dyDescent="0.2">
      <c r="A154" s="275"/>
      <c r="B154" s="275"/>
      <c r="C154" s="118" t="s">
        <v>605</v>
      </c>
      <c r="D154" s="176"/>
      <c r="E154" s="175">
        <f t="shared" si="43"/>
        <v>0</v>
      </c>
      <c r="F154" s="177"/>
      <c r="G154" s="176">
        <v>10880</v>
      </c>
      <c r="H154" s="175">
        <f t="shared" si="44"/>
        <v>1</v>
      </c>
      <c r="I154" s="176">
        <f t="shared" si="45"/>
        <v>10880</v>
      </c>
      <c r="V154"/>
      <c r="W154"/>
      <c r="X154"/>
      <c r="Y154"/>
    </row>
    <row r="155" spans="1:25" ht="12.75" customHeight="1" x14ac:dyDescent="0.2">
      <c r="A155" s="275"/>
      <c r="B155" s="275"/>
      <c r="C155" s="118" t="s">
        <v>502</v>
      </c>
      <c r="D155" s="176"/>
      <c r="E155" s="175">
        <f t="shared" si="43"/>
        <v>0</v>
      </c>
      <c r="F155" s="176"/>
      <c r="G155" s="176">
        <v>384</v>
      </c>
      <c r="H155" s="175">
        <f t="shared" si="44"/>
        <v>1</v>
      </c>
      <c r="I155" s="176">
        <f t="shared" si="45"/>
        <v>384</v>
      </c>
      <c r="V155"/>
      <c r="W155"/>
      <c r="X155"/>
      <c r="Y155"/>
    </row>
    <row r="156" spans="1:25" ht="12.75" customHeight="1" x14ac:dyDescent="0.2">
      <c r="A156" s="275"/>
      <c r="B156" s="275"/>
      <c r="C156" s="216" t="s">
        <v>500</v>
      </c>
      <c r="D156" s="176">
        <v>5664</v>
      </c>
      <c r="E156" s="175">
        <f t="shared" si="43"/>
        <v>0.7165991902834008</v>
      </c>
      <c r="F156" s="177"/>
      <c r="G156" s="176">
        <v>2240</v>
      </c>
      <c r="H156" s="175">
        <f t="shared" si="44"/>
        <v>0.2834008097165992</v>
      </c>
      <c r="I156" s="176">
        <f t="shared" si="45"/>
        <v>7904</v>
      </c>
      <c r="V156"/>
      <c r="W156"/>
      <c r="X156"/>
      <c r="Y156"/>
    </row>
    <row r="157" spans="1:25" ht="12.75" customHeight="1" x14ac:dyDescent="0.2">
      <c r="A157" s="275"/>
      <c r="B157" s="275"/>
      <c r="C157" s="118" t="s">
        <v>499</v>
      </c>
      <c r="D157" s="176">
        <v>1008</v>
      </c>
      <c r="E157" s="175">
        <f t="shared" si="43"/>
        <v>1</v>
      </c>
      <c r="F157" s="177"/>
      <c r="G157" s="176"/>
      <c r="H157" s="175">
        <f t="shared" si="44"/>
        <v>0</v>
      </c>
      <c r="I157" s="176">
        <f t="shared" si="45"/>
        <v>1008</v>
      </c>
      <c r="V157"/>
      <c r="W157"/>
      <c r="X157"/>
      <c r="Y157"/>
    </row>
    <row r="158" spans="1:25" ht="12.75" customHeight="1" x14ac:dyDescent="0.2">
      <c r="A158" s="275"/>
      <c r="B158" s="275"/>
      <c r="C158" s="118" t="s">
        <v>498</v>
      </c>
      <c r="D158" s="176">
        <v>336</v>
      </c>
      <c r="E158" s="175">
        <f t="shared" si="43"/>
        <v>0.23076923076923078</v>
      </c>
      <c r="F158" s="177"/>
      <c r="G158" s="176">
        <v>1120</v>
      </c>
      <c r="H158" s="175">
        <f t="shared" si="44"/>
        <v>0.76923076923076927</v>
      </c>
      <c r="I158" s="176">
        <f t="shared" si="45"/>
        <v>1456</v>
      </c>
      <c r="V158"/>
      <c r="W158"/>
      <c r="X158"/>
      <c r="Y158"/>
    </row>
    <row r="159" spans="1:25" ht="12.75" customHeight="1" x14ac:dyDescent="0.2">
      <c r="A159" s="275"/>
      <c r="B159" s="275"/>
      <c r="C159" s="118" t="s">
        <v>497</v>
      </c>
      <c r="D159" s="176">
        <v>10400</v>
      </c>
      <c r="E159" s="175">
        <f t="shared" si="43"/>
        <v>0.32712632108706591</v>
      </c>
      <c r="F159" s="177"/>
      <c r="G159" s="176">
        <v>21392</v>
      </c>
      <c r="H159" s="175">
        <f t="shared" si="44"/>
        <v>0.67287367891293404</v>
      </c>
      <c r="I159" s="176">
        <f t="shared" si="45"/>
        <v>31792</v>
      </c>
      <c r="V159"/>
      <c r="W159"/>
      <c r="X159"/>
      <c r="Y159"/>
    </row>
    <row r="160" spans="1:25" ht="12.75" customHeight="1" x14ac:dyDescent="0.2">
      <c r="A160" s="275"/>
      <c r="B160" s="275"/>
      <c r="C160" s="169" t="s">
        <v>496</v>
      </c>
      <c r="D160" s="199">
        <v>15840</v>
      </c>
      <c r="E160" s="185">
        <f t="shared" si="43"/>
        <v>0.57126370455856901</v>
      </c>
      <c r="F160" s="174"/>
      <c r="G160" s="199">
        <v>11888</v>
      </c>
      <c r="H160" s="185">
        <f t="shared" si="44"/>
        <v>0.42873629544143105</v>
      </c>
      <c r="I160" s="174">
        <f t="shared" si="45"/>
        <v>27728</v>
      </c>
      <c r="V160"/>
      <c r="W160"/>
      <c r="X160"/>
      <c r="Y160"/>
    </row>
    <row r="161" spans="1:25" ht="12.75" customHeight="1" x14ac:dyDescent="0.2">
      <c r="A161" s="275"/>
      <c r="B161" s="275"/>
      <c r="C161" s="118" t="s">
        <v>495</v>
      </c>
      <c r="D161" s="176">
        <v>2224</v>
      </c>
      <c r="E161" s="175">
        <f t="shared" si="43"/>
        <v>0.19772403982930298</v>
      </c>
      <c r="F161" s="176"/>
      <c r="G161" s="176">
        <v>9024</v>
      </c>
      <c r="H161" s="175">
        <f t="shared" si="44"/>
        <v>0.80227596017069702</v>
      </c>
      <c r="I161" s="176">
        <f t="shared" si="45"/>
        <v>11248</v>
      </c>
      <c r="V161"/>
      <c r="W161"/>
      <c r="X161"/>
      <c r="Y161"/>
    </row>
    <row r="162" spans="1:25" ht="12.75" customHeight="1" x14ac:dyDescent="0.2">
      <c r="A162" s="275"/>
      <c r="B162" s="275"/>
      <c r="C162" s="118" t="s">
        <v>494</v>
      </c>
      <c r="D162" s="176">
        <v>2528</v>
      </c>
      <c r="E162" s="175">
        <f t="shared" si="43"/>
        <v>0.79396984924623115</v>
      </c>
      <c r="F162" s="176"/>
      <c r="G162" s="176">
        <v>656</v>
      </c>
      <c r="H162" s="175">
        <f t="shared" si="44"/>
        <v>0.20603015075376885</v>
      </c>
      <c r="I162" s="176">
        <f t="shared" si="45"/>
        <v>3184</v>
      </c>
      <c r="V162"/>
      <c r="W162"/>
      <c r="X162"/>
      <c r="Y162"/>
    </row>
    <row r="163" spans="1:25" ht="12.75" customHeight="1" x14ac:dyDescent="0.2">
      <c r="A163" s="275"/>
      <c r="B163" s="275"/>
      <c r="C163" s="118" t="s">
        <v>492</v>
      </c>
      <c r="D163" s="176">
        <v>864</v>
      </c>
      <c r="E163" s="175">
        <f t="shared" si="43"/>
        <v>0.54</v>
      </c>
      <c r="F163" s="176"/>
      <c r="G163" s="176">
        <v>736</v>
      </c>
      <c r="H163" s="175">
        <f t="shared" si="44"/>
        <v>0.46</v>
      </c>
      <c r="I163" s="176">
        <f t="shared" si="45"/>
        <v>1600</v>
      </c>
      <c r="V163"/>
      <c r="W163"/>
      <c r="X163"/>
      <c r="Y163"/>
    </row>
    <row r="164" spans="1:25" ht="12.75" customHeight="1" x14ac:dyDescent="0.2">
      <c r="A164" s="275"/>
      <c r="B164" s="275"/>
      <c r="C164" s="118" t="s">
        <v>491</v>
      </c>
      <c r="D164" s="176">
        <v>1392</v>
      </c>
      <c r="E164" s="175">
        <f t="shared" si="43"/>
        <v>1</v>
      </c>
      <c r="F164" s="176"/>
      <c r="G164" s="176"/>
      <c r="H164" s="175">
        <f t="shared" si="44"/>
        <v>0</v>
      </c>
      <c r="I164" s="176">
        <f t="shared" si="45"/>
        <v>1392</v>
      </c>
      <c r="V164"/>
      <c r="W164"/>
      <c r="X164"/>
      <c r="Y164"/>
    </row>
    <row r="165" spans="1:25" ht="12.75" customHeight="1" x14ac:dyDescent="0.2">
      <c r="A165" s="275"/>
      <c r="B165" s="275"/>
      <c r="C165" s="200" t="s">
        <v>490</v>
      </c>
      <c r="D165" s="176">
        <v>1440</v>
      </c>
      <c r="E165" s="175">
        <f t="shared" si="43"/>
        <v>0.45454545454545453</v>
      </c>
      <c r="F165" s="176"/>
      <c r="G165" s="176">
        <v>1728</v>
      </c>
      <c r="H165" s="175">
        <f t="shared" si="44"/>
        <v>0.54545454545454541</v>
      </c>
      <c r="I165" s="176">
        <f t="shared" si="45"/>
        <v>3168</v>
      </c>
      <c r="V165"/>
      <c r="W165"/>
      <c r="X165"/>
      <c r="Y165"/>
    </row>
    <row r="166" spans="1:25" ht="12.75" customHeight="1" x14ac:dyDescent="0.2">
      <c r="A166" s="275"/>
      <c r="B166" s="275"/>
      <c r="C166" s="118" t="s">
        <v>489</v>
      </c>
      <c r="D166" s="176">
        <v>1408</v>
      </c>
      <c r="E166" s="175">
        <f t="shared" si="43"/>
        <v>0.5714285714285714</v>
      </c>
      <c r="F166" s="176"/>
      <c r="G166" s="176">
        <v>1056</v>
      </c>
      <c r="H166" s="175">
        <f t="shared" si="44"/>
        <v>0.42857142857142855</v>
      </c>
      <c r="I166" s="176">
        <f t="shared" si="45"/>
        <v>2464</v>
      </c>
      <c r="V166"/>
      <c r="W166"/>
      <c r="X166"/>
      <c r="Y166"/>
    </row>
    <row r="167" spans="1:25" ht="12.75" customHeight="1" thickBot="1" x14ac:dyDescent="0.25">
      <c r="A167" s="275"/>
      <c r="B167" s="281"/>
      <c r="C167" s="170" t="s">
        <v>0</v>
      </c>
      <c r="D167" s="182">
        <f>SUM(D153:D166)</f>
        <v>44960</v>
      </c>
      <c r="E167" s="180">
        <f t="shared" si="43"/>
        <v>0.41451541525298718</v>
      </c>
      <c r="F167" s="182"/>
      <c r="G167" s="182">
        <f>SUM(G153:G166)</f>
        <v>63504</v>
      </c>
      <c r="H167" s="180">
        <f t="shared" si="44"/>
        <v>0.58548458474701282</v>
      </c>
      <c r="I167" s="182">
        <f t="shared" si="45"/>
        <v>108464</v>
      </c>
      <c r="V167"/>
      <c r="W167"/>
      <c r="X167"/>
      <c r="Y167"/>
    </row>
    <row r="168" spans="1:25" ht="12.75" customHeight="1" x14ac:dyDescent="0.2">
      <c r="A168" s="275"/>
      <c r="B168" s="278" t="s">
        <v>903</v>
      </c>
      <c r="C168" s="117" t="s">
        <v>600</v>
      </c>
      <c r="D168" s="174">
        <v>13984</v>
      </c>
      <c r="E168" s="185">
        <f t="shared" si="43"/>
        <v>1</v>
      </c>
      <c r="F168" s="174"/>
      <c r="G168" s="174"/>
      <c r="H168" s="185">
        <f t="shared" si="44"/>
        <v>0</v>
      </c>
      <c r="I168" s="174">
        <f t="shared" si="45"/>
        <v>13984</v>
      </c>
      <c r="V168"/>
      <c r="W168"/>
      <c r="X168"/>
      <c r="Y168"/>
    </row>
    <row r="169" spans="1:25" ht="12.75" customHeight="1" x14ac:dyDescent="0.2">
      <c r="A169" s="275"/>
      <c r="B169" s="286"/>
      <c r="C169" s="118" t="s">
        <v>599</v>
      </c>
      <c r="D169" s="176">
        <v>21040</v>
      </c>
      <c r="E169" s="175">
        <f t="shared" si="43"/>
        <v>0.85168393782383423</v>
      </c>
      <c r="F169" s="176"/>
      <c r="G169" s="176">
        <v>3664</v>
      </c>
      <c r="H169" s="175">
        <f t="shared" si="44"/>
        <v>0.1483160621761658</v>
      </c>
      <c r="I169" s="176">
        <f t="shared" si="45"/>
        <v>24704</v>
      </c>
      <c r="V169"/>
      <c r="W169"/>
      <c r="X169"/>
      <c r="Y169"/>
    </row>
    <row r="170" spans="1:25" ht="12.75" customHeight="1" thickBot="1" x14ac:dyDescent="0.25">
      <c r="A170" s="275"/>
      <c r="B170" s="287"/>
      <c r="C170" s="181" t="s">
        <v>0</v>
      </c>
      <c r="D170" s="182">
        <f>SUM(D168:D169)</f>
        <v>35024</v>
      </c>
      <c r="E170" s="180">
        <f t="shared" si="43"/>
        <v>0.90529363110008276</v>
      </c>
      <c r="F170" s="182"/>
      <c r="G170" s="182">
        <f>SUM(G168:G169)</f>
        <v>3664</v>
      </c>
      <c r="H170" s="180">
        <f t="shared" si="44"/>
        <v>9.4706368899917293E-2</v>
      </c>
      <c r="I170" s="182">
        <f t="shared" si="45"/>
        <v>38688</v>
      </c>
      <c r="V170"/>
      <c r="W170"/>
      <c r="X170"/>
      <c r="Y170"/>
    </row>
    <row r="171" spans="1:25" ht="12.75" customHeight="1" thickBot="1" x14ac:dyDescent="0.25">
      <c r="A171" s="281"/>
      <c r="B171" s="282" t="s">
        <v>154</v>
      </c>
      <c r="C171" s="285"/>
      <c r="D171" s="55">
        <f>SUM(D152,D167,D170)</f>
        <v>98544</v>
      </c>
      <c r="E171" s="56">
        <f t="shared" si="43"/>
        <v>0.53846826368246192</v>
      </c>
      <c r="F171" s="57"/>
      <c r="G171" s="55">
        <f>SUM(G152,G167,G170)</f>
        <v>84464</v>
      </c>
      <c r="H171" s="56">
        <f t="shared" si="44"/>
        <v>0.46153173631753802</v>
      </c>
      <c r="I171" s="57">
        <f t="shared" si="45"/>
        <v>183008</v>
      </c>
      <c r="V171"/>
      <c r="W171"/>
      <c r="X171"/>
      <c r="Y171"/>
    </row>
    <row r="172" spans="1:25" ht="12.75" customHeight="1" x14ac:dyDescent="0.2">
      <c r="A172" s="288" t="s">
        <v>603</v>
      </c>
      <c r="B172" s="278" t="s">
        <v>834</v>
      </c>
      <c r="C172" s="217" t="s">
        <v>161</v>
      </c>
      <c r="D172" s="218"/>
      <c r="E172" s="218"/>
      <c r="F172" s="218"/>
      <c r="G172" s="218"/>
      <c r="H172" s="218"/>
      <c r="I172" s="218"/>
      <c r="V172"/>
      <c r="W172"/>
      <c r="X172"/>
      <c r="Y172"/>
    </row>
    <row r="173" spans="1:25" ht="12.75" customHeight="1" x14ac:dyDescent="0.2">
      <c r="A173" s="289"/>
      <c r="B173" s="279"/>
      <c r="C173" s="118" t="s">
        <v>361</v>
      </c>
      <c r="D173" s="178">
        <v>3536</v>
      </c>
      <c r="E173" s="175">
        <f t="shared" ref="E173:E174" si="46">+D173/$I173</f>
        <v>1</v>
      </c>
      <c r="F173" s="176"/>
      <c r="G173" s="178"/>
      <c r="H173" s="175">
        <f t="shared" ref="H173:H174" si="47">+G173/$I173</f>
        <v>0</v>
      </c>
      <c r="I173" s="176">
        <f t="shared" ref="I173:I174" si="48">+D173+G173</f>
        <v>3536</v>
      </c>
      <c r="V173"/>
      <c r="W173"/>
      <c r="X173"/>
      <c r="Y173"/>
    </row>
    <row r="174" spans="1:25" ht="12.75" customHeight="1" x14ac:dyDescent="0.2">
      <c r="A174" s="289"/>
      <c r="B174" s="279"/>
      <c r="C174" s="196" t="s">
        <v>43</v>
      </c>
      <c r="D174" s="197">
        <f>SUM(D173:D173)</f>
        <v>3536</v>
      </c>
      <c r="E174" s="195">
        <f t="shared" si="46"/>
        <v>1</v>
      </c>
      <c r="F174" s="194"/>
      <c r="G174" s="197">
        <f>SUM(G173:G173)</f>
        <v>0</v>
      </c>
      <c r="H174" s="195">
        <f t="shared" si="47"/>
        <v>0</v>
      </c>
      <c r="I174" s="194">
        <f t="shared" si="48"/>
        <v>3536</v>
      </c>
      <c r="V174"/>
      <c r="W174"/>
      <c r="X174"/>
      <c r="Y174"/>
    </row>
    <row r="175" spans="1:25" ht="12.75" customHeight="1" x14ac:dyDescent="0.2">
      <c r="A175" s="289"/>
      <c r="B175" s="279"/>
      <c r="C175" s="193" t="s">
        <v>167</v>
      </c>
      <c r="D175" s="197"/>
      <c r="E175" s="198"/>
      <c r="F175" s="197"/>
      <c r="G175" s="197"/>
      <c r="H175" s="198"/>
      <c r="I175" s="197"/>
      <c r="V175"/>
      <c r="W175"/>
      <c r="X175"/>
      <c r="Y175"/>
    </row>
    <row r="176" spans="1:25" ht="12.75" customHeight="1" x14ac:dyDescent="0.2">
      <c r="A176" s="289"/>
      <c r="B176" s="279"/>
      <c r="C176" s="118" t="s">
        <v>363</v>
      </c>
      <c r="D176" s="178">
        <v>9504</v>
      </c>
      <c r="E176" s="175">
        <f t="shared" ref="E176:E179" si="49">+D176/$I176</f>
        <v>0.86086956521739133</v>
      </c>
      <c r="F176" s="176"/>
      <c r="G176" s="178">
        <v>1536</v>
      </c>
      <c r="H176" s="175">
        <f t="shared" ref="H176:H179" si="50">+G176/$I176</f>
        <v>0.1391304347826087</v>
      </c>
      <c r="I176" s="176">
        <f t="shared" ref="I176:I179" si="51">+D176+G176</f>
        <v>11040</v>
      </c>
      <c r="V176"/>
      <c r="W176"/>
      <c r="X176"/>
      <c r="Y176"/>
    </row>
    <row r="177" spans="1:25" ht="12.75" customHeight="1" x14ac:dyDescent="0.2">
      <c r="A177" s="289"/>
      <c r="B177" s="279"/>
      <c r="C177" s="118" t="s">
        <v>364</v>
      </c>
      <c r="D177" s="176"/>
      <c r="E177" s="175">
        <f t="shared" si="49"/>
        <v>0</v>
      </c>
      <c r="F177" s="176"/>
      <c r="G177" s="176">
        <v>6464</v>
      </c>
      <c r="H177" s="175">
        <f t="shared" si="50"/>
        <v>1</v>
      </c>
      <c r="I177" s="176">
        <f t="shared" si="51"/>
        <v>6464</v>
      </c>
      <c r="V177"/>
      <c r="W177"/>
      <c r="X177"/>
      <c r="Y177"/>
    </row>
    <row r="178" spans="1:25" ht="12.75" customHeight="1" x14ac:dyDescent="0.2">
      <c r="A178" s="289"/>
      <c r="B178" s="279"/>
      <c r="C178" s="118" t="s">
        <v>314</v>
      </c>
      <c r="D178" s="176">
        <v>960</v>
      </c>
      <c r="E178" s="175">
        <f t="shared" si="49"/>
        <v>0.37037037037037035</v>
      </c>
      <c r="F178" s="177"/>
      <c r="G178" s="176">
        <v>1632</v>
      </c>
      <c r="H178" s="175">
        <f t="shared" si="50"/>
        <v>0.62962962962962965</v>
      </c>
      <c r="I178" s="176">
        <f t="shared" si="51"/>
        <v>2592</v>
      </c>
      <c r="V178"/>
      <c r="W178"/>
      <c r="X178"/>
      <c r="Y178"/>
    </row>
    <row r="179" spans="1:25" ht="12.75" customHeight="1" x14ac:dyDescent="0.2">
      <c r="A179" s="289"/>
      <c r="B179" s="279"/>
      <c r="C179" s="196" t="s">
        <v>43</v>
      </c>
      <c r="D179" s="197">
        <f>SUM(D176:D178)</f>
        <v>10464</v>
      </c>
      <c r="E179" s="198">
        <f t="shared" si="49"/>
        <v>0.52070063694267521</v>
      </c>
      <c r="F179" s="197"/>
      <c r="G179" s="197">
        <f>SUM(G176:G178)</f>
        <v>9632</v>
      </c>
      <c r="H179" s="198">
        <f t="shared" si="50"/>
        <v>0.47929936305732485</v>
      </c>
      <c r="I179" s="197">
        <f t="shared" si="51"/>
        <v>20096</v>
      </c>
      <c r="R179" s="8"/>
      <c r="S179" s="14"/>
      <c r="T179" s="14"/>
      <c r="U179" s="14"/>
      <c r="V179" s="14"/>
      <c r="W179"/>
      <c r="X179"/>
      <c r="Y179"/>
    </row>
    <row r="180" spans="1:25" ht="12.75" customHeight="1" x14ac:dyDescent="0.2">
      <c r="A180" s="289"/>
      <c r="B180" s="279"/>
      <c r="C180" s="193" t="s">
        <v>162</v>
      </c>
      <c r="D180" s="197"/>
      <c r="E180" s="198"/>
      <c r="F180" s="197"/>
      <c r="G180" s="197"/>
      <c r="H180" s="198"/>
      <c r="I180" s="197"/>
      <c r="V180"/>
      <c r="W180"/>
      <c r="X180"/>
      <c r="Y180"/>
    </row>
    <row r="181" spans="1:25" ht="12.75" customHeight="1" x14ac:dyDescent="0.2">
      <c r="A181" s="289"/>
      <c r="B181" s="279"/>
      <c r="C181" s="200" t="s">
        <v>380</v>
      </c>
      <c r="D181" s="178">
        <v>1632</v>
      </c>
      <c r="E181" s="175">
        <f t="shared" si="43"/>
        <v>0.64150943396226412</v>
      </c>
      <c r="F181" s="176"/>
      <c r="G181" s="178">
        <v>912</v>
      </c>
      <c r="H181" s="175">
        <f t="shared" si="44"/>
        <v>0.35849056603773582</v>
      </c>
      <c r="I181" s="176">
        <f t="shared" si="45"/>
        <v>2544</v>
      </c>
      <c r="V181"/>
      <c r="W181"/>
      <c r="X181"/>
      <c r="Y181"/>
    </row>
    <row r="182" spans="1:25" ht="12.75" customHeight="1" x14ac:dyDescent="0.2">
      <c r="A182" s="289"/>
      <c r="B182" s="279"/>
      <c r="C182" s="200" t="s">
        <v>298</v>
      </c>
      <c r="D182" s="178">
        <v>1200</v>
      </c>
      <c r="E182" s="175">
        <f t="shared" si="43"/>
        <v>0.69444444444444442</v>
      </c>
      <c r="F182" s="176"/>
      <c r="G182" s="178">
        <v>528</v>
      </c>
      <c r="H182" s="175">
        <f t="shared" si="44"/>
        <v>0.30555555555555558</v>
      </c>
      <c r="I182" s="176">
        <f t="shared" si="45"/>
        <v>1728</v>
      </c>
      <c r="V182"/>
      <c r="W182"/>
      <c r="X182"/>
      <c r="Y182"/>
    </row>
    <row r="183" spans="1:25" ht="12.75" customHeight="1" x14ac:dyDescent="0.2">
      <c r="A183" s="289"/>
      <c r="B183" s="279"/>
      <c r="C183" s="200" t="s">
        <v>317</v>
      </c>
      <c r="D183" s="176">
        <v>1152</v>
      </c>
      <c r="E183" s="175">
        <f t="shared" si="43"/>
        <v>0.5</v>
      </c>
      <c r="F183" s="176"/>
      <c r="G183" s="176">
        <v>1152</v>
      </c>
      <c r="H183" s="175">
        <f t="shared" si="44"/>
        <v>0.5</v>
      </c>
      <c r="I183" s="176">
        <f t="shared" si="45"/>
        <v>2304</v>
      </c>
      <c r="V183"/>
      <c r="W183"/>
      <c r="X183"/>
      <c r="Y183"/>
    </row>
    <row r="184" spans="1:25" ht="12.75" customHeight="1" x14ac:dyDescent="0.2">
      <c r="A184" s="289"/>
      <c r="B184" s="279"/>
      <c r="C184" s="118" t="s">
        <v>327</v>
      </c>
      <c r="D184" s="176"/>
      <c r="E184" s="175">
        <f t="shared" si="43"/>
        <v>0</v>
      </c>
      <c r="F184" s="176"/>
      <c r="G184" s="176">
        <v>1008</v>
      </c>
      <c r="H184" s="175">
        <f t="shared" si="44"/>
        <v>1</v>
      </c>
      <c r="I184" s="176">
        <f t="shared" si="45"/>
        <v>1008</v>
      </c>
      <c r="V184"/>
      <c r="W184"/>
      <c r="X184"/>
      <c r="Y184"/>
    </row>
    <row r="185" spans="1:25" ht="12.75" customHeight="1" x14ac:dyDescent="0.2">
      <c r="A185" s="289"/>
      <c r="B185" s="279"/>
      <c r="C185" s="196" t="s">
        <v>43</v>
      </c>
      <c r="D185" s="197">
        <f>SUM(D181:D184)</f>
        <v>3984</v>
      </c>
      <c r="E185" s="198">
        <f t="shared" si="43"/>
        <v>0.52531645569620256</v>
      </c>
      <c r="F185" s="197"/>
      <c r="G185" s="197">
        <f>SUM(G181:G184)</f>
        <v>3600</v>
      </c>
      <c r="H185" s="198">
        <f t="shared" si="44"/>
        <v>0.47468354430379744</v>
      </c>
      <c r="I185" s="197">
        <f t="shared" si="45"/>
        <v>7584</v>
      </c>
      <c r="V185"/>
      <c r="W185"/>
      <c r="X185"/>
      <c r="Y185"/>
    </row>
    <row r="186" spans="1:25" ht="12.75" customHeight="1" thickBot="1" x14ac:dyDescent="0.25">
      <c r="A186" s="289"/>
      <c r="B186" s="280"/>
      <c r="C186" s="170" t="s">
        <v>0</v>
      </c>
      <c r="D186" s="182">
        <f>SUM(D174,D179,D185)</f>
        <v>17984</v>
      </c>
      <c r="E186" s="180">
        <f t="shared" si="43"/>
        <v>0.57611481291645306</v>
      </c>
      <c r="F186" s="182"/>
      <c r="G186" s="182">
        <f>SUM(G174,G179,G185)</f>
        <v>13232</v>
      </c>
      <c r="H186" s="180">
        <f t="shared" si="44"/>
        <v>0.42388518708354689</v>
      </c>
      <c r="I186" s="182">
        <f t="shared" si="45"/>
        <v>31216</v>
      </c>
      <c r="V186"/>
      <c r="W186"/>
      <c r="X186"/>
      <c r="Y186"/>
    </row>
    <row r="187" spans="1:25" ht="12.75" customHeight="1" x14ac:dyDescent="0.2">
      <c r="A187" s="303"/>
      <c r="B187" s="278" t="s">
        <v>835</v>
      </c>
      <c r="C187" s="171" t="s">
        <v>209</v>
      </c>
      <c r="D187" s="206"/>
      <c r="E187" s="206"/>
      <c r="F187" s="206"/>
      <c r="G187" s="197"/>
      <c r="H187" s="197"/>
      <c r="I187" s="168"/>
      <c r="V187"/>
      <c r="W187"/>
      <c r="X187"/>
      <c r="Y187"/>
    </row>
    <row r="188" spans="1:25" ht="12.75" customHeight="1" x14ac:dyDescent="0.2">
      <c r="A188" s="303"/>
      <c r="B188" s="279"/>
      <c r="C188" s="169" t="s">
        <v>257</v>
      </c>
      <c r="D188" s="176"/>
      <c r="E188" s="175">
        <f t="shared" ref="E188:E212" si="52">+D188/$I188</f>
        <v>0</v>
      </c>
      <c r="F188" s="177"/>
      <c r="G188" s="176">
        <v>1152</v>
      </c>
      <c r="H188" s="175">
        <f t="shared" ref="H188:H212" si="53">+G188/$I188</f>
        <v>1</v>
      </c>
      <c r="I188" s="178">
        <f t="shared" ref="I188:I212" si="54">+D188+G188</f>
        <v>1152</v>
      </c>
      <c r="V188"/>
      <c r="W188"/>
      <c r="X188"/>
      <c r="Y188"/>
    </row>
    <row r="189" spans="1:25" ht="12.75" customHeight="1" x14ac:dyDescent="0.2">
      <c r="A189" s="303"/>
      <c r="B189" s="279"/>
      <c r="C189" s="118" t="s">
        <v>259</v>
      </c>
      <c r="D189" s="176">
        <v>1056</v>
      </c>
      <c r="E189" s="175">
        <f t="shared" si="52"/>
        <v>1</v>
      </c>
      <c r="F189" s="177"/>
      <c r="G189" s="176"/>
      <c r="H189" s="175">
        <f t="shared" si="53"/>
        <v>0</v>
      </c>
      <c r="I189" s="178">
        <f t="shared" si="54"/>
        <v>1056</v>
      </c>
      <c r="V189"/>
      <c r="W189"/>
      <c r="X189"/>
      <c r="Y189"/>
    </row>
    <row r="190" spans="1:25" ht="12.75" customHeight="1" x14ac:dyDescent="0.2">
      <c r="A190" s="303"/>
      <c r="B190" s="279"/>
      <c r="C190" s="118" t="s">
        <v>315</v>
      </c>
      <c r="D190" s="176">
        <v>2592</v>
      </c>
      <c r="E190" s="175">
        <f t="shared" si="52"/>
        <v>1</v>
      </c>
      <c r="F190" s="177"/>
      <c r="G190" s="176"/>
      <c r="H190" s="175">
        <f t="shared" si="53"/>
        <v>0</v>
      </c>
      <c r="I190" s="178">
        <f t="shared" si="54"/>
        <v>2592</v>
      </c>
      <c r="V190"/>
      <c r="W190"/>
      <c r="X190"/>
      <c r="Y190"/>
    </row>
    <row r="191" spans="1:25" ht="12.75" customHeight="1" x14ac:dyDescent="0.2">
      <c r="A191" s="303"/>
      <c r="B191" s="279"/>
      <c r="C191" s="219" t="s">
        <v>43</v>
      </c>
      <c r="D191" s="197">
        <f>SUM(D188:D190)</f>
        <v>3648</v>
      </c>
      <c r="E191" s="198">
        <f t="shared" si="52"/>
        <v>0.76</v>
      </c>
      <c r="F191" s="206"/>
      <c r="G191" s="197">
        <f>SUM(G188:G190)</f>
        <v>1152</v>
      </c>
      <c r="H191" s="198">
        <f t="shared" si="53"/>
        <v>0.24</v>
      </c>
      <c r="I191" s="220">
        <f t="shared" si="54"/>
        <v>4800</v>
      </c>
      <c r="V191"/>
      <c r="W191"/>
      <c r="X191"/>
      <c r="Y191"/>
    </row>
    <row r="192" spans="1:25" ht="12.75" customHeight="1" x14ac:dyDescent="0.2">
      <c r="A192" s="303"/>
      <c r="B192" s="279"/>
      <c r="C192" s="193" t="s">
        <v>130</v>
      </c>
      <c r="D192" s="197"/>
      <c r="E192" s="198"/>
      <c r="F192" s="206"/>
      <c r="G192" s="197"/>
      <c r="H192" s="198"/>
      <c r="I192" s="220"/>
      <c r="V192"/>
      <c r="W192"/>
      <c r="X192"/>
      <c r="Y192"/>
    </row>
    <row r="193" spans="1:25" ht="12.75" customHeight="1" x14ac:dyDescent="0.2">
      <c r="A193" s="303"/>
      <c r="B193" s="279"/>
      <c r="C193" s="200" t="s">
        <v>281</v>
      </c>
      <c r="D193" s="176">
        <v>19920</v>
      </c>
      <c r="E193" s="175">
        <f t="shared" si="52"/>
        <v>0.9453302961275627</v>
      </c>
      <c r="F193" s="177"/>
      <c r="G193" s="176">
        <v>1152</v>
      </c>
      <c r="H193" s="175">
        <f t="shared" si="53"/>
        <v>5.4669703872437359E-2</v>
      </c>
      <c r="I193" s="178">
        <f t="shared" si="54"/>
        <v>21072</v>
      </c>
      <c r="V193"/>
      <c r="W193"/>
      <c r="X193"/>
      <c r="Y193"/>
    </row>
    <row r="194" spans="1:25" ht="12.75" customHeight="1" x14ac:dyDescent="0.2">
      <c r="A194" s="303"/>
      <c r="B194" s="279"/>
      <c r="C194" s="200" t="s">
        <v>368</v>
      </c>
      <c r="D194" s="176">
        <v>4176</v>
      </c>
      <c r="E194" s="175">
        <f t="shared" si="52"/>
        <v>0.34523809523809523</v>
      </c>
      <c r="F194" s="177"/>
      <c r="G194" s="176">
        <v>7920</v>
      </c>
      <c r="H194" s="175">
        <f t="shared" si="53"/>
        <v>0.65476190476190477</v>
      </c>
      <c r="I194" s="178">
        <f t="shared" si="54"/>
        <v>12096</v>
      </c>
      <c r="V194"/>
      <c r="W194"/>
      <c r="X194"/>
      <c r="Y194"/>
    </row>
    <row r="195" spans="1:25" ht="12.75" customHeight="1" x14ac:dyDescent="0.2">
      <c r="A195" s="303"/>
      <c r="B195" s="279"/>
      <c r="C195" s="118" t="s">
        <v>309</v>
      </c>
      <c r="D195" s="176">
        <v>7248</v>
      </c>
      <c r="E195" s="175">
        <f t="shared" si="52"/>
        <v>0.60805369127516784</v>
      </c>
      <c r="F195" s="177"/>
      <c r="G195" s="176">
        <v>4672</v>
      </c>
      <c r="H195" s="175">
        <f t="shared" si="53"/>
        <v>0.39194630872483222</v>
      </c>
      <c r="I195" s="178">
        <f t="shared" si="54"/>
        <v>11920</v>
      </c>
      <c r="V195"/>
      <c r="W195"/>
      <c r="X195"/>
      <c r="Y195"/>
    </row>
    <row r="196" spans="1:25" ht="12.75" customHeight="1" x14ac:dyDescent="0.2">
      <c r="A196" s="303"/>
      <c r="B196" s="279"/>
      <c r="C196" s="196" t="s">
        <v>43</v>
      </c>
      <c r="D196" s="197">
        <f>SUM(D193:D195)</f>
        <v>31344</v>
      </c>
      <c r="E196" s="198">
        <f t="shared" si="52"/>
        <v>0.69517388218594744</v>
      </c>
      <c r="F196" s="206"/>
      <c r="G196" s="197">
        <f>SUM(G193:G195)</f>
        <v>13744</v>
      </c>
      <c r="H196" s="198">
        <f t="shared" si="53"/>
        <v>0.3048261178140525</v>
      </c>
      <c r="I196" s="220">
        <f t="shared" si="54"/>
        <v>45088</v>
      </c>
      <c r="V196"/>
      <c r="W196"/>
      <c r="X196"/>
      <c r="Y196"/>
    </row>
    <row r="197" spans="1:25" ht="12.75" customHeight="1" x14ac:dyDescent="0.2">
      <c r="A197" s="303"/>
      <c r="B197" s="279"/>
      <c r="C197" s="193" t="s">
        <v>54</v>
      </c>
      <c r="D197" s="197"/>
      <c r="E197" s="198"/>
      <c r="F197" s="206"/>
      <c r="G197" s="197"/>
      <c r="H197" s="198"/>
      <c r="I197" s="220"/>
      <c r="V197"/>
      <c r="W197"/>
      <c r="X197"/>
      <c r="Y197"/>
    </row>
    <row r="198" spans="1:25" ht="12.75" customHeight="1" x14ac:dyDescent="0.2">
      <c r="A198" s="303"/>
      <c r="B198" s="279"/>
      <c r="C198" s="118" t="s">
        <v>365</v>
      </c>
      <c r="D198" s="176">
        <v>4416</v>
      </c>
      <c r="E198" s="175">
        <f t="shared" ref="E198:E202" si="55">+D198/$I198</f>
        <v>0.7931034482758621</v>
      </c>
      <c r="F198" s="177"/>
      <c r="G198" s="176">
        <v>1152</v>
      </c>
      <c r="H198" s="175">
        <f t="shared" ref="H198:H202" si="56">+G198/$I198</f>
        <v>0.20689655172413793</v>
      </c>
      <c r="I198" s="178">
        <f t="shared" ref="I198" si="57">+D198+G198</f>
        <v>5568</v>
      </c>
      <c r="V198"/>
      <c r="W198"/>
      <c r="X198"/>
      <c r="Y198"/>
    </row>
    <row r="199" spans="1:25" ht="12.75" customHeight="1" x14ac:dyDescent="0.2">
      <c r="A199" s="303"/>
      <c r="B199" s="279"/>
      <c r="C199" s="169" t="s">
        <v>283</v>
      </c>
      <c r="D199" s="176">
        <v>672</v>
      </c>
      <c r="E199" s="175">
        <f t="shared" si="55"/>
        <v>1</v>
      </c>
      <c r="F199" s="177"/>
      <c r="G199" s="176"/>
      <c r="H199" s="175">
        <f t="shared" si="56"/>
        <v>0</v>
      </c>
      <c r="I199" s="178">
        <f t="shared" si="54"/>
        <v>672</v>
      </c>
      <c r="V199"/>
      <c r="W199"/>
      <c r="X199"/>
      <c r="Y199"/>
    </row>
    <row r="200" spans="1:25" ht="12.75" customHeight="1" x14ac:dyDescent="0.2">
      <c r="A200" s="303"/>
      <c r="B200" s="279"/>
      <c r="C200" s="167" t="s">
        <v>288</v>
      </c>
      <c r="D200" s="176">
        <v>6112</v>
      </c>
      <c r="E200" s="175">
        <f t="shared" si="55"/>
        <v>0.72075471698113203</v>
      </c>
      <c r="F200" s="177"/>
      <c r="G200" s="176">
        <v>2368</v>
      </c>
      <c r="H200" s="175">
        <f t="shared" si="56"/>
        <v>0.27924528301886792</v>
      </c>
      <c r="I200" s="178">
        <f t="shared" si="54"/>
        <v>8480</v>
      </c>
      <c r="V200"/>
      <c r="W200"/>
      <c r="X200"/>
      <c r="Y200"/>
    </row>
    <row r="201" spans="1:25" ht="12.75" customHeight="1" x14ac:dyDescent="0.2">
      <c r="A201" s="303"/>
      <c r="B201" s="279"/>
      <c r="C201" s="169" t="s">
        <v>369</v>
      </c>
      <c r="D201" s="176">
        <v>6480</v>
      </c>
      <c r="E201" s="175">
        <f t="shared" si="55"/>
        <v>0.42993630573248409</v>
      </c>
      <c r="F201" s="177"/>
      <c r="G201" s="176">
        <v>8592</v>
      </c>
      <c r="H201" s="175">
        <f t="shared" si="56"/>
        <v>0.57006369426751591</v>
      </c>
      <c r="I201" s="178">
        <f t="shared" si="54"/>
        <v>15072</v>
      </c>
      <c r="V201"/>
      <c r="W201"/>
      <c r="X201"/>
      <c r="Y201"/>
    </row>
    <row r="202" spans="1:25" ht="12.75" customHeight="1" x14ac:dyDescent="0.2">
      <c r="A202" s="303"/>
      <c r="B202" s="279"/>
      <c r="C202" s="118" t="s">
        <v>320</v>
      </c>
      <c r="D202" s="176">
        <v>10320</v>
      </c>
      <c r="E202" s="175">
        <f t="shared" si="55"/>
        <v>0.89583333333333337</v>
      </c>
      <c r="F202" s="177"/>
      <c r="G202" s="176">
        <v>1200</v>
      </c>
      <c r="H202" s="175">
        <f t="shared" si="56"/>
        <v>0.10416666666666667</v>
      </c>
      <c r="I202" s="178">
        <f t="shared" si="54"/>
        <v>11520</v>
      </c>
      <c r="V202"/>
      <c r="W202"/>
      <c r="X202"/>
      <c r="Y202"/>
    </row>
    <row r="203" spans="1:25" ht="12.75" customHeight="1" x14ac:dyDescent="0.2">
      <c r="A203" s="303"/>
      <c r="B203" s="279"/>
      <c r="C203" s="221" t="s">
        <v>43</v>
      </c>
      <c r="D203" s="197">
        <f>SUM(D198:D202)</f>
        <v>28000</v>
      </c>
      <c r="E203" s="198">
        <f t="shared" si="52"/>
        <v>0.67776917118512781</v>
      </c>
      <c r="F203" s="206"/>
      <c r="G203" s="197">
        <f>SUM(G198:G202)</f>
        <v>13312</v>
      </c>
      <c r="H203" s="198">
        <f t="shared" si="53"/>
        <v>0.32223082881487219</v>
      </c>
      <c r="I203" s="220">
        <f t="shared" si="54"/>
        <v>41312</v>
      </c>
      <c r="V203"/>
      <c r="W203"/>
      <c r="X203"/>
      <c r="Y203"/>
    </row>
    <row r="204" spans="1:25" ht="12.75" customHeight="1" thickBot="1" x14ac:dyDescent="0.25">
      <c r="A204" s="303"/>
      <c r="B204" s="280"/>
      <c r="C204" s="170" t="s">
        <v>0</v>
      </c>
      <c r="D204" s="182">
        <f>SUM(D191,D196,D203)</f>
        <v>62992</v>
      </c>
      <c r="E204" s="180">
        <f t="shared" si="52"/>
        <v>0.69070175438596493</v>
      </c>
      <c r="F204" s="222"/>
      <c r="G204" s="182">
        <f>SUM(G191,G196,G203)</f>
        <v>28208</v>
      </c>
      <c r="H204" s="180">
        <f t="shared" si="53"/>
        <v>0.30929824561403507</v>
      </c>
      <c r="I204" s="179">
        <f t="shared" si="54"/>
        <v>91200</v>
      </c>
      <c r="V204"/>
      <c r="W204"/>
      <c r="X204"/>
      <c r="Y204"/>
    </row>
    <row r="205" spans="1:25" ht="12.75" customHeight="1" thickBot="1" x14ac:dyDescent="0.25">
      <c r="A205" s="292"/>
      <c r="B205" s="282" t="s">
        <v>155</v>
      </c>
      <c r="C205" s="285"/>
      <c r="D205" s="55">
        <f>SUM(D186,D204)</f>
        <v>80976</v>
      </c>
      <c r="E205" s="56">
        <f t="shared" si="52"/>
        <v>0.66148215919487652</v>
      </c>
      <c r="F205" s="57"/>
      <c r="G205" s="55">
        <f>SUM(G186,G204)</f>
        <v>41440</v>
      </c>
      <c r="H205" s="56">
        <f t="shared" si="53"/>
        <v>0.33851784080512354</v>
      </c>
      <c r="I205" s="57">
        <f t="shared" si="54"/>
        <v>122416</v>
      </c>
      <c r="V205"/>
      <c r="W205"/>
      <c r="X205"/>
      <c r="Y205"/>
    </row>
    <row r="206" spans="1:25" ht="12.75" customHeight="1" x14ac:dyDescent="0.2">
      <c r="A206" s="278" t="s">
        <v>856</v>
      </c>
      <c r="B206" s="278" t="s">
        <v>836</v>
      </c>
      <c r="C206" s="208" t="s">
        <v>164</v>
      </c>
      <c r="D206" s="223"/>
      <c r="E206" s="224"/>
      <c r="F206" s="225"/>
      <c r="G206" s="223"/>
      <c r="H206" s="224"/>
      <c r="I206" s="226"/>
      <c r="V206"/>
      <c r="W206"/>
      <c r="X206"/>
      <c r="Y206"/>
    </row>
    <row r="207" spans="1:25" ht="12.75" customHeight="1" x14ac:dyDescent="0.2">
      <c r="A207" s="289"/>
      <c r="B207" s="279"/>
      <c r="C207" s="118" t="s">
        <v>320</v>
      </c>
      <c r="D207" s="176">
        <v>2208</v>
      </c>
      <c r="E207" s="175">
        <f t="shared" si="52"/>
        <v>1</v>
      </c>
      <c r="F207" s="177"/>
      <c r="G207" s="176"/>
      <c r="H207" s="175">
        <f t="shared" si="53"/>
        <v>0</v>
      </c>
      <c r="I207" s="178">
        <f t="shared" si="54"/>
        <v>2208</v>
      </c>
      <c r="V207"/>
      <c r="W207"/>
      <c r="X207"/>
      <c r="Y207"/>
    </row>
    <row r="208" spans="1:25" ht="12.75" customHeight="1" x14ac:dyDescent="0.2">
      <c r="A208" s="289"/>
      <c r="B208" s="279"/>
      <c r="C208" s="118" t="s">
        <v>329</v>
      </c>
      <c r="D208" s="176">
        <v>528</v>
      </c>
      <c r="E208" s="175">
        <f t="shared" si="52"/>
        <v>1</v>
      </c>
      <c r="F208" s="177"/>
      <c r="G208" s="176"/>
      <c r="H208" s="175">
        <f t="shared" si="53"/>
        <v>0</v>
      </c>
      <c r="I208" s="178">
        <f t="shared" si="54"/>
        <v>528</v>
      </c>
      <c r="V208"/>
      <c r="W208"/>
      <c r="X208"/>
      <c r="Y208"/>
    </row>
    <row r="209" spans="1:25" ht="12.75" customHeight="1" x14ac:dyDescent="0.2">
      <c r="A209" s="289"/>
      <c r="B209" s="279"/>
      <c r="C209" s="221" t="s">
        <v>43</v>
      </c>
      <c r="D209" s="197">
        <f>SUM(D207:D208)</f>
        <v>2736</v>
      </c>
      <c r="E209" s="198">
        <f t="shared" si="52"/>
        <v>1</v>
      </c>
      <c r="F209" s="206"/>
      <c r="G209" s="197">
        <f>SUM(G207:G208)</f>
        <v>0</v>
      </c>
      <c r="H209" s="198">
        <f t="shared" si="53"/>
        <v>0</v>
      </c>
      <c r="I209" s="220">
        <f t="shared" si="54"/>
        <v>2736</v>
      </c>
      <c r="V209"/>
      <c r="W209"/>
      <c r="X209"/>
      <c r="Y209"/>
    </row>
    <row r="210" spans="1:25" ht="12.75" customHeight="1" x14ac:dyDescent="0.2">
      <c r="A210" s="289"/>
      <c r="B210" s="279"/>
      <c r="C210" s="118" t="s">
        <v>281</v>
      </c>
      <c r="D210" s="176">
        <v>2208</v>
      </c>
      <c r="E210" s="175">
        <f t="shared" si="52"/>
        <v>1</v>
      </c>
      <c r="F210" s="177"/>
      <c r="G210" s="176"/>
      <c r="H210" s="175">
        <f t="shared" si="53"/>
        <v>0</v>
      </c>
      <c r="I210" s="178">
        <f t="shared" si="54"/>
        <v>2208</v>
      </c>
      <c r="V210"/>
      <c r="W210"/>
      <c r="X210"/>
      <c r="Y210"/>
    </row>
    <row r="211" spans="1:25" ht="12.75" customHeight="1" x14ac:dyDescent="0.2">
      <c r="A211" s="289"/>
      <c r="B211" s="279"/>
      <c r="C211" s="196" t="s">
        <v>43</v>
      </c>
      <c r="D211" s="197">
        <f>SUM(D210:D210)</f>
        <v>2208</v>
      </c>
      <c r="E211" s="198">
        <f t="shared" si="52"/>
        <v>1</v>
      </c>
      <c r="F211" s="206"/>
      <c r="G211" s="197">
        <f>SUM(G210:G210)</f>
        <v>0</v>
      </c>
      <c r="H211" s="198">
        <f t="shared" si="53"/>
        <v>0</v>
      </c>
      <c r="I211" s="220">
        <f t="shared" si="54"/>
        <v>2208</v>
      </c>
      <c r="V211"/>
      <c r="W211"/>
      <c r="X211"/>
      <c r="Y211"/>
    </row>
    <row r="212" spans="1:25" ht="12.75" customHeight="1" thickBot="1" x14ac:dyDescent="0.25">
      <c r="A212" s="289"/>
      <c r="B212" s="280"/>
      <c r="C212" s="170" t="s">
        <v>0</v>
      </c>
      <c r="D212" s="192">
        <f>SUM(D209,D211)</f>
        <v>4944</v>
      </c>
      <c r="E212" s="227">
        <f t="shared" si="52"/>
        <v>1</v>
      </c>
      <c r="F212" s="228"/>
      <c r="G212" s="192">
        <f>SUM(G209,G211)</f>
        <v>0</v>
      </c>
      <c r="H212" s="227">
        <f t="shared" si="53"/>
        <v>0</v>
      </c>
      <c r="I212" s="191">
        <f t="shared" si="54"/>
        <v>4944</v>
      </c>
      <c r="V212"/>
      <c r="W212"/>
      <c r="X212"/>
      <c r="Y212"/>
    </row>
    <row r="213" spans="1:25" ht="12.75" customHeight="1" thickBot="1" x14ac:dyDescent="0.25">
      <c r="A213" s="290"/>
      <c r="B213" s="282" t="s">
        <v>156</v>
      </c>
      <c r="C213" s="285"/>
      <c r="D213" s="55">
        <f>+D212</f>
        <v>4944</v>
      </c>
      <c r="E213" s="56">
        <f t="shared" ref="E213" si="58">+D213/$I213</f>
        <v>1</v>
      </c>
      <c r="F213" s="57"/>
      <c r="G213" s="55">
        <f>+G212</f>
        <v>0</v>
      </c>
      <c r="H213" s="56">
        <f t="shared" ref="H213" si="59">+G213/$I213</f>
        <v>0</v>
      </c>
      <c r="I213" s="57">
        <f t="shared" ref="I213" si="60">+D213+G213</f>
        <v>4944</v>
      </c>
      <c r="V213"/>
      <c r="W213"/>
      <c r="X213"/>
      <c r="Y213"/>
    </row>
    <row r="214" spans="1:25" ht="12.75" customHeight="1" x14ac:dyDescent="0.2">
      <c r="D214" s="2"/>
      <c r="E214" s="2"/>
      <c r="F214" s="2"/>
      <c r="G214" s="1"/>
      <c r="H214" s="1"/>
      <c r="V214"/>
      <c r="W214"/>
      <c r="X214"/>
      <c r="Y214"/>
    </row>
    <row r="215" spans="1:25" ht="12.75" customHeight="1" x14ac:dyDescent="0.2">
      <c r="B215" s="272" t="s">
        <v>888</v>
      </c>
      <c r="C215" s="307"/>
      <c r="D215" s="307"/>
      <c r="E215" s="307"/>
      <c r="F215" s="307"/>
      <c r="G215" s="307"/>
      <c r="H215" s="307"/>
      <c r="I215" s="307"/>
      <c r="J215"/>
      <c r="R215" s="8"/>
      <c r="S215" s="8"/>
      <c r="T215" s="8"/>
      <c r="U215" s="8"/>
    </row>
    <row r="216" spans="1:25" ht="12.75" customHeight="1" x14ac:dyDescent="0.2">
      <c r="B216" s="307"/>
      <c r="C216" s="307"/>
      <c r="D216" s="307"/>
      <c r="E216" s="307"/>
      <c r="F216" s="307"/>
      <c r="G216" s="307"/>
      <c r="H216" s="307"/>
      <c r="I216" s="307"/>
      <c r="J216"/>
      <c r="R216" s="8"/>
      <c r="S216" s="8"/>
      <c r="T216" s="8"/>
      <c r="U216" s="8"/>
    </row>
    <row r="217" spans="1:25" customFormat="1" ht="12.75" customHeight="1" x14ac:dyDescent="0.2">
      <c r="M217" s="8"/>
      <c r="N217" s="8"/>
      <c r="O217" s="14"/>
      <c r="P217" s="14"/>
      <c r="Q217" s="14"/>
    </row>
    <row r="218" spans="1:25" customFormat="1" ht="12.75" customHeight="1" x14ac:dyDescent="0.2">
      <c r="M218" s="8"/>
      <c r="N218" s="8"/>
      <c r="O218" s="14"/>
      <c r="P218" s="14"/>
      <c r="Q218" s="14"/>
    </row>
    <row r="219" spans="1:25" customFormat="1" ht="12.75" customHeight="1" x14ac:dyDescent="0.2">
      <c r="B219" s="8"/>
      <c r="C219" s="8"/>
      <c r="D219" s="8"/>
      <c r="E219" s="8"/>
      <c r="F219" s="8"/>
      <c r="G219" s="8"/>
      <c r="H219" s="8"/>
      <c r="I219" s="8"/>
      <c r="J219" s="8"/>
      <c r="M219" s="8"/>
      <c r="N219" s="8"/>
      <c r="O219" s="14"/>
      <c r="P219" s="14"/>
      <c r="Q219" s="14"/>
    </row>
    <row r="220" spans="1:25" customFormat="1" ht="12.75" customHeight="1" x14ac:dyDescent="0.2">
      <c r="B220" s="8"/>
      <c r="C220" s="8"/>
      <c r="D220" s="8"/>
      <c r="E220" s="8"/>
      <c r="F220" s="8"/>
      <c r="G220" s="8"/>
      <c r="H220" s="8"/>
      <c r="I220" s="8"/>
      <c r="J220" s="8"/>
      <c r="M220" s="8"/>
      <c r="N220" s="8"/>
      <c r="O220" s="14"/>
      <c r="P220" s="14"/>
      <c r="Q220" s="14"/>
    </row>
    <row r="221" spans="1:25" customFormat="1" ht="12.75" customHeight="1" x14ac:dyDescent="0.2">
      <c r="M221" s="8"/>
      <c r="N221" s="8"/>
      <c r="O221" s="14"/>
      <c r="P221" s="14"/>
      <c r="Q221" s="14"/>
    </row>
    <row r="222" spans="1:25" customFormat="1" ht="12.75" customHeight="1" x14ac:dyDescent="0.2">
      <c r="M222" s="8"/>
      <c r="N222" s="8"/>
      <c r="O222" s="14"/>
      <c r="P222" s="14"/>
      <c r="Q222" s="14"/>
    </row>
    <row r="223" spans="1:25" customFormat="1" ht="12.75" customHeight="1" x14ac:dyDescent="0.2">
      <c r="M223" s="8"/>
      <c r="N223" s="8"/>
      <c r="O223" s="14"/>
      <c r="P223" s="14"/>
      <c r="Q223" s="14"/>
    </row>
    <row r="224" spans="1:25" customFormat="1" ht="12.75" customHeight="1" x14ac:dyDescent="0.2">
      <c r="M224" s="8"/>
      <c r="N224" s="8"/>
      <c r="O224" s="14"/>
      <c r="P224" s="14"/>
      <c r="Q224" s="14"/>
    </row>
    <row r="225" spans="1:17" customFormat="1" ht="12.75" customHeight="1" x14ac:dyDescent="0.2">
      <c r="M225" s="8"/>
      <c r="N225" s="8"/>
      <c r="O225" s="14"/>
      <c r="P225" s="14"/>
      <c r="Q225" s="14"/>
    </row>
    <row r="226" spans="1:17" customFormat="1" ht="12.75" customHeight="1" x14ac:dyDescent="0.2">
      <c r="M226" s="8"/>
      <c r="N226" s="8"/>
      <c r="O226" s="14"/>
      <c r="P226" s="14"/>
      <c r="Q226" s="14"/>
    </row>
    <row r="227" spans="1:17" customFormat="1" ht="12.75" customHeight="1" x14ac:dyDescent="0.2">
      <c r="M227" s="8"/>
      <c r="N227" s="8"/>
      <c r="O227" s="14"/>
      <c r="P227" s="14"/>
      <c r="Q227" s="14"/>
    </row>
    <row r="228" spans="1:17" customFormat="1" ht="12.75" customHeight="1" x14ac:dyDescent="0.2">
      <c r="M228" s="8"/>
      <c r="N228" s="8"/>
      <c r="O228" s="14"/>
      <c r="P228" s="14"/>
      <c r="Q228" s="14"/>
    </row>
    <row r="229" spans="1:17" ht="12.75" customHeight="1" x14ac:dyDescent="0.2">
      <c r="A229"/>
      <c r="B229"/>
      <c r="C229"/>
      <c r="D229"/>
      <c r="E229"/>
      <c r="F229"/>
      <c r="G229"/>
      <c r="H229"/>
      <c r="I229"/>
    </row>
    <row r="230" spans="1:17" ht="12.75" customHeight="1" x14ac:dyDescent="0.2">
      <c r="A230"/>
      <c r="B230"/>
      <c r="C230"/>
      <c r="D230"/>
      <c r="E230"/>
      <c r="F230"/>
      <c r="G230"/>
      <c r="H230"/>
      <c r="I230"/>
    </row>
    <row r="231" spans="1:17" ht="12.75" customHeight="1" x14ac:dyDescent="0.2">
      <c r="A231"/>
      <c r="B231"/>
      <c r="C231"/>
      <c r="D231"/>
      <c r="E231"/>
      <c r="F231"/>
      <c r="G231"/>
      <c r="H231"/>
      <c r="I231"/>
    </row>
    <row r="232" spans="1:17" ht="12.75" customHeight="1" x14ac:dyDescent="0.2">
      <c r="A232"/>
      <c r="B232"/>
      <c r="C232"/>
      <c r="D232"/>
      <c r="E232"/>
      <c r="F232"/>
      <c r="G232"/>
      <c r="H232"/>
      <c r="I232"/>
    </row>
    <row r="233" spans="1:17" ht="12.75" customHeight="1" x14ac:dyDescent="0.2">
      <c r="A233"/>
      <c r="B233"/>
      <c r="C233"/>
      <c r="D233"/>
      <c r="E233"/>
      <c r="F233"/>
      <c r="G233"/>
      <c r="H233"/>
      <c r="I233"/>
    </row>
  </sheetData>
  <mergeCells count="35">
    <mergeCell ref="A206:A213"/>
    <mergeCell ref="B206:B212"/>
    <mergeCell ref="B213:C213"/>
    <mergeCell ref="B172:B186"/>
    <mergeCell ref="B187:B204"/>
    <mergeCell ref="B205:C205"/>
    <mergeCell ref="A172:A205"/>
    <mergeCell ref="A31:A41"/>
    <mergeCell ref="B41:C41"/>
    <mergeCell ref="B31:B40"/>
    <mergeCell ref="B136:B152"/>
    <mergeCell ref="B153:B167"/>
    <mergeCell ref="B87:B130"/>
    <mergeCell ref="B42:B56"/>
    <mergeCell ref="B131:B134"/>
    <mergeCell ref="B135:C135"/>
    <mergeCell ref="A131:A135"/>
    <mergeCell ref="A87:A130"/>
    <mergeCell ref="A42:A86"/>
    <mergeCell ref="A136:A171"/>
    <mergeCell ref="A9:A22"/>
    <mergeCell ref="B9:B18"/>
    <mergeCell ref="B19:B21"/>
    <mergeCell ref="B22:C22"/>
    <mergeCell ref="A23:A30"/>
    <mergeCell ref="B23:B29"/>
    <mergeCell ref="B30:C30"/>
    <mergeCell ref="B215:I216"/>
    <mergeCell ref="G6:H6"/>
    <mergeCell ref="B8:C8"/>
    <mergeCell ref="D6:E6"/>
    <mergeCell ref="B58:B85"/>
    <mergeCell ref="B86:C86"/>
    <mergeCell ref="B168:B170"/>
    <mergeCell ref="B171:C171"/>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4" manualBreakCount="4">
    <brk id="41" max="8" man="1"/>
    <brk id="86" max="8" man="1"/>
    <brk id="130" max="8" man="1"/>
    <brk id="17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324"/>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1" width="1.77734375" style="8" customWidth="1"/>
    <col min="12" max="12" width="1.77734375" customWidth="1"/>
    <col min="13" max="13" width="20.77734375" style="8" customWidth="1"/>
    <col min="14" max="14" width="1.77734375" style="8" customWidth="1"/>
    <col min="15" max="17" width="7.6640625" style="14" bestFit="1" customWidth="1"/>
    <col min="18" max="18" width="1.77734375" customWidth="1"/>
    <col min="23" max="16384" width="8.88671875" style="8"/>
  </cols>
  <sheetData>
    <row r="1" spans="1:25" ht="12.75" customHeight="1" x14ac:dyDescent="0.2">
      <c r="A1" s="26" t="s">
        <v>850</v>
      </c>
      <c r="C1" s="26"/>
      <c r="D1" s="26"/>
      <c r="E1" s="26"/>
      <c r="F1" s="26"/>
      <c r="G1" s="26"/>
      <c r="H1" s="26"/>
      <c r="I1" s="26"/>
    </row>
    <row r="2" spans="1:25" ht="12.75" customHeight="1" x14ac:dyDescent="0.2">
      <c r="A2" s="26" t="s">
        <v>14</v>
      </c>
      <c r="C2" s="26"/>
      <c r="D2" s="26"/>
      <c r="E2" s="26"/>
      <c r="F2" s="26"/>
      <c r="G2" s="26"/>
      <c r="H2" s="26"/>
      <c r="I2" s="26"/>
    </row>
    <row r="3" spans="1:25" ht="12.75" customHeight="1" x14ac:dyDescent="0.2">
      <c r="A3" s="26" t="s">
        <v>11</v>
      </c>
      <c r="C3" s="26"/>
      <c r="D3" s="26"/>
      <c r="E3" s="26"/>
      <c r="F3" s="26"/>
      <c r="G3" s="26"/>
      <c r="H3" s="26"/>
      <c r="I3" s="26"/>
    </row>
    <row r="4" spans="1:25" ht="12.75" customHeight="1" x14ac:dyDescent="0.2">
      <c r="A4" s="26" t="s">
        <v>898</v>
      </c>
      <c r="D4" s="26"/>
      <c r="E4" s="26"/>
      <c r="F4" s="26"/>
      <c r="G4" s="66"/>
      <c r="H4" s="26"/>
      <c r="I4" s="26"/>
    </row>
    <row r="5" spans="1:25" ht="12.75" customHeight="1" x14ac:dyDescent="0.2">
      <c r="B5" s="67"/>
      <c r="C5" s="18"/>
      <c r="D5" s="18"/>
      <c r="E5" s="18"/>
      <c r="F5" s="18"/>
      <c r="G5" s="18"/>
      <c r="H5" s="18"/>
      <c r="I5" s="18"/>
    </row>
    <row r="6" spans="1:25" ht="12.75" customHeight="1" x14ac:dyDescent="0.2">
      <c r="D6" s="274" t="s">
        <v>15</v>
      </c>
      <c r="E6" s="274"/>
      <c r="F6" s="3"/>
      <c r="G6" s="274" t="s">
        <v>1</v>
      </c>
      <c r="H6" s="274"/>
      <c r="I6" s="3"/>
    </row>
    <row r="7" spans="1:25" ht="12.75" customHeight="1" x14ac:dyDescent="0.2">
      <c r="A7" s="61"/>
      <c r="B7" s="4" t="s">
        <v>837</v>
      </c>
      <c r="C7" s="4" t="s">
        <v>3</v>
      </c>
      <c r="D7" s="5" t="s">
        <v>4</v>
      </c>
      <c r="E7" s="5" t="s">
        <v>5</v>
      </c>
      <c r="F7" s="5"/>
      <c r="G7" s="5" t="s">
        <v>4</v>
      </c>
      <c r="H7" s="5" t="s">
        <v>5</v>
      </c>
      <c r="I7" s="5" t="s">
        <v>6</v>
      </c>
    </row>
    <row r="8" spans="1:25" ht="12.75" customHeight="1" x14ac:dyDescent="0.2">
      <c r="A8" s="40"/>
      <c r="B8" s="295" t="s">
        <v>13</v>
      </c>
      <c r="C8" s="295"/>
      <c r="D8" s="65">
        <f>SUM(D37,D61,D83,D149,D176,D229,D285,D321)</f>
        <v>2955224</v>
      </c>
      <c r="E8" s="147">
        <f>D8/$I8</f>
        <v>0.5844031747990438</v>
      </c>
      <c r="F8" s="148"/>
      <c r="G8" s="65">
        <f>SUM(G37,G61,G83,G149,G176,G229,G285,G321)</f>
        <v>2101600</v>
      </c>
      <c r="H8" s="147">
        <f>G8/$I8</f>
        <v>0.4155968252009562</v>
      </c>
      <c r="I8" s="65">
        <f>+D8+G8</f>
        <v>5056824</v>
      </c>
      <c r="S8" s="68"/>
    </row>
    <row r="9" spans="1:25" ht="12.75" customHeight="1" x14ac:dyDescent="0.2">
      <c r="A9" s="301" t="s">
        <v>218</v>
      </c>
      <c r="B9" s="275" t="s">
        <v>827</v>
      </c>
      <c r="C9" s="193" t="s">
        <v>210</v>
      </c>
      <c r="D9" s="194"/>
      <c r="E9" s="195"/>
      <c r="F9" s="194"/>
      <c r="G9" s="194"/>
      <c r="H9" s="195"/>
      <c r="I9" s="194"/>
      <c r="W9"/>
      <c r="X9"/>
      <c r="Y9"/>
    </row>
    <row r="10" spans="1:25" ht="12.75" customHeight="1" x14ac:dyDescent="0.2">
      <c r="A10" s="289"/>
      <c r="B10" s="275"/>
      <c r="C10" s="169" t="s">
        <v>257</v>
      </c>
      <c r="D10" s="174"/>
      <c r="E10" s="175">
        <f t="shared" ref="E10:E58" si="0">+D10/$I10</f>
        <v>0</v>
      </c>
      <c r="F10" s="174"/>
      <c r="G10" s="174">
        <v>1296</v>
      </c>
      <c r="H10" s="175">
        <f t="shared" ref="H10:H58" si="1">+G10/$I10</f>
        <v>1</v>
      </c>
      <c r="I10" s="176">
        <f t="shared" ref="I10:I59" si="2">+D10+G10</f>
        <v>1296</v>
      </c>
      <c r="S10" s="68"/>
      <c r="W10"/>
      <c r="X10"/>
      <c r="Y10"/>
    </row>
    <row r="11" spans="1:25" ht="12.75" customHeight="1" x14ac:dyDescent="0.2">
      <c r="A11" s="289"/>
      <c r="B11" s="279"/>
      <c r="C11" s="118" t="s">
        <v>283</v>
      </c>
      <c r="D11" s="176">
        <v>4560</v>
      </c>
      <c r="E11" s="175">
        <f t="shared" si="0"/>
        <v>0.53672316384180796</v>
      </c>
      <c r="F11" s="176"/>
      <c r="G11" s="176">
        <v>3936</v>
      </c>
      <c r="H11" s="175">
        <f t="shared" si="1"/>
        <v>0.4632768361581921</v>
      </c>
      <c r="I11" s="176">
        <f t="shared" si="2"/>
        <v>8496</v>
      </c>
      <c r="S11" s="68"/>
      <c r="W11"/>
      <c r="X11"/>
      <c r="Y11"/>
    </row>
    <row r="12" spans="1:25" ht="12.75" customHeight="1" x14ac:dyDescent="0.2">
      <c r="A12" s="289"/>
      <c r="B12" s="279"/>
      <c r="C12" s="118" t="s">
        <v>284</v>
      </c>
      <c r="D12" s="176">
        <v>3984</v>
      </c>
      <c r="E12" s="175">
        <f t="shared" si="0"/>
        <v>1</v>
      </c>
      <c r="F12" s="177"/>
      <c r="G12" s="176"/>
      <c r="H12" s="175">
        <f t="shared" si="1"/>
        <v>0</v>
      </c>
      <c r="I12" s="176">
        <f t="shared" si="2"/>
        <v>3984</v>
      </c>
      <c r="S12" s="68"/>
      <c r="W12"/>
      <c r="X12"/>
      <c r="Y12"/>
    </row>
    <row r="13" spans="1:25" ht="12.75" customHeight="1" x14ac:dyDescent="0.2">
      <c r="A13" s="289"/>
      <c r="B13" s="279"/>
      <c r="C13" s="118" t="s">
        <v>288</v>
      </c>
      <c r="D13" s="176">
        <v>26320</v>
      </c>
      <c r="E13" s="175">
        <f t="shared" si="0"/>
        <v>0.69175777964676199</v>
      </c>
      <c r="F13" s="177"/>
      <c r="G13" s="176">
        <v>11728</v>
      </c>
      <c r="H13" s="175">
        <f t="shared" si="1"/>
        <v>0.30824222035323801</v>
      </c>
      <c r="I13" s="176">
        <f t="shared" si="2"/>
        <v>38048</v>
      </c>
      <c r="S13" s="68"/>
      <c r="W13"/>
      <c r="X13"/>
      <c r="Y13"/>
    </row>
    <row r="14" spans="1:25" ht="12.75" customHeight="1" x14ac:dyDescent="0.2">
      <c r="A14" s="289"/>
      <c r="B14" s="279"/>
      <c r="C14" s="118" t="s">
        <v>289</v>
      </c>
      <c r="D14" s="176"/>
      <c r="E14" s="175">
        <f t="shared" si="0"/>
        <v>0</v>
      </c>
      <c r="F14" s="177"/>
      <c r="G14" s="176">
        <v>960</v>
      </c>
      <c r="H14" s="175">
        <f t="shared" si="1"/>
        <v>1</v>
      </c>
      <c r="I14" s="176">
        <f t="shared" si="2"/>
        <v>960</v>
      </c>
      <c r="S14" s="68"/>
      <c r="W14"/>
      <c r="X14"/>
      <c r="Y14"/>
    </row>
    <row r="15" spans="1:25" ht="12.75" customHeight="1" x14ac:dyDescent="0.2">
      <c r="A15" s="289"/>
      <c r="B15" s="279"/>
      <c r="C15" s="118" t="s">
        <v>298</v>
      </c>
      <c r="D15" s="176">
        <v>10704</v>
      </c>
      <c r="E15" s="175">
        <f t="shared" si="0"/>
        <v>0.83520599250936334</v>
      </c>
      <c r="F15" s="177"/>
      <c r="G15" s="176">
        <v>2112</v>
      </c>
      <c r="H15" s="175">
        <f t="shared" si="1"/>
        <v>0.16479400749063669</v>
      </c>
      <c r="I15" s="176">
        <f t="shared" si="2"/>
        <v>12816</v>
      </c>
      <c r="S15" s="68"/>
      <c r="W15"/>
      <c r="X15"/>
      <c r="Y15"/>
    </row>
    <row r="16" spans="1:25" ht="12.75" customHeight="1" x14ac:dyDescent="0.2">
      <c r="A16" s="289"/>
      <c r="B16" s="279"/>
      <c r="C16" s="118" t="s">
        <v>309</v>
      </c>
      <c r="D16" s="178">
        <v>14704</v>
      </c>
      <c r="E16" s="175">
        <f t="shared" si="0"/>
        <v>1</v>
      </c>
      <c r="F16" s="176"/>
      <c r="G16" s="178"/>
      <c r="H16" s="175">
        <f t="shared" si="1"/>
        <v>0</v>
      </c>
      <c r="I16" s="176">
        <f t="shared" si="2"/>
        <v>14704</v>
      </c>
      <c r="S16" s="68"/>
      <c r="W16"/>
      <c r="X16"/>
      <c r="Y16"/>
    </row>
    <row r="17" spans="1:25" ht="12.75" customHeight="1" x14ac:dyDescent="0.2">
      <c r="A17" s="289"/>
      <c r="B17" s="279"/>
      <c r="C17" s="118" t="s">
        <v>310</v>
      </c>
      <c r="D17" s="178"/>
      <c r="E17" s="175">
        <f t="shared" si="0"/>
        <v>0</v>
      </c>
      <c r="F17" s="176"/>
      <c r="G17" s="178">
        <v>576</v>
      </c>
      <c r="H17" s="175">
        <f t="shared" si="1"/>
        <v>1</v>
      </c>
      <c r="I17" s="176">
        <f t="shared" si="2"/>
        <v>576</v>
      </c>
      <c r="S17" s="68"/>
      <c r="W17"/>
      <c r="X17"/>
      <c r="Y17"/>
    </row>
    <row r="18" spans="1:25" ht="12.75" customHeight="1" x14ac:dyDescent="0.2">
      <c r="A18" s="289"/>
      <c r="B18" s="279"/>
      <c r="C18" s="118" t="s">
        <v>317</v>
      </c>
      <c r="D18" s="176">
        <v>6768</v>
      </c>
      <c r="E18" s="175">
        <f t="shared" si="0"/>
        <v>0.5280898876404494</v>
      </c>
      <c r="F18" s="176"/>
      <c r="G18" s="176">
        <v>6048</v>
      </c>
      <c r="H18" s="175">
        <f t="shared" si="1"/>
        <v>0.47191011235955055</v>
      </c>
      <c r="I18" s="176">
        <f t="shared" si="2"/>
        <v>12816</v>
      </c>
      <c r="S18" s="68"/>
      <c r="W18"/>
      <c r="X18"/>
      <c r="Y18"/>
    </row>
    <row r="19" spans="1:25" ht="12.75" customHeight="1" x14ac:dyDescent="0.2">
      <c r="A19" s="289"/>
      <c r="B19" s="279"/>
      <c r="C19" s="118" t="s">
        <v>329</v>
      </c>
      <c r="D19" s="176"/>
      <c r="E19" s="175">
        <f t="shared" si="0"/>
        <v>0</v>
      </c>
      <c r="F19" s="176"/>
      <c r="G19" s="176">
        <v>1392</v>
      </c>
      <c r="H19" s="175">
        <f t="shared" si="1"/>
        <v>1</v>
      </c>
      <c r="I19" s="176">
        <f t="shared" si="2"/>
        <v>1392</v>
      </c>
      <c r="S19" s="68"/>
      <c r="W19"/>
      <c r="X19"/>
      <c r="Y19"/>
    </row>
    <row r="20" spans="1:25" ht="12.75" customHeight="1" thickBot="1" x14ac:dyDescent="0.25">
      <c r="A20" s="289"/>
      <c r="B20" s="280"/>
      <c r="C20" s="170" t="s">
        <v>0</v>
      </c>
      <c r="D20" s="179">
        <f>SUM(D10:D19)</f>
        <v>67040</v>
      </c>
      <c r="E20" s="180">
        <f t="shared" si="0"/>
        <v>0.70503112905939758</v>
      </c>
      <c r="F20" s="181"/>
      <c r="G20" s="179">
        <f>SUM(G10:G19)</f>
        <v>28048</v>
      </c>
      <c r="H20" s="180">
        <f t="shared" si="1"/>
        <v>0.29496887094060237</v>
      </c>
      <c r="I20" s="182">
        <f t="shared" si="2"/>
        <v>95088</v>
      </c>
      <c r="S20" s="68"/>
      <c r="W20"/>
      <c r="X20"/>
      <c r="Y20"/>
    </row>
    <row r="21" spans="1:25" ht="12.75" customHeight="1" x14ac:dyDescent="0.2">
      <c r="A21" s="289"/>
      <c r="B21" s="286" t="s">
        <v>902</v>
      </c>
      <c r="C21" s="169" t="s">
        <v>685</v>
      </c>
      <c r="D21" s="176">
        <v>57264</v>
      </c>
      <c r="E21" s="175">
        <f t="shared" si="0"/>
        <v>0.78642056690837181</v>
      </c>
      <c r="F21" s="177"/>
      <c r="G21" s="176">
        <v>15552</v>
      </c>
      <c r="H21" s="175">
        <f t="shared" si="1"/>
        <v>0.21357943309162822</v>
      </c>
      <c r="I21" s="176">
        <f t="shared" si="2"/>
        <v>72816</v>
      </c>
      <c r="S21" s="68"/>
      <c r="W21"/>
      <c r="X21"/>
      <c r="Y21"/>
    </row>
    <row r="22" spans="1:25" ht="12.75" customHeight="1" x14ac:dyDescent="0.2">
      <c r="A22" s="289"/>
      <c r="B22" s="275"/>
      <c r="C22" s="118" t="s">
        <v>686</v>
      </c>
      <c r="D22" s="183">
        <v>2944</v>
      </c>
      <c r="E22" s="175">
        <f t="shared" si="0"/>
        <v>1</v>
      </c>
      <c r="F22" s="177"/>
      <c r="G22" s="183"/>
      <c r="H22" s="175">
        <f t="shared" si="1"/>
        <v>0</v>
      </c>
      <c r="I22" s="176">
        <f t="shared" si="2"/>
        <v>2944</v>
      </c>
      <c r="S22" s="68"/>
      <c r="W22"/>
      <c r="X22"/>
      <c r="Y22"/>
    </row>
    <row r="23" spans="1:25" ht="12.75" customHeight="1" x14ac:dyDescent="0.2">
      <c r="A23" s="289"/>
      <c r="B23" s="275"/>
      <c r="C23" s="118" t="s">
        <v>687</v>
      </c>
      <c r="D23" s="176">
        <v>14560</v>
      </c>
      <c r="E23" s="175">
        <f t="shared" si="0"/>
        <v>0.94594594594594594</v>
      </c>
      <c r="F23" s="176"/>
      <c r="G23" s="176">
        <v>832</v>
      </c>
      <c r="H23" s="175">
        <f t="shared" si="1"/>
        <v>5.4054054054054057E-2</v>
      </c>
      <c r="I23" s="176">
        <f t="shared" si="2"/>
        <v>15392</v>
      </c>
      <c r="S23" s="68"/>
      <c r="W23"/>
      <c r="X23"/>
      <c r="Y23"/>
    </row>
    <row r="24" spans="1:25" ht="12.75" customHeight="1" x14ac:dyDescent="0.2">
      <c r="A24" s="289"/>
      <c r="B24" s="275"/>
      <c r="C24" s="118" t="s">
        <v>688</v>
      </c>
      <c r="D24" s="176">
        <v>18864</v>
      </c>
      <c r="E24" s="175">
        <f t="shared" si="0"/>
        <v>0.90762124711316394</v>
      </c>
      <c r="F24" s="176"/>
      <c r="G24" s="176">
        <v>1920</v>
      </c>
      <c r="H24" s="175">
        <f t="shared" si="1"/>
        <v>9.237875288683603E-2</v>
      </c>
      <c r="I24" s="176">
        <f t="shared" si="2"/>
        <v>20784</v>
      </c>
      <c r="S24" s="68"/>
      <c r="W24"/>
      <c r="X24"/>
      <c r="Y24"/>
    </row>
    <row r="25" spans="1:25" ht="12.75" customHeight="1" x14ac:dyDescent="0.2">
      <c r="A25" s="289"/>
      <c r="B25" s="275"/>
      <c r="C25" s="118" t="s">
        <v>689</v>
      </c>
      <c r="D25" s="176">
        <v>22080</v>
      </c>
      <c r="E25" s="175">
        <f t="shared" si="0"/>
        <v>0.85185185185185186</v>
      </c>
      <c r="F25" s="176"/>
      <c r="G25" s="176">
        <v>3840</v>
      </c>
      <c r="H25" s="175">
        <f t="shared" si="1"/>
        <v>0.14814814814814814</v>
      </c>
      <c r="I25" s="176">
        <f t="shared" si="2"/>
        <v>25920</v>
      </c>
      <c r="S25" s="68"/>
      <c r="W25"/>
      <c r="X25"/>
      <c r="Y25"/>
    </row>
    <row r="26" spans="1:25" ht="12.75" customHeight="1" x14ac:dyDescent="0.2">
      <c r="A26" s="289"/>
      <c r="B26" s="275"/>
      <c r="C26" s="118" t="s">
        <v>690</v>
      </c>
      <c r="D26" s="176">
        <v>41792</v>
      </c>
      <c r="E26" s="175">
        <f t="shared" si="0"/>
        <v>0.543826774932334</v>
      </c>
      <c r="F26" s="176"/>
      <c r="G26" s="176">
        <v>35056</v>
      </c>
      <c r="H26" s="175">
        <f t="shared" si="1"/>
        <v>0.45617322506766605</v>
      </c>
      <c r="I26" s="176">
        <f t="shared" si="2"/>
        <v>76848</v>
      </c>
      <c r="S26" s="68"/>
      <c r="W26"/>
      <c r="X26"/>
      <c r="Y26"/>
    </row>
    <row r="27" spans="1:25" ht="12.75" customHeight="1" x14ac:dyDescent="0.2">
      <c r="A27" s="289"/>
      <c r="B27" s="275"/>
      <c r="C27" s="118" t="s">
        <v>691</v>
      </c>
      <c r="D27" s="176">
        <v>14592</v>
      </c>
      <c r="E27" s="175">
        <f t="shared" si="0"/>
        <v>1</v>
      </c>
      <c r="F27" s="176"/>
      <c r="G27" s="176"/>
      <c r="H27" s="175">
        <f t="shared" si="1"/>
        <v>0</v>
      </c>
      <c r="I27" s="176">
        <f t="shared" si="2"/>
        <v>14592</v>
      </c>
      <c r="S27" s="68"/>
      <c r="W27"/>
      <c r="X27"/>
      <c r="Y27"/>
    </row>
    <row r="28" spans="1:25" ht="12.75" customHeight="1" x14ac:dyDescent="0.2">
      <c r="A28" s="289"/>
      <c r="B28" s="275"/>
      <c r="C28" s="118" t="s">
        <v>818</v>
      </c>
      <c r="D28" s="176">
        <v>6720</v>
      </c>
      <c r="E28" s="175">
        <f t="shared" si="0"/>
        <v>0.875</v>
      </c>
      <c r="F28" s="176"/>
      <c r="G28" s="176">
        <v>960</v>
      </c>
      <c r="H28" s="175">
        <f t="shared" si="1"/>
        <v>0.125</v>
      </c>
      <c r="I28" s="176">
        <f t="shared" si="2"/>
        <v>7680</v>
      </c>
      <c r="S28" s="68"/>
      <c r="W28"/>
      <c r="X28"/>
      <c r="Y28"/>
    </row>
    <row r="29" spans="1:25" ht="12.75" customHeight="1" x14ac:dyDescent="0.2">
      <c r="A29" s="289"/>
      <c r="B29" s="275"/>
      <c r="C29" s="118" t="s">
        <v>864</v>
      </c>
      <c r="D29" s="176">
        <v>21792</v>
      </c>
      <c r="E29" s="175">
        <f t="shared" si="0"/>
        <v>0.74630136986301365</v>
      </c>
      <c r="F29" s="176"/>
      <c r="G29" s="176">
        <v>7408</v>
      </c>
      <c r="H29" s="175">
        <f t="shared" si="1"/>
        <v>0.25369863013698629</v>
      </c>
      <c r="I29" s="176">
        <f t="shared" si="2"/>
        <v>29200</v>
      </c>
      <c r="S29" s="68"/>
      <c r="W29"/>
      <c r="X29"/>
      <c r="Y29"/>
    </row>
    <row r="30" spans="1:25" ht="12.75" customHeight="1" x14ac:dyDescent="0.2">
      <c r="A30" s="289"/>
      <c r="B30" s="275"/>
      <c r="C30" s="118" t="s">
        <v>692</v>
      </c>
      <c r="D30" s="176">
        <v>5184</v>
      </c>
      <c r="E30" s="175">
        <f t="shared" si="0"/>
        <v>0.39130434782608697</v>
      </c>
      <c r="F30" s="176"/>
      <c r="G30" s="176">
        <v>8064</v>
      </c>
      <c r="H30" s="175">
        <f t="shared" si="1"/>
        <v>0.60869565217391308</v>
      </c>
      <c r="I30" s="176">
        <f t="shared" si="2"/>
        <v>13248</v>
      </c>
      <c r="S30" s="68"/>
      <c r="W30"/>
      <c r="X30"/>
      <c r="Y30"/>
    </row>
    <row r="31" spans="1:25" ht="12.75" customHeight="1" x14ac:dyDescent="0.2">
      <c r="A31" s="289"/>
      <c r="B31" s="275"/>
      <c r="C31" s="118" t="s">
        <v>693</v>
      </c>
      <c r="D31" s="184">
        <v>32992</v>
      </c>
      <c r="E31" s="185">
        <f t="shared" si="0"/>
        <v>0.48155067725361983</v>
      </c>
      <c r="F31" s="174"/>
      <c r="G31" s="184">
        <v>35520</v>
      </c>
      <c r="H31" s="185">
        <f t="shared" si="1"/>
        <v>0.51844932274638023</v>
      </c>
      <c r="I31" s="174">
        <f t="shared" si="2"/>
        <v>68512</v>
      </c>
      <c r="S31" s="68"/>
      <c r="W31"/>
      <c r="X31"/>
      <c r="Y31"/>
    </row>
    <row r="32" spans="1:25" ht="12.75" customHeight="1" x14ac:dyDescent="0.2">
      <c r="A32" s="289"/>
      <c r="B32" s="275"/>
      <c r="C32" s="118" t="s">
        <v>694</v>
      </c>
      <c r="D32" s="176">
        <v>12672</v>
      </c>
      <c r="E32" s="175">
        <f t="shared" si="0"/>
        <v>0.65131578947368418</v>
      </c>
      <c r="F32" s="177"/>
      <c r="G32" s="176">
        <v>6784</v>
      </c>
      <c r="H32" s="175">
        <f t="shared" si="1"/>
        <v>0.34868421052631576</v>
      </c>
      <c r="I32" s="176">
        <f t="shared" si="2"/>
        <v>19456</v>
      </c>
      <c r="S32" s="68"/>
      <c r="W32"/>
      <c r="X32"/>
      <c r="Y32"/>
    </row>
    <row r="33" spans="1:25" ht="12.75" customHeight="1" x14ac:dyDescent="0.2">
      <c r="A33" s="289"/>
      <c r="B33" s="275"/>
      <c r="C33" s="118" t="s">
        <v>695</v>
      </c>
      <c r="D33" s="176">
        <v>4224</v>
      </c>
      <c r="E33" s="175">
        <f t="shared" si="0"/>
        <v>0.5892857142857143</v>
      </c>
      <c r="F33" s="176"/>
      <c r="G33" s="176">
        <v>2944</v>
      </c>
      <c r="H33" s="175">
        <f t="shared" si="1"/>
        <v>0.4107142857142857</v>
      </c>
      <c r="I33" s="176">
        <f t="shared" si="2"/>
        <v>7168</v>
      </c>
      <c r="S33" s="68"/>
      <c r="W33"/>
      <c r="X33"/>
      <c r="Y33"/>
    </row>
    <row r="34" spans="1:25" ht="12.75" customHeight="1" x14ac:dyDescent="0.2">
      <c r="A34" s="289"/>
      <c r="B34" s="275"/>
      <c r="C34" s="118" t="s">
        <v>696</v>
      </c>
      <c r="D34" s="176">
        <v>1760</v>
      </c>
      <c r="E34" s="175">
        <f t="shared" si="0"/>
        <v>1</v>
      </c>
      <c r="F34" s="176"/>
      <c r="G34" s="176"/>
      <c r="H34" s="175">
        <f t="shared" si="1"/>
        <v>0</v>
      </c>
      <c r="I34" s="176">
        <f t="shared" si="2"/>
        <v>1760</v>
      </c>
      <c r="S34" s="68"/>
      <c r="W34"/>
      <c r="X34"/>
      <c r="Y34"/>
    </row>
    <row r="35" spans="1:25" ht="12.75" customHeight="1" x14ac:dyDescent="0.2">
      <c r="A35" s="289"/>
      <c r="B35" s="275"/>
      <c r="C35" s="118" t="s">
        <v>698</v>
      </c>
      <c r="D35" s="178">
        <v>64192</v>
      </c>
      <c r="E35" s="175">
        <f t="shared" si="0"/>
        <v>0.82432710088350114</v>
      </c>
      <c r="F35" s="176"/>
      <c r="G35" s="178">
        <v>13680</v>
      </c>
      <c r="H35" s="175">
        <f t="shared" si="1"/>
        <v>0.17567289911649886</v>
      </c>
      <c r="I35" s="176">
        <f t="shared" si="2"/>
        <v>77872</v>
      </c>
      <c r="S35" s="68"/>
      <c r="W35"/>
      <c r="X35"/>
      <c r="Y35"/>
    </row>
    <row r="36" spans="1:25" ht="12.75" customHeight="1" thickBot="1" x14ac:dyDescent="0.25">
      <c r="A36" s="289"/>
      <c r="B36" s="281"/>
      <c r="C36" s="170" t="s">
        <v>0</v>
      </c>
      <c r="D36" s="179">
        <f>SUM(D21:D35)</f>
        <v>321632</v>
      </c>
      <c r="E36" s="180">
        <f t="shared" si="0"/>
        <v>0.70814105048085396</v>
      </c>
      <c r="F36" s="182"/>
      <c r="G36" s="179">
        <f>SUM(G21:G35)</f>
        <v>132560</v>
      </c>
      <c r="H36" s="180">
        <f t="shared" si="1"/>
        <v>0.29185894951914609</v>
      </c>
      <c r="I36" s="182">
        <f t="shared" si="2"/>
        <v>454192</v>
      </c>
      <c r="S36" s="68"/>
      <c r="W36"/>
      <c r="X36"/>
      <c r="Y36"/>
    </row>
    <row r="37" spans="1:25" ht="12.75" customHeight="1" thickBot="1" x14ac:dyDescent="0.25">
      <c r="A37" s="292"/>
      <c r="B37" s="282" t="s">
        <v>159</v>
      </c>
      <c r="C37" s="285"/>
      <c r="D37" s="55">
        <f>SUM(D20,D36)</f>
        <v>388672</v>
      </c>
      <c r="E37" s="56">
        <f t="shared" si="0"/>
        <v>0.70760267987183223</v>
      </c>
      <c r="F37" s="57"/>
      <c r="G37" s="55">
        <f>SUM(G20,G36)</f>
        <v>160608</v>
      </c>
      <c r="H37" s="56">
        <f t="shared" si="1"/>
        <v>0.29239732012816777</v>
      </c>
      <c r="I37" s="57">
        <f t="shared" si="2"/>
        <v>549280</v>
      </c>
      <c r="S37" s="68"/>
      <c r="W37"/>
      <c r="X37"/>
      <c r="Y37"/>
    </row>
    <row r="38" spans="1:25" ht="12.75" customHeight="1" x14ac:dyDescent="0.2">
      <c r="A38" s="278" t="s">
        <v>699</v>
      </c>
      <c r="B38" s="278" t="s">
        <v>828</v>
      </c>
      <c r="C38" s="171" t="s">
        <v>414</v>
      </c>
      <c r="D38" s="172"/>
      <c r="E38" s="173"/>
      <c r="F38" s="172"/>
      <c r="G38" s="172"/>
      <c r="H38" s="173"/>
      <c r="I38" s="172"/>
      <c r="W38"/>
      <c r="X38"/>
      <c r="Y38"/>
    </row>
    <row r="39" spans="1:25" ht="12.75" customHeight="1" x14ac:dyDescent="0.2">
      <c r="A39" s="275"/>
      <c r="B39" s="275"/>
      <c r="C39" s="118" t="s">
        <v>336</v>
      </c>
      <c r="D39" s="178"/>
      <c r="E39" s="175">
        <f t="shared" si="0"/>
        <v>0</v>
      </c>
      <c r="F39" s="176"/>
      <c r="G39" s="178">
        <v>576</v>
      </c>
      <c r="H39" s="175">
        <f t="shared" si="1"/>
        <v>1</v>
      </c>
      <c r="I39" s="176">
        <f t="shared" si="2"/>
        <v>576</v>
      </c>
      <c r="W39"/>
      <c r="X39"/>
      <c r="Y39"/>
    </row>
    <row r="40" spans="1:25" ht="12.75" customHeight="1" x14ac:dyDescent="0.2">
      <c r="A40" s="275"/>
      <c r="B40" s="275"/>
      <c r="C40" s="118" t="s">
        <v>250</v>
      </c>
      <c r="D40" s="178">
        <v>7616</v>
      </c>
      <c r="E40" s="175">
        <f t="shared" si="0"/>
        <v>1</v>
      </c>
      <c r="F40" s="176"/>
      <c r="G40" s="178"/>
      <c r="H40" s="175">
        <f t="shared" si="1"/>
        <v>0</v>
      </c>
      <c r="I40" s="176">
        <f t="shared" si="2"/>
        <v>7616</v>
      </c>
      <c r="W40"/>
      <c r="X40"/>
      <c r="Y40"/>
    </row>
    <row r="41" spans="1:25" ht="12.75" customHeight="1" x14ac:dyDescent="0.2">
      <c r="A41" s="275"/>
      <c r="B41" s="275"/>
      <c r="C41" s="118" t="s">
        <v>253</v>
      </c>
      <c r="D41" s="178">
        <v>3024</v>
      </c>
      <c r="E41" s="175">
        <f t="shared" si="0"/>
        <v>0.68478260869565222</v>
      </c>
      <c r="F41" s="176"/>
      <c r="G41" s="178">
        <v>1392</v>
      </c>
      <c r="H41" s="175">
        <f t="shared" si="1"/>
        <v>0.31521739130434784</v>
      </c>
      <c r="I41" s="176">
        <f t="shared" si="2"/>
        <v>4416</v>
      </c>
      <c r="S41" s="68"/>
      <c r="W41"/>
      <c r="X41"/>
      <c r="Y41"/>
    </row>
    <row r="42" spans="1:25" ht="12.75" customHeight="1" x14ac:dyDescent="0.2">
      <c r="A42" s="279"/>
      <c r="B42" s="279"/>
      <c r="C42" s="118" t="s">
        <v>257</v>
      </c>
      <c r="D42" s="178">
        <v>2064</v>
      </c>
      <c r="E42" s="175">
        <f t="shared" si="0"/>
        <v>0.36440677966101692</v>
      </c>
      <c r="F42" s="176"/>
      <c r="G42" s="178">
        <v>3600</v>
      </c>
      <c r="H42" s="175">
        <f t="shared" si="1"/>
        <v>0.63559322033898302</v>
      </c>
      <c r="I42" s="176">
        <f t="shared" si="2"/>
        <v>5664</v>
      </c>
      <c r="S42" s="68"/>
      <c r="W42"/>
      <c r="X42"/>
      <c r="Y42"/>
    </row>
    <row r="43" spans="1:25" ht="12.75" customHeight="1" x14ac:dyDescent="0.2">
      <c r="A43" s="279"/>
      <c r="B43" s="279"/>
      <c r="C43" s="118" t="s">
        <v>260</v>
      </c>
      <c r="D43" s="178"/>
      <c r="E43" s="175">
        <f t="shared" si="0"/>
        <v>0</v>
      </c>
      <c r="F43" s="176"/>
      <c r="G43" s="178">
        <v>624</v>
      </c>
      <c r="H43" s="175">
        <f t="shared" si="1"/>
        <v>1</v>
      </c>
      <c r="I43" s="176">
        <f t="shared" si="2"/>
        <v>624</v>
      </c>
      <c r="S43" s="68"/>
      <c r="W43"/>
      <c r="X43"/>
      <c r="Y43"/>
    </row>
    <row r="44" spans="1:25" ht="12.75" customHeight="1" x14ac:dyDescent="0.2">
      <c r="A44" s="279"/>
      <c r="B44" s="279"/>
      <c r="C44" s="167" t="s">
        <v>263</v>
      </c>
      <c r="D44" s="178"/>
      <c r="E44" s="175">
        <f t="shared" si="0"/>
        <v>0</v>
      </c>
      <c r="F44" s="176"/>
      <c r="G44" s="178">
        <v>1456</v>
      </c>
      <c r="H44" s="175">
        <f t="shared" si="1"/>
        <v>1</v>
      </c>
      <c r="I44" s="176">
        <f t="shared" si="2"/>
        <v>1456</v>
      </c>
      <c r="S44" s="68"/>
      <c r="W44"/>
      <c r="X44"/>
      <c r="Y44"/>
    </row>
    <row r="45" spans="1:25" ht="12.75" customHeight="1" x14ac:dyDescent="0.2">
      <c r="A45" s="279"/>
      <c r="B45" s="279"/>
      <c r="C45" s="167" t="s">
        <v>281</v>
      </c>
      <c r="D45" s="178"/>
      <c r="E45" s="175">
        <f t="shared" si="0"/>
        <v>0</v>
      </c>
      <c r="F45" s="176"/>
      <c r="G45" s="178">
        <v>5472</v>
      </c>
      <c r="H45" s="175">
        <f t="shared" si="1"/>
        <v>1</v>
      </c>
      <c r="I45" s="176">
        <f t="shared" si="2"/>
        <v>5472</v>
      </c>
      <c r="S45" s="68"/>
      <c r="W45"/>
      <c r="X45"/>
      <c r="Y45"/>
    </row>
    <row r="46" spans="1:25" ht="12.75" customHeight="1" x14ac:dyDescent="0.2">
      <c r="A46" s="279"/>
      <c r="B46" s="279"/>
      <c r="C46" s="167" t="s">
        <v>283</v>
      </c>
      <c r="D46" s="178"/>
      <c r="E46" s="175">
        <f t="shared" si="0"/>
        <v>0</v>
      </c>
      <c r="F46" s="176"/>
      <c r="G46" s="178">
        <v>864</v>
      </c>
      <c r="H46" s="175">
        <f t="shared" si="1"/>
        <v>1</v>
      </c>
      <c r="I46" s="176">
        <f t="shared" si="2"/>
        <v>864</v>
      </c>
      <c r="S46" s="68"/>
      <c r="W46"/>
      <c r="X46"/>
      <c r="Y46"/>
    </row>
    <row r="47" spans="1:25" ht="12.75" customHeight="1" x14ac:dyDescent="0.2">
      <c r="A47" s="279"/>
      <c r="B47" s="279"/>
      <c r="C47" s="167" t="s">
        <v>284</v>
      </c>
      <c r="D47" s="178"/>
      <c r="E47" s="175">
        <f t="shared" si="0"/>
        <v>0</v>
      </c>
      <c r="F47" s="176"/>
      <c r="G47" s="178">
        <v>2112</v>
      </c>
      <c r="H47" s="175">
        <f t="shared" si="1"/>
        <v>1</v>
      </c>
      <c r="I47" s="176">
        <f t="shared" si="2"/>
        <v>2112</v>
      </c>
      <c r="S47" s="68"/>
      <c r="W47"/>
      <c r="X47"/>
      <c r="Y47"/>
    </row>
    <row r="48" spans="1:25" ht="12.75" customHeight="1" x14ac:dyDescent="0.2">
      <c r="A48" s="279"/>
      <c r="B48" s="279"/>
      <c r="C48" s="167" t="s">
        <v>288</v>
      </c>
      <c r="D48" s="178">
        <v>30272</v>
      </c>
      <c r="E48" s="175">
        <f t="shared" si="0"/>
        <v>0.38145161290322582</v>
      </c>
      <c r="F48" s="176"/>
      <c r="G48" s="178">
        <v>49088</v>
      </c>
      <c r="H48" s="175">
        <f t="shared" si="1"/>
        <v>0.61854838709677418</v>
      </c>
      <c r="I48" s="176">
        <f t="shared" si="2"/>
        <v>79360</v>
      </c>
      <c r="S48" s="68"/>
      <c r="W48"/>
      <c r="X48"/>
      <c r="Y48"/>
    </row>
    <row r="49" spans="1:25" ht="12.75" customHeight="1" x14ac:dyDescent="0.2">
      <c r="A49" s="279"/>
      <c r="B49" s="279"/>
      <c r="C49" s="167" t="s">
        <v>295</v>
      </c>
      <c r="D49" s="178"/>
      <c r="E49" s="175">
        <f t="shared" si="0"/>
        <v>0</v>
      </c>
      <c r="F49" s="176"/>
      <c r="G49" s="178">
        <v>2016</v>
      </c>
      <c r="H49" s="175">
        <f t="shared" si="1"/>
        <v>1</v>
      </c>
      <c r="I49" s="176">
        <f t="shared" si="2"/>
        <v>2016</v>
      </c>
      <c r="S49" s="68"/>
      <c r="W49"/>
      <c r="X49"/>
      <c r="Y49"/>
    </row>
    <row r="50" spans="1:25" ht="12.75" customHeight="1" x14ac:dyDescent="0.2">
      <c r="A50" s="279"/>
      <c r="B50" s="279"/>
      <c r="C50" s="167" t="s">
        <v>298</v>
      </c>
      <c r="D50" s="178">
        <v>5136</v>
      </c>
      <c r="E50" s="175">
        <f t="shared" si="0"/>
        <v>0.16614906832298137</v>
      </c>
      <c r="F50" s="176"/>
      <c r="G50" s="178">
        <v>25776</v>
      </c>
      <c r="H50" s="175">
        <f t="shared" si="1"/>
        <v>0.83385093167701863</v>
      </c>
      <c r="I50" s="176">
        <f t="shared" si="2"/>
        <v>30912</v>
      </c>
      <c r="S50" s="68"/>
      <c r="W50"/>
      <c r="X50"/>
      <c r="Y50"/>
    </row>
    <row r="51" spans="1:25" ht="12.75" customHeight="1" x14ac:dyDescent="0.2">
      <c r="A51" s="279"/>
      <c r="B51" s="279"/>
      <c r="C51" s="167" t="s">
        <v>301</v>
      </c>
      <c r="D51" s="178"/>
      <c r="E51" s="175">
        <f t="shared" si="0"/>
        <v>0</v>
      </c>
      <c r="F51" s="176"/>
      <c r="G51" s="178">
        <v>912</v>
      </c>
      <c r="H51" s="175">
        <f t="shared" si="1"/>
        <v>1</v>
      </c>
      <c r="I51" s="176">
        <f t="shared" si="2"/>
        <v>912</v>
      </c>
      <c r="S51" s="68"/>
      <c r="W51"/>
      <c r="X51"/>
      <c r="Y51"/>
    </row>
    <row r="52" spans="1:25" ht="12.75" customHeight="1" x14ac:dyDescent="0.2">
      <c r="A52" s="279"/>
      <c r="B52" s="279"/>
      <c r="C52" s="167" t="s">
        <v>309</v>
      </c>
      <c r="D52" s="178">
        <v>12096</v>
      </c>
      <c r="E52" s="175">
        <f t="shared" si="0"/>
        <v>0.421875</v>
      </c>
      <c r="F52" s="176"/>
      <c r="G52" s="178">
        <v>16576</v>
      </c>
      <c r="H52" s="175">
        <f t="shared" si="1"/>
        <v>0.578125</v>
      </c>
      <c r="I52" s="176">
        <f t="shared" si="2"/>
        <v>28672</v>
      </c>
      <c r="S52" s="68"/>
      <c r="W52"/>
      <c r="X52"/>
      <c r="Y52"/>
    </row>
    <row r="53" spans="1:25" ht="12.75" customHeight="1" x14ac:dyDescent="0.2">
      <c r="A53" s="279"/>
      <c r="B53" s="279"/>
      <c r="C53" s="167" t="s">
        <v>310</v>
      </c>
      <c r="D53" s="178"/>
      <c r="E53" s="175">
        <f t="shared" si="0"/>
        <v>0</v>
      </c>
      <c r="F53" s="176"/>
      <c r="G53" s="178">
        <v>384</v>
      </c>
      <c r="H53" s="175">
        <f t="shared" si="1"/>
        <v>1</v>
      </c>
      <c r="I53" s="176">
        <f t="shared" si="2"/>
        <v>384</v>
      </c>
      <c r="S53" s="68"/>
      <c r="W53"/>
      <c r="X53"/>
      <c r="Y53"/>
    </row>
    <row r="54" spans="1:25" ht="12.75" customHeight="1" x14ac:dyDescent="0.2">
      <c r="A54" s="279"/>
      <c r="B54" s="279"/>
      <c r="C54" s="167" t="s">
        <v>313</v>
      </c>
      <c r="D54" s="178"/>
      <c r="E54" s="175">
        <f t="shared" si="0"/>
        <v>0</v>
      </c>
      <c r="F54" s="176"/>
      <c r="G54" s="178">
        <v>672</v>
      </c>
      <c r="H54" s="175">
        <f t="shared" si="1"/>
        <v>1</v>
      </c>
      <c r="I54" s="176">
        <f t="shared" si="2"/>
        <v>672</v>
      </c>
      <c r="S54" s="68"/>
      <c r="W54"/>
      <c r="X54"/>
      <c r="Y54"/>
    </row>
    <row r="55" spans="1:25" ht="12.75" customHeight="1" x14ac:dyDescent="0.2">
      <c r="A55" s="279"/>
      <c r="B55" s="279"/>
      <c r="C55" s="167" t="s">
        <v>317</v>
      </c>
      <c r="D55" s="178">
        <v>19632</v>
      </c>
      <c r="E55" s="175">
        <f t="shared" si="0"/>
        <v>0.71880492091388404</v>
      </c>
      <c r="F55" s="176"/>
      <c r="G55" s="178">
        <v>7680</v>
      </c>
      <c r="H55" s="175">
        <f t="shared" si="1"/>
        <v>0.28119507908611602</v>
      </c>
      <c r="I55" s="176">
        <f t="shared" si="2"/>
        <v>27312</v>
      </c>
      <c r="S55" s="68"/>
      <c r="W55"/>
      <c r="X55"/>
      <c r="Y55"/>
    </row>
    <row r="56" spans="1:25" ht="12.75" customHeight="1" x14ac:dyDescent="0.2">
      <c r="A56" s="279"/>
      <c r="B56" s="279"/>
      <c r="C56" s="167" t="s">
        <v>319</v>
      </c>
      <c r="D56" s="178"/>
      <c r="E56" s="175">
        <f t="shared" si="0"/>
        <v>0</v>
      </c>
      <c r="F56" s="176"/>
      <c r="G56" s="178">
        <v>2112</v>
      </c>
      <c r="H56" s="175">
        <f t="shared" si="1"/>
        <v>1</v>
      </c>
      <c r="I56" s="176">
        <f t="shared" si="2"/>
        <v>2112</v>
      </c>
      <c r="S56" s="68"/>
      <c r="W56"/>
      <c r="X56"/>
      <c r="Y56"/>
    </row>
    <row r="57" spans="1:25" ht="12.75" customHeight="1" x14ac:dyDescent="0.2">
      <c r="A57" s="279"/>
      <c r="B57" s="279"/>
      <c r="C57" s="167" t="s">
        <v>320</v>
      </c>
      <c r="D57" s="178">
        <v>4416</v>
      </c>
      <c r="E57" s="175">
        <f t="shared" si="0"/>
        <v>0.67647058823529416</v>
      </c>
      <c r="F57" s="176"/>
      <c r="G57" s="178">
        <v>2112</v>
      </c>
      <c r="H57" s="175">
        <f t="shared" si="1"/>
        <v>0.3235294117647059</v>
      </c>
      <c r="I57" s="176">
        <f t="shared" si="2"/>
        <v>6528</v>
      </c>
      <c r="S57" s="68"/>
      <c r="W57"/>
      <c r="X57"/>
      <c r="Y57"/>
    </row>
    <row r="58" spans="1:25" ht="12.75" customHeight="1" x14ac:dyDescent="0.2">
      <c r="A58" s="279"/>
      <c r="B58" s="279"/>
      <c r="C58" s="167" t="s">
        <v>327</v>
      </c>
      <c r="D58" s="178"/>
      <c r="E58" s="175">
        <f t="shared" si="0"/>
        <v>0</v>
      </c>
      <c r="F58" s="176"/>
      <c r="G58" s="178">
        <v>528</v>
      </c>
      <c r="H58" s="175">
        <f t="shared" si="1"/>
        <v>1</v>
      </c>
      <c r="I58" s="176">
        <f t="shared" si="2"/>
        <v>528</v>
      </c>
      <c r="S58" s="68"/>
      <c r="W58"/>
      <c r="X58"/>
      <c r="Y58"/>
    </row>
    <row r="59" spans="1:25" ht="12.75" customHeight="1" x14ac:dyDescent="0.2">
      <c r="A59" s="279"/>
      <c r="B59" s="279"/>
      <c r="C59" s="167" t="s">
        <v>329</v>
      </c>
      <c r="D59" s="178"/>
      <c r="E59" s="175">
        <f t="shared" ref="E59:E81" si="3">+D59/$I59</f>
        <v>0</v>
      </c>
      <c r="F59" s="176"/>
      <c r="G59" s="178">
        <v>864</v>
      </c>
      <c r="H59" s="175">
        <f t="shared" ref="H59:H81" si="4">+G59/$I59</f>
        <v>1</v>
      </c>
      <c r="I59" s="176">
        <f t="shared" si="2"/>
        <v>864</v>
      </c>
      <c r="S59" s="68"/>
      <c r="W59"/>
      <c r="X59"/>
      <c r="Y59"/>
    </row>
    <row r="60" spans="1:25" ht="12.75" customHeight="1" thickBot="1" x14ac:dyDescent="0.25">
      <c r="A60" s="279"/>
      <c r="B60" s="280"/>
      <c r="C60" s="170" t="s">
        <v>0</v>
      </c>
      <c r="D60" s="179">
        <f>SUM(D39:D59)</f>
        <v>84256</v>
      </c>
      <c r="E60" s="180">
        <f t="shared" si="3"/>
        <v>0.40299992347134</v>
      </c>
      <c r="F60" s="182"/>
      <c r="G60" s="179">
        <f>SUM(G39:G59)</f>
        <v>124816</v>
      </c>
      <c r="H60" s="180">
        <f t="shared" si="4"/>
        <v>0.59700007652865994</v>
      </c>
      <c r="I60" s="182">
        <f t="shared" ref="I60:I81" si="5">+D60+G60</f>
        <v>209072</v>
      </c>
      <c r="S60" s="68"/>
      <c r="W60"/>
      <c r="X60"/>
      <c r="Y60"/>
    </row>
    <row r="61" spans="1:25" ht="12.75" customHeight="1" thickBot="1" x14ac:dyDescent="0.25">
      <c r="A61" s="280"/>
      <c r="B61" s="282" t="s">
        <v>175</v>
      </c>
      <c r="C61" s="282"/>
      <c r="D61" s="186">
        <f>+D60</f>
        <v>84256</v>
      </c>
      <c r="E61" s="187">
        <f t="shared" si="3"/>
        <v>0.40299992347134</v>
      </c>
      <c r="F61" s="188"/>
      <c r="G61" s="186">
        <f>+G60</f>
        <v>124816</v>
      </c>
      <c r="H61" s="187">
        <f t="shared" si="4"/>
        <v>0.59700007652865994</v>
      </c>
      <c r="I61" s="188">
        <f t="shared" si="5"/>
        <v>209072</v>
      </c>
      <c r="S61" s="68"/>
      <c r="W61"/>
      <c r="X61"/>
      <c r="Y61"/>
    </row>
    <row r="62" spans="1:25" ht="12.75" customHeight="1" x14ac:dyDescent="0.2">
      <c r="A62" s="278" t="s">
        <v>217</v>
      </c>
      <c r="B62" s="278" t="s">
        <v>203</v>
      </c>
      <c r="C62" s="171" t="s">
        <v>203</v>
      </c>
      <c r="D62" s="172"/>
      <c r="E62" s="173"/>
      <c r="F62" s="172"/>
      <c r="G62" s="172"/>
      <c r="H62" s="173"/>
      <c r="I62" s="172"/>
      <c r="S62" s="68"/>
      <c r="W62"/>
      <c r="X62"/>
      <c r="Y62"/>
    </row>
    <row r="63" spans="1:25" ht="12.75" customHeight="1" x14ac:dyDescent="0.2">
      <c r="A63" s="275"/>
      <c r="B63" s="275"/>
      <c r="C63" s="167" t="s">
        <v>250</v>
      </c>
      <c r="D63" s="178">
        <v>4480</v>
      </c>
      <c r="E63" s="175">
        <f t="shared" si="3"/>
        <v>1</v>
      </c>
      <c r="F63" s="176"/>
      <c r="G63" s="178"/>
      <c r="H63" s="175">
        <f t="shared" si="4"/>
        <v>0</v>
      </c>
      <c r="I63" s="176">
        <f t="shared" si="5"/>
        <v>4480</v>
      </c>
      <c r="W63"/>
      <c r="X63"/>
      <c r="Y63"/>
    </row>
    <row r="64" spans="1:25" ht="12.75" customHeight="1" x14ac:dyDescent="0.2">
      <c r="A64" s="275"/>
      <c r="B64" s="275"/>
      <c r="C64" s="167" t="s">
        <v>253</v>
      </c>
      <c r="D64" s="178"/>
      <c r="E64" s="175">
        <f t="shared" si="3"/>
        <v>0</v>
      </c>
      <c r="F64" s="176"/>
      <c r="G64" s="178">
        <v>672</v>
      </c>
      <c r="H64" s="175">
        <f t="shared" si="4"/>
        <v>1</v>
      </c>
      <c r="I64" s="176">
        <f t="shared" si="5"/>
        <v>672</v>
      </c>
      <c r="W64"/>
      <c r="X64"/>
      <c r="Y64"/>
    </row>
    <row r="65" spans="1:25" ht="12.75" customHeight="1" x14ac:dyDescent="0.2">
      <c r="A65" s="275"/>
      <c r="B65" s="275"/>
      <c r="C65" s="167" t="s">
        <v>257</v>
      </c>
      <c r="D65" s="178">
        <v>816</v>
      </c>
      <c r="E65" s="175">
        <f t="shared" si="3"/>
        <v>0.2073170731707317</v>
      </c>
      <c r="F65" s="176"/>
      <c r="G65" s="178">
        <v>3120</v>
      </c>
      <c r="H65" s="175">
        <f t="shared" si="4"/>
        <v>0.79268292682926833</v>
      </c>
      <c r="I65" s="176">
        <f t="shared" si="5"/>
        <v>3936</v>
      </c>
      <c r="S65" s="68"/>
      <c r="W65"/>
      <c r="X65"/>
      <c r="Y65"/>
    </row>
    <row r="66" spans="1:25" ht="12.75" customHeight="1" x14ac:dyDescent="0.2">
      <c r="A66" s="275"/>
      <c r="B66" s="279"/>
      <c r="C66" s="167" t="s">
        <v>281</v>
      </c>
      <c r="D66" s="178"/>
      <c r="E66" s="175">
        <f t="shared" si="3"/>
        <v>0</v>
      </c>
      <c r="F66" s="176"/>
      <c r="G66" s="178">
        <v>1440</v>
      </c>
      <c r="H66" s="175">
        <f t="shared" si="4"/>
        <v>1</v>
      </c>
      <c r="I66" s="176">
        <f t="shared" si="5"/>
        <v>1440</v>
      </c>
      <c r="S66" s="68"/>
      <c r="W66"/>
      <c r="X66"/>
      <c r="Y66"/>
    </row>
    <row r="67" spans="1:25" ht="12.75" customHeight="1" x14ac:dyDescent="0.2">
      <c r="A67" s="275"/>
      <c r="B67" s="279"/>
      <c r="C67" s="167" t="s">
        <v>283</v>
      </c>
      <c r="D67" s="178"/>
      <c r="E67" s="175">
        <f t="shared" si="3"/>
        <v>0</v>
      </c>
      <c r="F67" s="176"/>
      <c r="G67" s="178">
        <v>1344</v>
      </c>
      <c r="H67" s="175">
        <f t="shared" si="4"/>
        <v>1</v>
      </c>
      <c r="I67" s="176">
        <f t="shared" si="5"/>
        <v>1344</v>
      </c>
      <c r="S67" s="68"/>
      <c r="W67"/>
      <c r="X67"/>
      <c r="Y67"/>
    </row>
    <row r="68" spans="1:25" ht="12.75" customHeight="1" x14ac:dyDescent="0.2">
      <c r="A68" s="275"/>
      <c r="B68" s="279"/>
      <c r="C68" s="167" t="s">
        <v>284</v>
      </c>
      <c r="D68" s="178"/>
      <c r="E68" s="175">
        <f t="shared" si="3"/>
        <v>0</v>
      </c>
      <c r="F68" s="176"/>
      <c r="G68" s="178">
        <v>6144</v>
      </c>
      <c r="H68" s="175">
        <f t="shared" si="4"/>
        <v>1</v>
      </c>
      <c r="I68" s="176">
        <f t="shared" si="5"/>
        <v>6144</v>
      </c>
      <c r="S68" s="68"/>
      <c r="W68"/>
      <c r="X68"/>
      <c r="Y68"/>
    </row>
    <row r="69" spans="1:25" ht="12.75" customHeight="1" x14ac:dyDescent="0.2">
      <c r="A69" s="275"/>
      <c r="B69" s="279"/>
      <c r="C69" s="167" t="s">
        <v>288</v>
      </c>
      <c r="D69" s="178">
        <v>7680</v>
      </c>
      <c r="E69" s="175">
        <f t="shared" si="3"/>
        <v>0.48582995951417002</v>
      </c>
      <c r="F69" s="176"/>
      <c r="G69" s="178">
        <v>8128</v>
      </c>
      <c r="H69" s="175">
        <f t="shared" si="4"/>
        <v>0.51417004048582993</v>
      </c>
      <c r="I69" s="176">
        <f t="shared" si="5"/>
        <v>15808</v>
      </c>
      <c r="S69" s="68"/>
      <c r="W69"/>
      <c r="X69"/>
      <c r="Y69"/>
    </row>
    <row r="70" spans="1:25" ht="12.75" customHeight="1" x14ac:dyDescent="0.2">
      <c r="A70" s="275"/>
      <c r="B70" s="279"/>
      <c r="C70" s="167" t="s">
        <v>289</v>
      </c>
      <c r="D70" s="178"/>
      <c r="E70" s="175">
        <f t="shared" si="3"/>
        <v>0</v>
      </c>
      <c r="F70" s="176"/>
      <c r="G70" s="178">
        <v>3360</v>
      </c>
      <c r="H70" s="175">
        <f t="shared" si="4"/>
        <v>1</v>
      </c>
      <c r="I70" s="176">
        <f t="shared" si="5"/>
        <v>3360</v>
      </c>
      <c r="S70" s="68"/>
      <c r="W70"/>
      <c r="X70"/>
      <c r="Y70"/>
    </row>
    <row r="71" spans="1:25" ht="12.75" customHeight="1" x14ac:dyDescent="0.2">
      <c r="A71" s="275"/>
      <c r="B71" s="279"/>
      <c r="C71" s="167" t="s">
        <v>298</v>
      </c>
      <c r="D71" s="178">
        <v>5520</v>
      </c>
      <c r="E71" s="175">
        <f t="shared" si="3"/>
        <v>0.68452380952380953</v>
      </c>
      <c r="F71" s="176"/>
      <c r="G71" s="178">
        <v>2544</v>
      </c>
      <c r="H71" s="175">
        <f t="shared" si="4"/>
        <v>0.31547619047619047</v>
      </c>
      <c r="I71" s="176">
        <f t="shared" si="5"/>
        <v>8064</v>
      </c>
      <c r="S71" s="68"/>
      <c r="W71"/>
      <c r="X71"/>
      <c r="Y71"/>
    </row>
    <row r="72" spans="1:25" ht="12.75" customHeight="1" x14ac:dyDescent="0.2">
      <c r="A72" s="275"/>
      <c r="B72" s="279"/>
      <c r="C72" s="167" t="s">
        <v>301</v>
      </c>
      <c r="D72" s="178"/>
      <c r="E72" s="175">
        <f t="shared" si="3"/>
        <v>0</v>
      </c>
      <c r="F72" s="176"/>
      <c r="G72" s="178">
        <v>768</v>
      </c>
      <c r="H72" s="175">
        <f t="shared" si="4"/>
        <v>1</v>
      </c>
      <c r="I72" s="176">
        <f t="shared" si="5"/>
        <v>768</v>
      </c>
      <c r="S72" s="68"/>
      <c r="W72"/>
      <c r="X72"/>
      <c r="Y72"/>
    </row>
    <row r="73" spans="1:25" ht="12.75" customHeight="1" x14ac:dyDescent="0.2">
      <c r="A73" s="275"/>
      <c r="B73" s="279"/>
      <c r="C73" s="167" t="s">
        <v>309</v>
      </c>
      <c r="D73" s="178">
        <v>6848</v>
      </c>
      <c r="E73" s="175">
        <f t="shared" si="3"/>
        <v>0.81679389312977102</v>
      </c>
      <c r="F73" s="176"/>
      <c r="G73" s="178">
        <v>1536</v>
      </c>
      <c r="H73" s="175">
        <f t="shared" si="4"/>
        <v>0.18320610687022901</v>
      </c>
      <c r="I73" s="176">
        <f t="shared" si="5"/>
        <v>8384</v>
      </c>
      <c r="S73" s="68"/>
      <c r="W73"/>
      <c r="X73"/>
      <c r="Y73"/>
    </row>
    <row r="74" spans="1:25" ht="12.75" customHeight="1" x14ac:dyDescent="0.2">
      <c r="A74" s="275"/>
      <c r="B74" s="279"/>
      <c r="C74" s="167" t="s">
        <v>310</v>
      </c>
      <c r="D74" s="178"/>
      <c r="E74" s="175">
        <f t="shared" si="3"/>
        <v>0</v>
      </c>
      <c r="F74" s="176"/>
      <c r="G74" s="178">
        <v>576</v>
      </c>
      <c r="H74" s="175">
        <f>+G74/$I74</f>
        <v>1</v>
      </c>
      <c r="I74" s="176">
        <f t="shared" si="5"/>
        <v>576</v>
      </c>
      <c r="S74" s="68"/>
      <c r="W74"/>
      <c r="X74"/>
      <c r="Y74"/>
    </row>
    <row r="75" spans="1:25" ht="12.75" customHeight="1" x14ac:dyDescent="0.2">
      <c r="A75" s="275"/>
      <c r="B75" s="279"/>
      <c r="C75" s="167" t="s">
        <v>317</v>
      </c>
      <c r="D75" s="178">
        <v>1440</v>
      </c>
      <c r="E75" s="175">
        <f t="shared" si="3"/>
        <v>0.29702970297029702</v>
      </c>
      <c r="F75" s="176"/>
      <c r="G75" s="178">
        <v>3408</v>
      </c>
      <c r="H75" s="175">
        <f t="shared" si="4"/>
        <v>0.70297029702970293</v>
      </c>
      <c r="I75" s="176">
        <f t="shared" si="5"/>
        <v>4848</v>
      </c>
      <c r="S75" s="68"/>
      <c r="W75"/>
      <c r="X75"/>
      <c r="Y75"/>
    </row>
    <row r="76" spans="1:25" ht="12.75" customHeight="1" x14ac:dyDescent="0.2">
      <c r="A76" s="275"/>
      <c r="B76" s="279"/>
      <c r="C76" s="167" t="s">
        <v>319</v>
      </c>
      <c r="D76" s="178"/>
      <c r="E76" s="175">
        <f t="shared" si="3"/>
        <v>0</v>
      </c>
      <c r="F76" s="176"/>
      <c r="G76" s="178">
        <v>960</v>
      </c>
      <c r="H76" s="175">
        <f t="shared" si="4"/>
        <v>1</v>
      </c>
      <c r="I76" s="176">
        <f t="shared" si="5"/>
        <v>960</v>
      </c>
      <c r="S76" s="68"/>
      <c r="W76"/>
      <c r="X76"/>
      <c r="Y76"/>
    </row>
    <row r="77" spans="1:25" ht="12.75" customHeight="1" x14ac:dyDescent="0.2">
      <c r="A77" s="275"/>
      <c r="B77" s="279"/>
      <c r="C77" s="167" t="s">
        <v>320</v>
      </c>
      <c r="D77" s="178"/>
      <c r="E77" s="175">
        <f t="shared" si="3"/>
        <v>0</v>
      </c>
      <c r="F77" s="176"/>
      <c r="G77" s="178">
        <v>1056</v>
      </c>
      <c r="H77" s="175">
        <f t="shared" si="4"/>
        <v>1</v>
      </c>
      <c r="I77" s="176">
        <f t="shared" si="5"/>
        <v>1056</v>
      </c>
      <c r="S77" s="68"/>
      <c r="W77"/>
      <c r="X77"/>
      <c r="Y77"/>
    </row>
    <row r="78" spans="1:25" ht="12.75" customHeight="1" x14ac:dyDescent="0.2">
      <c r="A78" s="275"/>
      <c r="B78" s="279"/>
      <c r="C78" s="167" t="s">
        <v>329</v>
      </c>
      <c r="D78" s="178"/>
      <c r="E78" s="175">
        <f t="shared" si="3"/>
        <v>0</v>
      </c>
      <c r="F78" s="176"/>
      <c r="G78" s="178">
        <v>624</v>
      </c>
      <c r="H78" s="175">
        <f t="shared" si="4"/>
        <v>1</v>
      </c>
      <c r="I78" s="176">
        <f t="shared" si="5"/>
        <v>624</v>
      </c>
      <c r="S78" s="68"/>
      <c r="W78"/>
      <c r="X78"/>
      <c r="Y78"/>
    </row>
    <row r="79" spans="1:25" ht="12.75" customHeight="1" thickBot="1" x14ac:dyDescent="0.25">
      <c r="A79" s="275"/>
      <c r="B79" s="279"/>
      <c r="C79" s="189" t="s">
        <v>43</v>
      </c>
      <c r="D79" s="179">
        <f>SUM(D63:D78)</f>
        <v>26784</v>
      </c>
      <c r="E79" s="180">
        <f t="shared" si="3"/>
        <v>0.42879098360655737</v>
      </c>
      <c r="F79" s="182"/>
      <c r="G79" s="179">
        <f>SUM(G63:G78)</f>
        <v>35680</v>
      </c>
      <c r="H79" s="180">
        <f t="shared" si="4"/>
        <v>0.57120901639344257</v>
      </c>
      <c r="I79" s="182">
        <f t="shared" si="5"/>
        <v>62464</v>
      </c>
      <c r="S79" s="68"/>
      <c r="W79"/>
      <c r="X79"/>
      <c r="Y79"/>
    </row>
    <row r="80" spans="1:25" ht="12.75" customHeight="1" x14ac:dyDescent="0.2">
      <c r="A80" s="275"/>
      <c r="B80" s="279"/>
      <c r="C80" s="171" t="s">
        <v>700</v>
      </c>
      <c r="D80" s="172"/>
      <c r="E80" s="173"/>
      <c r="F80" s="172"/>
      <c r="G80" s="172"/>
      <c r="H80" s="173"/>
      <c r="I80" s="172"/>
      <c r="S80" s="68"/>
      <c r="W80"/>
      <c r="X80"/>
      <c r="Y80"/>
    </row>
    <row r="81" spans="1:25" ht="12.75" customHeight="1" x14ac:dyDescent="0.2">
      <c r="A81" s="275"/>
      <c r="B81" s="279"/>
      <c r="C81" s="167" t="s">
        <v>701</v>
      </c>
      <c r="D81" s="176">
        <v>480</v>
      </c>
      <c r="E81" s="175">
        <f t="shared" si="3"/>
        <v>0.29411764705882354</v>
      </c>
      <c r="F81" s="176"/>
      <c r="G81" s="176">
        <v>1152</v>
      </c>
      <c r="H81" s="175">
        <f t="shared" si="4"/>
        <v>0.70588235294117652</v>
      </c>
      <c r="I81" s="176">
        <f t="shared" si="5"/>
        <v>1632</v>
      </c>
      <c r="S81" s="68"/>
      <c r="W81"/>
      <c r="X81"/>
      <c r="Y81"/>
    </row>
    <row r="82" spans="1:25" ht="12.75" customHeight="1" thickBot="1" x14ac:dyDescent="0.25">
      <c r="A82" s="275"/>
      <c r="B82" s="280"/>
      <c r="C82" s="190" t="s">
        <v>43</v>
      </c>
      <c r="D82" s="191">
        <f>+D81</f>
        <v>480</v>
      </c>
      <c r="E82" s="180">
        <f t="shared" ref="E82:E83" si="6">+D82/$I82</f>
        <v>0.29411764705882354</v>
      </c>
      <c r="F82" s="192"/>
      <c r="G82" s="191">
        <f>+G81</f>
        <v>1152</v>
      </c>
      <c r="H82" s="180">
        <f t="shared" ref="H82:H83" si="7">+G82/$I82</f>
        <v>0.70588235294117652</v>
      </c>
      <c r="I82" s="182">
        <f t="shared" ref="I82:I83" si="8">+D82+G82</f>
        <v>1632</v>
      </c>
      <c r="W82"/>
      <c r="X82"/>
      <c r="Y82"/>
    </row>
    <row r="83" spans="1:25" ht="12.75" customHeight="1" thickBot="1" x14ac:dyDescent="0.25">
      <c r="A83" s="281"/>
      <c r="B83" s="282" t="s">
        <v>176</v>
      </c>
      <c r="C83" s="282"/>
      <c r="D83" s="186">
        <f>+D79+D82</f>
        <v>27264</v>
      </c>
      <c r="E83" s="187">
        <f t="shared" si="6"/>
        <v>0.42536195706440338</v>
      </c>
      <c r="F83" s="188"/>
      <c r="G83" s="186">
        <f>+G79+G82</f>
        <v>36832</v>
      </c>
      <c r="H83" s="187">
        <f t="shared" si="7"/>
        <v>0.57463804293559662</v>
      </c>
      <c r="I83" s="188">
        <f t="shared" si="8"/>
        <v>64096</v>
      </c>
      <c r="W83"/>
      <c r="X83"/>
      <c r="Y83"/>
    </row>
    <row r="84" spans="1:25" ht="12.75" customHeight="1" x14ac:dyDescent="0.2">
      <c r="A84" s="275" t="s">
        <v>459</v>
      </c>
      <c r="B84" s="289" t="s">
        <v>829</v>
      </c>
      <c r="C84" s="193" t="s">
        <v>229</v>
      </c>
      <c r="D84" s="194"/>
      <c r="E84" s="195"/>
      <c r="F84" s="194"/>
      <c r="G84" s="194"/>
      <c r="H84" s="195"/>
      <c r="I84" s="194"/>
      <c r="S84" s="68"/>
      <c r="W84"/>
      <c r="X84"/>
      <c r="Y84"/>
    </row>
    <row r="85" spans="1:25" ht="12.75" customHeight="1" x14ac:dyDescent="0.2">
      <c r="A85" s="279"/>
      <c r="B85" s="305"/>
      <c r="C85" s="118" t="s">
        <v>252</v>
      </c>
      <c r="D85" s="176"/>
      <c r="E85" s="175">
        <f t="shared" ref="E85:E149" si="9">+D85/$I85</f>
        <v>0</v>
      </c>
      <c r="F85" s="177"/>
      <c r="G85" s="176">
        <v>2064</v>
      </c>
      <c r="H85" s="175">
        <f t="shared" ref="H85:H149" si="10">+G85/$I85</f>
        <v>1</v>
      </c>
      <c r="I85" s="176">
        <f t="shared" ref="I85:I149" si="11">+D85+G85</f>
        <v>2064</v>
      </c>
      <c r="S85" s="68"/>
      <c r="W85"/>
      <c r="X85"/>
      <c r="Y85"/>
    </row>
    <row r="86" spans="1:25" ht="12.75" customHeight="1" x14ac:dyDescent="0.2">
      <c r="A86" s="279"/>
      <c r="B86" s="305"/>
      <c r="C86" s="118" t="s">
        <v>342</v>
      </c>
      <c r="D86" s="176">
        <v>10320</v>
      </c>
      <c r="E86" s="175">
        <f t="shared" si="9"/>
        <v>0.41747572815533979</v>
      </c>
      <c r="F86" s="176"/>
      <c r="G86" s="176">
        <v>14400</v>
      </c>
      <c r="H86" s="175">
        <f t="shared" si="10"/>
        <v>0.58252427184466016</v>
      </c>
      <c r="I86" s="176">
        <f t="shared" si="11"/>
        <v>24720</v>
      </c>
      <c r="S86" s="68"/>
      <c r="W86"/>
      <c r="X86"/>
      <c r="Y86"/>
    </row>
    <row r="87" spans="1:25" ht="12.75" customHeight="1" x14ac:dyDescent="0.2">
      <c r="A87" s="279"/>
      <c r="B87" s="305"/>
      <c r="C87" s="118" t="s">
        <v>284</v>
      </c>
      <c r="D87" s="176">
        <v>8064</v>
      </c>
      <c r="E87" s="175">
        <f t="shared" si="9"/>
        <v>0.4148148148148148</v>
      </c>
      <c r="F87" s="176"/>
      <c r="G87" s="176">
        <v>11376</v>
      </c>
      <c r="H87" s="175">
        <f t="shared" si="10"/>
        <v>0.58518518518518514</v>
      </c>
      <c r="I87" s="176">
        <f t="shared" si="11"/>
        <v>19440</v>
      </c>
      <c r="S87" s="68"/>
      <c r="W87"/>
      <c r="X87"/>
      <c r="Y87"/>
    </row>
    <row r="88" spans="1:25" ht="12.75" customHeight="1" x14ac:dyDescent="0.2">
      <c r="A88" s="279"/>
      <c r="B88" s="305"/>
      <c r="C88" s="118" t="s">
        <v>285</v>
      </c>
      <c r="D88" s="176">
        <v>2176</v>
      </c>
      <c r="E88" s="175">
        <f t="shared" si="9"/>
        <v>1</v>
      </c>
      <c r="F88" s="176"/>
      <c r="G88" s="176"/>
      <c r="H88" s="175">
        <f t="shared" si="10"/>
        <v>0</v>
      </c>
      <c r="I88" s="176">
        <f t="shared" si="11"/>
        <v>2176</v>
      </c>
      <c r="S88" s="68"/>
      <c r="W88"/>
      <c r="X88"/>
      <c r="Y88"/>
    </row>
    <row r="89" spans="1:25" ht="12.75" customHeight="1" x14ac:dyDescent="0.2">
      <c r="A89" s="279"/>
      <c r="B89" s="305"/>
      <c r="C89" s="118" t="s">
        <v>298</v>
      </c>
      <c r="D89" s="176">
        <v>66384</v>
      </c>
      <c r="E89" s="175">
        <f t="shared" si="9"/>
        <v>0.73760000000000003</v>
      </c>
      <c r="F89" s="176"/>
      <c r="G89" s="176">
        <v>23616</v>
      </c>
      <c r="H89" s="175">
        <f t="shared" si="10"/>
        <v>0.26240000000000002</v>
      </c>
      <c r="I89" s="176">
        <f t="shared" si="11"/>
        <v>90000</v>
      </c>
      <c r="S89" s="68"/>
      <c r="W89"/>
      <c r="X89"/>
      <c r="Y89"/>
    </row>
    <row r="90" spans="1:25" ht="12.75" customHeight="1" x14ac:dyDescent="0.2">
      <c r="A90" s="279"/>
      <c r="B90" s="305"/>
      <c r="C90" s="118" t="s">
        <v>343</v>
      </c>
      <c r="D90" s="176">
        <v>9264</v>
      </c>
      <c r="E90" s="175">
        <f t="shared" si="9"/>
        <v>0.59567901234567899</v>
      </c>
      <c r="F90" s="176"/>
      <c r="G90" s="176">
        <v>6288</v>
      </c>
      <c r="H90" s="175">
        <f t="shared" si="10"/>
        <v>0.40432098765432101</v>
      </c>
      <c r="I90" s="176">
        <f t="shared" si="11"/>
        <v>15552</v>
      </c>
      <c r="S90" s="68"/>
      <c r="W90"/>
      <c r="X90"/>
      <c r="Y90"/>
    </row>
    <row r="91" spans="1:25" ht="12.75" customHeight="1" x14ac:dyDescent="0.2">
      <c r="A91" s="279"/>
      <c r="B91" s="305"/>
      <c r="C91" s="118" t="s">
        <v>317</v>
      </c>
      <c r="D91" s="176">
        <v>36528</v>
      </c>
      <c r="E91" s="175">
        <f t="shared" si="9"/>
        <v>0.55955882352941178</v>
      </c>
      <c r="F91" s="176"/>
      <c r="G91" s="176">
        <v>28752</v>
      </c>
      <c r="H91" s="175">
        <f t="shared" si="10"/>
        <v>0.44044117647058822</v>
      </c>
      <c r="I91" s="176">
        <f t="shared" si="11"/>
        <v>65280</v>
      </c>
      <c r="S91" s="68"/>
      <c r="W91"/>
      <c r="X91"/>
      <c r="Y91"/>
    </row>
    <row r="92" spans="1:25" ht="12.75" customHeight="1" x14ac:dyDescent="0.2">
      <c r="A92" s="279"/>
      <c r="B92" s="305"/>
      <c r="C92" s="118" t="s">
        <v>319</v>
      </c>
      <c r="D92" s="178">
        <v>17136</v>
      </c>
      <c r="E92" s="175">
        <f t="shared" si="9"/>
        <v>0.67485822306238186</v>
      </c>
      <c r="F92" s="167"/>
      <c r="G92" s="178">
        <v>8256</v>
      </c>
      <c r="H92" s="175">
        <f t="shared" si="10"/>
        <v>0.32514177693761814</v>
      </c>
      <c r="I92" s="178">
        <f t="shared" si="11"/>
        <v>25392</v>
      </c>
      <c r="S92" s="68"/>
      <c r="W92"/>
      <c r="X92"/>
      <c r="Y92"/>
    </row>
    <row r="93" spans="1:25" ht="12.75" customHeight="1" x14ac:dyDescent="0.2">
      <c r="A93" s="279"/>
      <c r="B93" s="305"/>
      <c r="C93" s="118" t="s">
        <v>327</v>
      </c>
      <c r="D93" s="178">
        <v>6288</v>
      </c>
      <c r="E93" s="175">
        <f t="shared" si="9"/>
        <v>0.76608187134502925</v>
      </c>
      <c r="F93" s="167"/>
      <c r="G93" s="178">
        <v>1920</v>
      </c>
      <c r="H93" s="175">
        <f t="shared" si="10"/>
        <v>0.23391812865497075</v>
      </c>
      <c r="I93" s="178">
        <f t="shared" si="11"/>
        <v>8208</v>
      </c>
      <c r="S93" s="68"/>
      <c r="W93"/>
      <c r="X93"/>
      <c r="Y93"/>
    </row>
    <row r="94" spans="1:25" ht="12.75" customHeight="1" x14ac:dyDescent="0.2">
      <c r="A94" s="279"/>
      <c r="B94" s="305"/>
      <c r="C94" s="167" t="s">
        <v>326</v>
      </c>
      <c r="D94" s="178"/>
      <c r="E94" s="175">
        <f t="shared" si="9"/>
        <v>0</v>
      </c>
      <c r="F94" s="167"/>
      <c r="G94" s="178">
        <v>240</v>
      </c>
      <c r="H94" s="175">
        <f t="shared" ref="H94" si="12">+G94/$I94</f>
        <v>1</v>
      </c>
      <c r="I94" s="178">
        <f t="shared" ref="I94" si="13">+D94+G94</f>
        <v>240</v>
      </c>
      <c r="S94" s="68"/>
      <c r="W94"/>
      <c r="X94"/>
      <c r="Y94"/>
    </row>
    <row r="95" spans="1:25" ht="12.75" customHeight="1" x14ac:dyDescent="0.2">
      <c r="A95" s="279"/>
      <c r="B95" s="305"/>
      <c r="C95" s="118" t="s">
        <v>329</v>
      </c>
      <c r="D95" s="178">
        <v>15072</v>
      </c>
      <c r="E95" s="175">
        <f t="shared" si="9"/>
        <v>0.60268714011516311</v>
      </c>
      <c r="F95" s="167"/>
      <c r="G95" s="178">
        <v>9936</v>
      </c>
      <c r="H95" s="175">
        <f t="shared" si="10"/>
        <v>0.39731285988483683</v>
      </c>
      <c r="I95" s="178">
        <f t="shared" si="11"/>
        <v>25008</v>
      </c>
      <c r="S95" s="68"/>
      <c r="W95"/>
      <c r="X95"/>
      <c r="Y95"/>
    </row>
    <row r="96" spans="1:25" ht="12.75" customHeight="1" x14ac:dyDescent="0.2">
      <c r="A96" s="279"/>
      <c r="B96" s="305"/>
      <c r="C96" s="196" t="s">
        <v>43</v>
      </c>
      <c r="D96" s="197">
        <f>SUM(D85:D95)</f>
        <v>171232</v>
      </c>
      <c r="E96" s="198">
        <f t="shared" si="9"/>
        <v>0.61576524741081706</v>
      </c>
      <c r="F96" s="197"/>
      <c r="G96" s="197">
        <f>SUM(G85:G95)</f>
        <v>106848</v>
      </c>
      <c r="H96" s="198">
        <f t="shared" si="10"/>
        <v>0.38423475258918299</v>
      </c>
      <c r="I96" s="197">
        <f t="shared" si="11"/>
        <v>278080</v>
      </c>
      <c r="S96" s="68"/>
      <c r="W96"/>
      <c r="X96"/>
      <c r="Y96"/>
    </row>
    <row r="97" spans="1:25" ht="12.75" customHeight="1" x14ac:dyDescent="0.2">
      <c r="A97" s="279"/>
      <c r="B97" s="305"/>
      <c r="C97" s="193" t="s">
        <v>204</v>
      </c>
      <c r="D97" s="194"/>
      <c r="E97" s="195"/>
      <c r="F97" s="194"/>
      <c r="G97" s="194"/>
      <c r="H97" s="195"/>
      <c r="I97" s="194"/>
      <c r="O97" s="8"/>
      <c r="P97" s="8"/>
      <c r="Q97" s="8"/>
      <c r="S97" s="68"/>
      <c r="W97"/>
      <c r="X97"/>
      <c r="Y97"/>
    </row>
    <row r="98" spans="1:25" ht="12.75" customHeight="1" x14ac:dyDescent="0.2">
      <c r="A98" s="279"/>
      <c r="B98" s="305"/>
      <c r="C98" s="118" t="s">
        <v>253</v>
      </c>
      <c r="D98" s="174">
        <v>19296</v>
      </c>
      <c r="E98" s="185">
        <f t="shared" si="9"/>
        <v>0.69550173010380623</v>
      </c>
      <c r="F98" s="174"/>
      <c r="G98" s="174">
        <v>8448</v>
      </c>
      <c r="H98" s="185">
        <f t="shared" si="10"/>
        <v>0.30449826989619377</v>
      </c>
      <c r="I98" s="174">
        <f t="shared" si="11"/>
        <v>27744</v>
      </c>
      <c r="S98" s="68"/>
      <c r="W98"/>
      <c r="X98"/>
      <c r="Y98"/>
    </row>
    <row r="99" spans="1:25" ht="12.75" customHeight="1" x14ac:dyDescent="0.2">
      <c r="A99" s="279"/>
      <c r="B99" s="305"/>
      <c r="C99" s="118" t="s">
        <v>288</v>
      </c>
      <c r="D99" s="176">
        <v>135120</v>
      </c>
      <c r="E99" s="175">
        <f t="shared" si="9"/>
        <v>0.70065543848004641</v>
      </c>
      <c r="F99" s="176"/>
      <c r="G99" s="176">
        <v>57728</v>
      </c>
      <c r="H99" s="175">
        <f t="shared" si="10"/>
        <v>0.29934456151995353</v>
      </c>
      <c r="I99" s="176">
        <f t="shared" si="11"/>
        <v>192848</v>
      </c>
      <c r="S99" s="68"/>
      <c r="W99"/>
      <c r="X99"/>
      <c r="Y99"/>
    </row>
    <row r="100" spans="1:25" ht="12.75" customHeight="1" x14ac:dyDescent="0.2">
      <c r="A100" s="279"/>
      <c r="B100" s="305"/>
      <c r="C100" s="118" t="s">
        <v>292</v>
      </c>
      <c r="D100" s="176"/>
      <c r="E100" s="175">
        <f t="shared" si="9"/>
        <v>0</v>
      </c>
      <c r="F100" s="176"/>
      <c r="G100" s="176">
        <v>1040</v>
      </c>
      <c r="H100" s="175">
        <f t="shared" si="10"/>
        <v>1</v>
      </c>
      <c r="I100" s="176">
        <f t="shared" si="11"/>
        <v>1040</v>
      </c>
      <c r="S100" s="68"/>
      <c r="W100"/>
      <c r="X100"/>
      <c r="Y100"/>
    </row>
    <row r="101" spans="1:25" ht="12.75" customHeight="1" x14ac:dyDescent="0.2">
      <c r="A101" s="279"/>
      <c r="B101" s="305"/>
      <c r="C101" s="118" t="s">
        <v>301</v>
      </c>
      <c r="D101" s="199">
        <v>6432</v>
      </c>
      <c r="E101" s="175">
        <f t="shared" si="9"/>
        <v>0.5234375</v>
      </c>
      <c r="F101" s="176"/>
      <c r="G101" s="176">
        <v>5856</v>
      </c>
      <c r="H101" s="175">
        <f t="shared" si="10"/>
        <v>0.4765625</v>
      </c>
      <c r="I101" s="176">
        <f t="shared" si="11"/>
        <v>12288</v>
      </c>
      <c r="S101" s="68"/>
      <c r="W101"/>
      <c r="X101"/>
      <c r="Y101"/>
    </row>
    <row r="102" spans="1:25" ht="12.75" customHeight="1" x14ac:dyDescent="0.2">
      <c r="A102" s="279"/>
      <c r="B102" s="305"/>
      <c r="C102" s="169" t="s">
        <v>310</v>
      </c>
      <c r="D102" s="176">
        <v>8160</v>
      </c>
      <c r="E102" s="175">
        <f t="shared" si="9"/>
        <v>0.8133971291866029</v>
      </c>
      <c r="F102" s="176"/>
      <c r="G102" s="176">
        <v>1872</v>
      </c>
      <c r="H102" s="175">
        <f t="shared" si="10"/>
        <v>0.18660287081339713</v>
      </c>
      <c r="I102" s="176">
        <f t="shared" si="11"/>
        <v>10032</v>
      </c>
      <c r="S102" s="68"/>
      <c r="W102"/>
      <c r="X102"/>
      <c r="Y102"/>
    </row>
    <row r="103" spans="1:25" ht="12.75" customHeight="1" x14ac:dyDescent="0.2">
      <c r="A103" s="279"/>
      <c r="B103" s="305"/>
      <c r="C103" s="118" t="s">
        <v>313</v>
      </c>
      <c r="D103" s="176">
        <v>9696</v>
      </c>
      <c r="E103" s="175">
        <f t="shared" si="9"/>
        <v>0.78294573643410847</v>
      </c>
      <c r="F103" s="176"/>
      <c r="G103" s="176">
        <v>2688</v>
      </c>
      <c r="H103" s="175">
        <f t="shared" si="10"/>
        <v>0.21705426356589147</v>
      </c>
      <c r="I103" s="176">
        <f t="shared" si="11"/>
        <v>12384</v>
      </c>
      <c r="S103" s="68"/>
      <c r="W103"/>
      <c r="X103"/>
      <c r="Y103"/>
    </row>
    <row r="104" spans="1:25" ht="12.75" customHeight="1" x14ac:dyDescent="0.2">
      <c r="A104" s="279"/>
      <c r="B104" s="305"/>
      <c r="C104" s="200" t="s">
        <v>320</v>
      </c>
      <c r="D104" s="176">
        <v>14208</v>
      </c>
      <c r="E104" s="175">
        <f t="shared" si="9"/>
        <v>0.64347826086956517</v>
      </c>
      <c r="F104" s="176"/>
      <c r="G104" s="176">
        <v>7872</v>
      </c>
      <c r="H104" s="175">
        <f t="shared" si="10"/>
        <v>0.35652173913043478</v>
      </c>
      <c r="I104" s="176">
        <f t="shared" si="11"/>
        <v>22080</v>
      </c>
      <c r="S104" s="68"/>
      <c r="W104"/>
      <c r="X104"/>
      <c r="Y104"/>
    </row>
    <row r="105" spans="1:25" ht="12.75" customHeight="1" x14ac:dyDescent="0.2">
      <c r="A105" s="279"/>
      <c r="B105" s="305"/>
      <c r="C105" s="200" t="s">
        <v>328</v>
      </c>
      <c r="D105" s="176">
        <v>1360</v>
      </c>
      <c r="E105" s="175">
        <f t="shared" si="9"/>
        <v>1</v>
      </c>
      <c r="F105" s="176"/>
      <c r="G105" s="176"/>
      <c r="H105" s="175">
        <f t="shared" si="10"/>
        <v>0</v>
      </c>
      <c r="I105" s="176">
        <f t="shared" si="11"/>
        <v>1360</v>
      </c>
      <c r="S105" s="68"/>
      <c r="W105"/>
      <c r="X105"/>
      <c r="Y105"/>
    </row>
    <row r="106" spans="1:25" ht="12.75" customHeight="1" x14ac:dyDescent="0.2">
      <c r="A106" s="279"/>
      <c r="B106" s="305"/>
      <c r="C106" s="196" t="s">
        <v>43</v>
      </c>
      <c r="D106" s="197">
        <f>SUM(D98:D105)</f>
        <v>194272</v>
      </c>
      <c r="E106" s="198">
        <f t="shared" si="9"/>
        <v>0.69438407869152463</v>
      </c>
      <c r="F106" s="197"/>
      <c r="G106" s="197">
        <f>SUM(G98:G105)</f>
        <v>85504</v>
      </c>
      <c r="H106" s="198">
        <f t="shared" si="10"/>
        <v>0.30561592130847537</v>
      </c>
      <c r="I106" s="197">
        <f t="shared" si="11"/>
        <v>279776</v>
      </c>
      <c r="S106" s="68"/>
      <c r="W106"/>
      <c r="X106"/>
      <c r="Y106"/>
    </row>
    <row r="107" spans="1:25" ht="12.75" customHeight="1" x14ac:dyDescent="0.2">
      <c r="A107" s="279"/>
      <c r="B107" s="305"/>
      <c r="C107" s="193" t="s">
        <v>53</v>
      </c>
      <c r="D107" s="197"/>
      <c r="E107" s="198"/>
      <c r="F107" s="197"/>
      <c r="G107" s="197"/>
      <c r="H107" s="198"/>
      <c r="I107" s="197"/>
      <c r="O107" s="8"/>
      <c r="P107" s="8"/>
      <c r="Q107" s="8"/>
      <c r="S107" s="68"/>
      <c r="W107"/>
      <c r="X107"/>
      <c r="Y107"/>
    </row>
    <row r="108" spans="1:25" ht="12.75" customHeight="1" x14ac:dyDescent="0.2">
      <c r="A108" s="279"/>
      <c r="B108" s="305"/>
      <c r="C108" s="118" t="s">
        <v>250</v>
      </c>
      <c r="D108" s="176">
        <v>24848</v>
      </c>
      <c r="E108" s="175">
        <f t="shared" si="9"/>
        <v>0.56658153958409341</v>
      </c>
      <c r="F108" s="176"/>
      <c r="G108" s="176">
        <v>19008</v>
      </c>
      <c r="H108" s="175">
        <f t="shared" si="10"/>
        <v>0.43341846041590659</v>
      </c>
      <c r="I108" s="176">
        <f t="shared" si="11"/>
        <v>43856</v>
      </c>
      <c r="S108" s="68"/>
      <c r="W108"/>
      <c r="X108"/>
      <c r="Y108"/>
    </row>
    <row r="109" spans="1:25" ht="12.75" customHeight="1" x14ac:dyDescent="0.2">
      <c r="A109" s="279"/>
      <c r="B109" s="305"/>
      <c r="C109" s="118" t="s">
        <v>257</v>
      </c>
      <c r="D109" s="176">
        <v>33808</v>
      </c>
      <c r="E109" s="175">
        <f t="shared" si="9"/>
        <v>0.48653004835367258</v>
      </c>
      <c r="F109" s="176"/>
      <c r="G109" s="176">
        <v>35680</v>
      </c>
      <c r="H109" s="175">
        <f t="shared" si="10"/>
        <v>0.51346995164632747</v>
      </c>
      <c r="I109" s="176">
        <f t="shared" si="11"/>
        <v>69488</v>
      </c>
      <c r="S109" s="68"/>
      <c r="W109"/>
      <c r="X109"/>
      <c r="Y109"/>
    </row>
    <row r="110" spans="1:25" ht="12.75" customHeight="1" x14ac:dyDescent="0.2">
      <c r="A110" s="279"/>
      <c r="B110" s="305"/>
      <c r="C110" s="118" t="s">
        <v>263</v>
      </c>
      <c r="D110" s="178">
        <v>27280</v>
      </c>
      <c r="E110" s="175">
        <f t="shared" si="9"/>
        <v>0.63595673256247665</v>
      </c>
      <c r="F110" s="176"/>
      <c r="G110" s="178">
        <v>15616</v>
      </c>
      <c r="H110" s="175">
        <f t="shared" si="10"/>
        <v>0.3640432674375233</v>
      </c>
      <c r="I110" s="176">
        <f t="shared" si="11"/>
        <v>42896</v>
      </c>
      <c r="S110" s="68"/>
      <c r="W110"/>
      <c r="X110"/>
      <c r="Y110"/>
    </row>
    <row r="111" spans="1:25" ht="12.75" customHeight="1" x14ac:dyDescent="0.2">
      <c r="A111" s="279"/>
      <c r="B111" s="305"/>
      <c r="C111" s="118" t="s">
        <v>289</v>
      </c>
      <c r="D111" s="178">
        <v>7968</v>
      </c>
      <c r="E111" s="175">
        <f t="shared" si="9"/>
        <v>0.87368421052631584</v>
      </c>
      <c r="F111" s="176"/>
      <c r="G111" s="178">
        <v>1152</v>
      </c>
      <c r="H111" s="175">
        <f t="shared" si="10"/>
        <v>0.12631578947368421</v>
      </c>
      <c r="I111" s="176">
        <f t="shared" si="11"/>
        <v>9120</v>
      </c>
      <c r="S111" s="68"/>
      <c r="W111"/>
      <c r="X111"/>
      <c r="Y111"/>
    </row>
    <row r="112" spans="1:25" ht="12.75" customHeight="1" x14ac:dyDescent="0.2">
      <c r="A112" s="279"/>
      <c r="B112" s="305"/>
      <c r="C112" s="118" t="s">
        <v>295</v>
      </c>
      <c r="D112" s="176">
        <v>1680</v>
      </c>
      <c r="E112" s="175">
        <f t="shared" si="9"/>
        <v>0.13779527559055119</v>
      </c>
      <c r="F112" s="176"/>
      <c r="G112" s="176">
        <v>10512</v>
      </c>
      <c r="H112" s="175">
        <f t="shared" si="10"/>
        <v>0.86220472440944884</v>
      </c>
      <c r="I112" s="176">
        <f t="shared" si="11"/>
        <v>12192</v>
      </c>
      <c r="S112" s="68"/>
      <c r="W112"/>
      <c r="X112"/>
      <c r="Y112"/>
    </row>
    <row r="113" spans="1:25" ht="12.75" customHeight="1" x14ac:dyDescent="0.2">
      <c r="A113" s="279"/>
      <c r="B113" s="305"/>
      <c r="C113" s="118" t="s">
        <v>305</v>
      </c>
      <c r="D113" s="176">
        <v>3120</v>
      </c>
      <c r="E113" s="175">
        <f t="shared" si="9"/>
        <v>1</v>
      </c>
      <c r="F113" s="176"/>
      <c r="G113" s="176"/>
      <c r="H113" s="175">
        <f t="shared" si="10"/>
        <v>0</v>
      </c>
      <c r="I113" s="176">
        <f t="shared" si="11"/>
        <v>3120</v>
      </c>
      <c r="S113" s="68"/>
      <c r="W113"/>
      <c r="X113"/>
      <c r="Y113"/>
    </row>
    <row r="114" spans="1:25" ht="12.75" customHeight="1" x14ac:dyDescent="0.2">
      <c r="A114" s="279"/>
      <c r="B114" s="305"/>
      <c r="C114" s="118" t="s">
        <v>311</v>
      </c>
      <c r="D114" s="176">
        <v>3264</v>
      </c>
      <c r="E114" s="175">
        <f t="shared" si="9"/>
        <v>1</v>
      </c>
      <c r="F114" s="176"/>
      <c r="G114" s="176"/>
      <c r="H114" s="175">
        <f t="shared" si="10"/>
        <v>0</v>
      </c>
      <c r="I114" s="176">
        <f t="shared" si="11"/>
        <v>3264</v>
      </c>
      <c r="S114" s="68"/>
      <c r="W114"/>
      <c r="X114"/>
      <c r="Y114"/>
    </row>
    <row r="115" spans="1:25" ht="12.75" customHeight="1" x14ac:dyDescent="0.2">
      <c r="A115" s="279"/>
      <c r="B115" s="305"/>
      <c r="C115" s="118" t="s">
        <v>315</v>
      </c>
      <c r="D115" s="176">
        <v>12528</v>
      </c>
      <c r="E115" s="175">
        <f t="shared" si="9"/>
        <v>0.61848341232227488</v>
      </c>
      <c r="F115" s="176"/>
      <c r="G115" s="176">
        <v>7728</v>
      </c>
      <c r="H115" s="175">
        <f t="shared" si="10"/>
        <v>0.38151658767772512</v>
      </c>
      <c r="I115" s="176">
        <f t="shared" si="11"/>
        <v>20256</v>
      </c>
      <c r="S115" s="68"/>
      <c r="W115"/>
      <c r="X115"/>
      <c r="Y115"/>
    </row>
    <row r="116" spans="1:25" ht="12.75" customHeight="1" x14ac:dyDescent="0.2">
      <c r="A116" s="279"/>
      <c r="B116" s="305"/>
      <c r="C116" s="118" t="s">
        <v>344</v>
      </c>
      <c r="D116" s="176">
        <v>1296</v>
      </c>
      <c r="E116" s="175">
        <f t="shared" si="9"/>
        <v>1</v>
      </c>
      <c r="F116" s="176"/>
      <c r="G116" s="176"/>
      <c r="H116" s="175">
        <f t="shared" si="10"/>
        <v>0</v>
      </c>
      <c r="I116" s="176">
        <f t="shared" si="11"/>
        <v>1296</v>
      </c>
      <c r="S116" s="68"/>
      <c r="W116"/>
      <c r="X116"/>
      <c r="Y116"/>
    </row>
    <row r="117" spans="1:25" ht="12.75" customHeight="1" thickBot="1" x14ac:dyDescent="0.25">
      <c r="A117" s="279"/>
      <c r="B117" s="305"/>
      <c r="C117" s="201" t="s">
        <v>43</v>
      </c>
      <c r="D117" s="202">
        <f>SUM(D108:D116)</f>
        <v>115792</v>
      </c>
      <c r="E117" s="203">
        <f t="shared" si="9"/>
        <v>0.56349762516545976</v>
      </c>
      <c r="F117" s="202"/>
      <c r="G117" s="202">
        <f>SUM(G108:G116)</f>
        <v>89696</v>
      </c>
      <c r="H117" s="203">
        <f t="shared" si="10"/>
        <v>0.43650237483454024</v>
      </c>
      <c r="I117" s="202">
        <f t="shared" si="11"/>
        <v>205488</v>
      </c>
      <c r="S117" s="68"/>
      <c r="W117"/>
      <c r="X117"/>
      <c r="Y117"/>
    </row>
    <row r="118" spans="1:25" ht="12.75" customHeight="1" thickBot="1" x14ac:dyDescent="0.25">
      <c r="A118" s="153"/>
      <c r="B118" s="306"/>
      <c r="C118" s="251" t="s">
        <v>0</v>
      </c>
      <c r="D118" s="252">
        <f>SUM(D96,D106,D117)</f>
        <v>481296</v>
      </c>
      <c r="E118" s="253">
        <f t="shared" si="9"/>
        <v>0.63050996667295478</v>
      </c>
      <c r="F118" s="254"/>
      <c r="G118" s="252">
        <f>SUM(G96,G106,G117)</f>
        <v>282048</v>
      </c>
      <c r="H118" s="253">
        <f t="shared" si="10"/>
        <v>0.36949003332704522</v>
      </c>
      <c r="I118" s="254">
        <f t="shared" si="11"/>
        <v>763344</v>
      </c>
      <c r="S118" s="68"/>
      <c r="W118"/>
      <c r="X118"/>
      <c r="Y118"/>
    </row>
    <row r="119" spans="1:25" ht="12.75" customHeight="1" x14ac:dyDescent="0.2">
      <c r="A119" s="289" t="s">
        <v>459</v>
      </c>
      <c r="B119" s="275" t="s">
        <v>826</v>
      </c>
      <c r="C119" s="193" t="s">
        <v>205</v>
      </c>
      <c r="D119" s="194"/>
      <c r="E119" s="195"/>
      <c r="F119" s="194"/>
      <c r="G119" s="194"/>
      <c r="H119" s="195"/>
      <c r="I119" s="194"/>
      <c r="S119" s="68"/>
      <c r="W119"/>
      <c r="X119"/>
      <c r="Y119"/>
    </row>
    <row r="120" spans="1:25" ht="12.75" customHeight="1" x14ac:dyDescent="0.2">
      <c r="A120" s="293"/>
      <c r="B120" s="275"/>
      <c r="C120" s="167" t="s">
        <v>351</v>
      </c>
      <c r="D120" s="176"/>
      <c r="E120" s="175">
        <f t="shared" si="9"/>
        <v>0</v>
      </c>
      <c r="F120" s="176"/>
      <c r="G120" s="176">
        <v>1536</v>
      </c>
      <c r="H120" s="175">
        <f t="shared" si="10"/>
        <v>1</v>
      </c>
      <c r="I120" s="176">
        <f t="shared" si="11"/>
        <v>1536</v>
      </c>
      <c r="S120" s="68"/>
      <c r="W120"/>
      <c r="X120"/>
      <c r="Y120"/>
    </row>
    <row r="121" spans="1:25" ht="12.75" customHeight="1" x14ac:dyDescent="0.2">
      <c r="A121" s="293"/>
      <c r="B121" s="275"/>
      <c r="C121" s="167" t="s">
        <v>345</v>
      </c>
      <c r="D121" s="176">
        <v>3280</v>
      </c>
      <c r="E121" s="175">
        <f t="shared" si="9"/>
        <v>0.65079365079365081</v>
      </c>
      <c r="F121" s="176"/>
      <c r="G121" s="176">
        <v>1760</v>
      </c>
      <c r="H121" s="175">
        <f t="shared" si="10"/>
        <v>0.34920634920634919</v>
      </c>
      <c r="I121" s="176">
        <f t="shared" si="11"/>
        <v>5040</v>
      </c>
      <c r="W121"/>
      <c r="X121"/>
      <c r="Y121"/>
    </row>
    <row r="122" spans="1:25" ht="12.75" customHeight="1" x14ac:dyDescent="0.2">
      <c r="A122" s="293"/>
      <c r="B122" s="275"/>
      <c r="C122" s="167" t="s">
        <v>346</v>
      </c>
      <c r="D122" s="176">
        <v>50288</v>
      </c>
      <c r="E122" s="175">
        <f t="shared" si="9"/>
        <v>0.54330164217804666</v>
      </c>
      <c r="F122" s="176"/>
      <c r="G122" s="176">
        <v>42272</v>
      </c>
      <c r="H122" s="175">
        <f t="shared" si="10"/>
        <v>0.45669835782195334</v>
      </c>
      <c r="I122" s="176">
        <f t="shared" si="11"/>
        <v>92560</v>
      </c>
      <c r="W122"/>
      <c r="X122"/>
      <c r="Y122"/>
    </row>
    <row r="123" spans="1:25" ht="12.75" customHeight="1" x14ac:dyDescent="0.2">
      <c r="A123" s="293"/>
      <c r="B123" s="275"/>
      <c r="C123" s="167" t="s">
        <v>347</v>
      </c>
      <c r="D123" s="176">
        <v>7680</v>
      </c>
      <c r="E123" s="175">
        <f t="shared" si="9"/>
        <v>0.48979591836734693</v>
      </c>
      <c r="F123" s="176"/>
      <c r="G123" s="176">
        <v>8000</v>
      </c>
      <c r="H123" s="175">
        <f t="shared" si="10"/>
        <v>0.51020408163265307</v>
      </c>
      <c r="I123" s="176">
        <f t="shared" si="11"/>
        <v>15680</v>
      </c>
      <c r="S123" s="68"/>
      <c r="W123"/>
      <c r="X123"/>
      <c r="Y123"/>
    </row>
    <row r="124" spans="1:25" ht="12.75" customHeight="1" x14ac:dyDescent="0.2">
      <c r="A124" s="293"/>
      <c r="B124" s="275"/>
      <c r="C124" s="118" t="s">
        <v>348</v>
      </c>
      <c r="D124" s="176">
        <v>3776</v>
      </c>
      <c r="E124" s="175">
        <f t="shared" si="9"/>
        <v>1</v>
      </c>
      <c r="F124" s="176"/>
      <c r="G124" s="176"/>
      <c r="H124" s="175">
        <f t="shared" si="10"/>
        <v>0</v>
      </c>
      <c r="I124" s="176">
        <f t="shared" si="11"/>
        <v>3776</v>
      </c>
      <c r="S124" s="68"/>
      <c r="W124"/>
      <c r="X124"/>
      <c r="Y124"/>
    </row>
    <row r="125" spans="1:25" ht="12.75" customHeight="1" x14ac:dyDescent="0.2">
      <c r="A125" s="293"/>
      <c r="B125" s="275"/>
      <c r="C125" s="167" t="s">
        <v>283</v>
      </c>
      <c r="D125" s="176">
        <v>8880</v>
      </c>
      <c r="E125" s="175">
        <f t="shared" si="9"/>
        <v>0.19722814498933902</v>
      </c>
      <c r="F125" s="176"/>
      <c r="G125" s="176">
        <v>36144</v>
      </c>
      <c r="H125" s="175">
        <f t="shared" si="10"/>
        <v>0.80277185501066095</v>
      </c>
      <c r="I125" s="176">
        <f t="shared" si="11"/>
        <v>45024</v>
      </c>
      <c r="S125" s="68"/>
      <c r="W125"/>
      <c r="X125"/>
      <c r="Y125"/>
    </row>
    <row r="126" spans="1:25" ht="12.75" customHeight="1" x14ac:dyDescent="0.2">
      <c r="A126" s="293"/>
      <c r="B126" s="275"/>
      <c r="C126" s="196" t="s">
        <v>43</v>
      </c>
      <c r="D126" s="197">
        <f>SUM(D120:D125)</f>
        <v>73904</v>
      </c>
      <c r="E126" s="198">
        <f t="shared" si="9"/>
        <v>0.45169176608644629</v>
      </c>
      <c r="F126" s="197"/>
      <c r="G126" s="197">
        <f>SUM(G120:G125)</f>
        <v>89712</v>
      </c>
      <c r="H126" s="198">
        <f t="shared" si="10"/>
        <v>0.54830823391355366</v>
      </c>
      <c r="I126" s="197">
        <f t="shared" si="11"/>
        <v>163616</v>
      </c>
      <c r="S126" s="68"/>
      <c r="W126"/>
      <c r="X126"/>
      <c r="Y126"/>
    </row>
    <row r="127" spans="1:25" ht="12.75" customHeight="1" x14ac:dyDescent="0.2">
      <c r="A127" s="293"/>
      <c r="B127" s="275"/>
      <c r="C127" s="193" t="s">
        <v>160</v>
      </c>
      <c r="D127" s="194"/>
      <c r="E127" s="195"/>
      <c r="F127" s="194"/>
      <c r="G127" s="194"/>
      <c r="H127" s="195"/>
      <c r="I127" s="194"/>
      <c r="S127" s="68"/>
      <c r="W127"/>
      <c r="X127"/>
      <c r="Y127"/>
    </row>
    <row r="128" spans="1:25" ht="12.75" customHeight="1" x14ac:dyDescent="0.2">
      <c r="A128" s="293"/>
      <c r="B128" s="275"/>
      <c r="C128" s="118" t="s">
        <v>336</v>
      </c>
      <c r="D128" s="176">
        <v>5888</v>
      </c>
      <c r="E128" s="175">
        <f t="shared" ref="E128:E132" si="14">+D128/$I128</f>
        <v>0.45544554455445546</v>
      </c>
      <c r="F128" s="176"/>
      <c r="G128" s="176">
        <v>7040</v>
      </c>
      <c r="H128" s="175">
        <f t="shared" ref="H128:H132" si="15">+G128/$I128</f>
        <v>0.54455445544554459</v>
      </c>
      <c r="I128" s="176">
        <f t="shared" ref="I128:I132" si="16">+D128+G128</f>
        <v>12928</v>
      </c>
      <c r="S128" s="68"/>
      <c r="W128"/>
      <c r="X128"/>
      <c r="Y128"/>
    </row>
    <row r="129" spans="1:25" ht="12.75" customHeight="1" x14ac:dyDescent="0.2">
      <c r="A129" s="293"/>
      <c r="B129" s="275"/>
      <c r="C129" s="118" t="s">
        <v>281</v>
      </c>
      <c r="D129" s="176">
        <v>18192</v>
      </c>
      <c r="E129" s="175">
        <f t="shared" si="14"/>
        <v>0.40148305084745761</v>
      </c>
      <c r="F129" s="176"/>
      <c r="G129" s="176">
        <v>27120</v>
      </c>
      <c r="H129" s="175">
        <f t="shared" si="15"/>
        <v>0.59851694915254239</v>
      </c>
      <c r="I129" s="176">
        <f t="shared" si="16"/>
        <v>45312</v>
      </c>
      <c r="S129" s="68"/>
      <c r="W129"/>
      <c r="X129"/>
      <c r="Y129"/>
    </row>
    <row r="130" spans="1:25" ht="12.75" customHeight="1" x14ac:dyDescent="0.2">
      <c r="A130" s="293"/>
      <c r="B130" s="275"/>
      <c r="C130" s="169" t="s">
        <v>309</v>
      </c>
      <c r="D130" s="176">
        <v>70784</v>
      </c>
      <c r="E130" s="175">
        <f t="shared" si="14"/>
        <v>0.5634950961660935</v>
      </c>
      <c r="F130" s="176"/>
      <c r="G130" s="176">
        <v>54832</v>
      </c>
      <c r="H130" s="175">
        <f t="shared" si="15"/>
        <v>0.4365049038339065</v>
      </c>
      <c r="I130" s="176">
        <f t="shared" si="16"/>
        <v>125616</v>
      </c>
      <c r="S130" s="68"/>
      <c r="W130"/>
      <c r="X130"/>
      <c r="Y130"/>
    </row>
    <row r="131" spans="1:25" ht="12.75" customHeight="1" x14ac:dyDescent="0.2">
      <c r="A131" s="293"/>
      <c r="B131" s="275"/>
      <c r="C131" s="118" t="s">
        <v>702</v>
      </c>
      <c r="D131" s="176">
        <v>4288</v>
      </c>
      <c r="E131" s="175">
        <f t="shared" si="14"/>
        <v>0.55371900826446285</v>
      </c>
      <c r="F131" s="176"/>
      <c r="G131" s="176">
        <v>3456</v>
      </c>
      <c r="H131" s="175">
        <f t="shared" si="15"/>
        <v>0.4462809917355372</v>
      </c>
      <c r="I131" s="176">
        <f t="shared" si="16"/>
        <v>7744</v>
      </c>
      <c r="S131" s="68"/>
      <c r="W131"/>
      <c r="X131"/>
      <c r="Y131"/>
    </row>
    <row r="132" spans="1:25" ht="12.75" customHeight="1" x14ac:dyDescent="0.2">
      <c r="A132" s="293"/>
      <c r="B132" s="275"/>
      <c r="C132" s="196" t="s">
        <v>43</v>
      </c>
      <c r="D132" s="197">
        <f>SUM(D128:D131)</f>
        <v>99152</v>
      </c>
      <c r="E132" s="198">
        <f t="shared" si="14"/>
        <v>0.51749478079331945</v>
      </c>
      <c r="F132" s="197"/>
      <c r="G132" s="197">
        <f>SUM(G128:G131)</f>
        <v>92448</v>
      </c>
      <c r="H132" s="198">
        <f t="shared" si="15"/>
        <v>0.4825052192066806</v>
      </c>
      <c r="I132" s="197">
        <f t="shared" si="16"/>
        <v>191600</v>
      </c>
      <c r="S132" s="68"/>
      <c r="W132"/>
      <c r="X132"/>
      <c r="Y132"/>
    </row>
    <row r="133" spans="1:25" ht="12.75" customHeight="1" x14ac:dyDescent="0.2">
      <c r="A133" s="293"/>
      <c r="B133" s="275"/>
      <c r="C133" s="205" t="s">
        <v>378</v>
      </c>
      <c r="D133" s="197"/>
      <c r="E133" s="198"/>
      <c r="F133" s="206"/>
      <c r="G133" s="197"/>
      <c r="H133" s="198"/>
      <c r="I133" s="197"/>
      <c r="S133" s="68"/>
      <c r="W133"/>
      <c r="X133"/>
      <c r="Y133"/>
    </row>
    <row r="134" spans="1:25" ht="12.75" customHeight="1" x14ac:dyDescent="0.2">
      <c r="A134" s="293"/>
      <c r="B134" s="275"/>
      <c r="C134" s="118" t="s">
        <v>350</v>
      </c>
      <c r="D134" s="178">
        <v>23712</v>
      </c>
      <c r="E134" s="175">
        <f t="shared" si="9"/>
        <v>0.45404411764705882</v>
      </c>
      <c r="F134" s="176"/>
      <c r="G134" s="178">
        <v>28512</v>
      </c>
      <c r="H134" s="175">
        <f t="shared" si="10"/>
        <v>0.54595588235294112</v>
      </c>
      <c r="I134" s="176">
        <f t="shared" si="11"/>
        <v>52224</v>
      </c>
      <c r="S134" s="68"/>
      <c r="W134"/>
      <c r="X134"/>
      <c r="Y134"/>
    </row>
    <row r="135" spans="1:25" ht="12.75" customHeight="1" x14ac:dyDescent="0.2">
      <c r="A135" s="293"/>
      <c r="B135" s="275"/>
      <c r="C135" s="118" t="s">
        <v>260</v>
      </c>
      <c r="D135" s="176"/>
      <c r="E135" s="175">
        <f t="shared" si="9"/>
        <v>0</v>
      </c>
      <c r="F135" s="176"/>
      <c r="G135" s="176">
        <v>15312</v>
      </c>
      <c r="H135" s="175">
        <f t="shared" si="10"/>
        <v>1</v>
      </c>
      <c r="I135" s="176">
        <f t="shared" si="11"/>
        <v>15312</v>
      </c>
      <c r="S135" s="68"/>
      <c r="W135"/>
      <c r="X135"/>
      <c r="Y135"/>
    </row>
    <row r="136" spans="1:25" ht="12.75" customHeight="1" x14ac:dyDescent="0.2">
      <c r="A136" s="293"/>
      <c r="B136" s="275"/>
      <c r="C136" s="167" t="s">
        <v>352</v>
      </c>
      <c r="D136" s="178">
        <v>10368</v>
      </c>
      <c r="E136" s="175">
        <f t="shared" si="9"/>
        <v>0.6538849646821393</v>
      </c>
      <c r="F136" s="176"/>
      <c r="G136" s="176">
        <v>5488</v>
      </c>
      <c r="H136" s="175">
        <f t="shared" si="10"/>
        <v>0.34611503531786075</v>
      </c>
      <c r="I136" s="176">
        <f t="shared" si="11"/>
        <v>15856</v>
      </c>
      <c r="W136"/>
      <c r="X136"/>
      <c r="Y136"/>
    </row>
    <row r="137" spans="1:25" ht="12.75" customHeight="1" x14ac:dyDescent="0.2">
      <c r="A137" s="293"/>
      <c r="B137" s="275"/>
      <c r="C137" s="118" t="s">
        <v>353</v>
      </c>
      <c r="D137" s="176">
        <v>1056</v>
      </c>
      <c r="E137" s="175">
        <f t="shared" si="9"/>
        <v>0.6470588235294118</v>
      </c>
      <c r="F137" s="176"/>
      <c r="G137" s="176">
        <v>576</v>
      </c>
      <c r="H137" s="175">
        <f t="shared" si="10"/>
        <v>0.35294117647058826</v>
      </c>
      <c r="I137" s="176">
        <f t="shared" si="11"/>
        <v>1632</v>
      </c>
      <c r="S137" s="68"/>
      <c r="W137"/>
      <c r="X137"/>
      <c r="Y137"/>
    </row>
    <row r="138" spans="1:25" ht="12.75" customHeight="1" x14ac:dyDescent="0.2">
      <c r="A138" s="293"/>
      <c r="B138" s="275"/>
      <c r="C138" s="167" t="s">
        <v>307</v>
      </c>
      <c r="D138" s="199">
        <v>11712</v>
      </c>
      <c r="E138" s="185">
        <f t="shared" si="9"/>
        <v>0.37480798771121354</v>
      </c>
      <c r="F138" s="174"/>
      <c r="G138" s="176">
        <v>19536</v>
      </c>
      <c r="H138" s="185">
        <f t="shared" si="10"/>
        <v>0.62519201228878651</v>
      </c>
      <c r="I138" s="174">
        <f t="shared" si="11"/>
        <v>31248</v>
      </c>
      <c r="S138" s="68"/>
      <c r="W138"/>
      <c r="X138"/>
      <c r="Y138"/>
    </row>
    <row r="139" spans="1:25" ht="12.75" customHeight="1" x14ac:dyDescent="0.2">
      <c r="A139" s="293"/>
      <c r="B139" s="275"/>
      <c r="C139" s="167" t="s">
        <v>354</v>
      </c>
      <c r="D139" s="176">
        <v>4944</v>
      </c>
      <c r="E139" s="175">
        <f t="shared" si="9"/>
        <v>0.52910958904109584</v>
      </c>
      <c r="F139" s="176"/>
      <c r="G139" s="176">
        <v>4400</v>
      </c>
      <c r="H139" s="175">
        <f t="shared" si="10"/>
        <v>0.4708904109589041</v>
      </c>
      <c r="I139" s="176">
        <f t="shared" si="11"/>
        <v>9344</v>
      </c>
      <c r="S139" s="68"/>
      <c r="W139"/>
      <c r="X139"/>
      <c r="Y139"/>
    </row>
    <row r="140" spans="1:25" ht="12.75" customHeight="1" x14ac:dyDescent="0.2">
      <c r="A140" s="293"/>
      <c r="B140" s="275"/>
      <c r="C140" s="167" t="s">
        <v>355</v>
      </c>
      <c r="D140" s="176">
        <v>2736</v>
      </c>
      <c r="E140" s="175">
        <f t="shared" si="9"/>
        <v>0.39310344827586208</v>
      </c>
      <c r="F140" s="176"/>
      <c r="G140" s="176">
        <v>4224</v>
      </c>
      <c r="H140" s="175">
        <f t="shared" si="10"/>
        <v>0.60689655172413792</v>
      </c>
      <c r="I140" s="176">
        <f t="shared" si="11"/>
        <v>6960</v>
      </c>
      <c r="S140" s="68"/>
      <c r="W140"/>
      <c r="X140"/>
      <c r="Y140"/>
    </row>
    <row r="141" spans="1:25" ht="12.75" customHeight="1" x14ac:dyDescent="0.2">
      <c r="A141" s="293"/>
      <c r="B141" s="275"/>
      <c r="C141" s="167" t="s">
        <v>356</v>
      </c>
      <c r="D141" s="176">
        <v>480</v>
      </c>
      <c r="E141" s="175">
        <f t="shared" si="9"/>
        <v>1</v>
      </c>
      <c r="F141" s="176"/>
      <c r="G141" s="176"/>
      <c r="H141" s="175">
        <f t="shared" si="10"/>
        <v>0</v>
      </c>
      <c r="I141" s="176">
        <f t="shared" si="11"/>
        <v>480</v>
      </c>
      <c r="S141" s="68"/>
      <c r="W141"/>
      <c r="X141"/>
      <c r="Y141"/>
    </row>
    <row r="142" spans="1:25" ht="12.75" customHeight="1" x14ac:dyDescent="0.2">
      <c r="A142" s="293"/>
      <c r="B142" s="275"/>
      <c r="C142" s="167" t="s">
        <v>357</v>
      </c>
      <c r="D142" s="176">
        <v>10752</v>
      </c>
      <c r="E142" s="175">
        <f t="shared" si="9"/>
        <v>0.51652574942352036</v>
      </c>
      <c r="F142" s="176"/>
      <c r="G142" s="176">
        <v>10064</v>
      </c>
      <c r="H142" s="175">
        <f t="shared" si="10"/>
        <v>0.48347425057647964</v>
      </c>
      <c r="I142" s="176">
        <f t="shared" si="11"/>
        <v>20816</v>
      </c>
      <c r="S142" s="68"/>
      <c r="W142"/>
      <c r="X142"/>
      <c r="Y142"/>
    </row>
    <row r="143" spans="1:25" ht="12.75" customHeight="1" x14ac:dyDescent="0.2">
      <c r="A143" s="293"/>
      <c r="B143" s="275"/>
      <c r="C143" s="196" t="s">
        <v>43</v>
      </c>
      <c r="D143" s="197">
        <f>SUM(D134:D142)</f>
        <v>65760</v>
      </c>
      <c r="E143" s="198">
        <f t="shared" si="9"/>
        <v>0.42736820214204013</v>
      </c>
      <c r="F143" s="197"/>
      <c r="G143" s="197">
        <f>SUM(G134:G142)</f>
        <v>88112</v>
      </c>
      <c r="H143" s="198">
        <f t="shared" si="10"/>
        <v>0.57263179785795981</v>
      </c>
      <c r="I143" s="197">
        <f t="shared" si="11"/>
        <v>153872</v>
      </c>
      <c r="S143" s="68"/>
      <c r="W143"/>
      <c r="X143"/>
      <c r="Y143"/>
    </row>
    <row r="144" spans="1:25" ht="12.75" customHeight="1" x14ac:dyDescent="0.2">
      <c r="A144" s="293"/>
      <c r="B144" s="279"/>
      <c r="C144" s="205" t="s">
        <v>389</v>
      </c>
      <c r="D144" s="197"/>
      <c r="E144" s="198"/>
      <c r="F144" s="206"/>
      <c r="G144" s="197"/>
      <c r="H144" s="198"/>
      <c r="I144" s="197"/>
      <c r="S144" s="68"/>
      <c r="W144"/>
      <c r="X144"/>
      <c r="Y144"/>
    </row>
    <row r="145" spans="1:25" ht="12.75" customHeight="1" x14ac:dyDescent="0.2">
      <c r="A145" s="293"/>
      <c r="B145" s="279"/>
      <c r="C145" s="207" t="s">
        <v>358</v>
      </c>
      <c r="D145" s="176">
        <v>1536</v>
      </c>
      <c r="E145" s="175">
        <f t="shared" ref="E145:E146" si="17">+D145/$I145</f>
        <v>4.1976388281591608E-2</v>
      </c>
      <c r="F145" s="176"/>
      <c r="G145" s="178">
        <v>35056</v>
      </c>
      <c r="H145" s="175">
        <f t="shared" ref="H145:H146" si="18">+G145/$I145</f>
        <v>0.95802361171840844</v>
      </c>
      <c r="I145" s="176">
        <f t="shared" ref="I145:I146" si="19">+D145+G145</f>
        <v>36592</v>
      </c>
      <c r="S145" s="68"/>
      <c r="W145"/>
      <c r="X145"/>
      <c r="Y145"/>
    </row>
    <row r="146" spans="1:25" ht="12.75" customHeight="1" x14ac:dyDescent="0.2">
      <c r="A146" s="293"/>
      <c r="B146" s="279"/>
      <c r="C146" s="167" t="s">
        <v>359</v>
      </c>
      <c r="D146" s="176">
        <v>62400</v>
      </c>
      <c r="E146" s="175">
        <f t="shared" si="17"/>
        <v>0.94089264173703258</v>
      </c>
      <c r="F146" s="176"/>
      <c r="G146" s="178">
        <v>3920</v>
      </c>
      <c r="H146" s="175">
        <f t="shared" si="18"/>
        <v>5.9107358262967431E-2</v>
      </c>
      <c r="I146" s="176">
        <f t="shared" si="19"/>
        <v>66320</v>
      </c>
      <c r="S146" s="68"/>
      <c r="W146"/>
      <c r="X146"/>
      <c r="Y146"/>
    </row>
    <row r="147" spans="1:25" ht="12.75" customHeight="1" x14ac:dyDescent="0.2">
      <c r="A147" s="293"/>
      <c r="B147" s="279"/>
      <c r="C147" s="196" t="s">
        <v>43</v>
      </c>
      <c r="D147" s="197">
        <f>SUM(D145:D146)</f>
        <v>63936</v>
      </c>
      <c r="E147" s="198">
        <f t="shared" si="9"/>
        <v>0.62126865671641796</v>
      </c>
      <c r="F147" s="197"/>
      <c r="G147" s="197">
        <f>SUM(G145:G146)</f>
        <v>38976</v>
      </c>
      <c r="H147" s="198">
        <f t="shared" si="10"/>
        <v>0.3787313432835821</v>
      </c>
      <c r="I147" s="197">
        <f t="shared" si="11"/>
        <v>102912</v>
      </c>
      <c r="S147" s="68"/>
      <c r="W147"/>
      <c r="X147"/>
      <c r="Y147"/>
    </row>
    <row r="148" spans="1:25" ht="12.75" customHeight="1" thickBot="1" x14ac:dyDescent="0.25">
      <c r="A148" s="293"/>
      <c r="B148" s="280"/>
      <c r="C148" s="170" t="s">
        <v>0</v>
      </c>
      <c r="D148" s="182">
        <f>SUM(D126,D132,D143,D147)</f>
        <v>302752</v>
      </c>
      <c r="E148" s="180">
        <f t="shared" si="9"/>
        <v>0.49469281045751634</v>
      </c>
      <c r="F148" s="182"/>
      <c r="G148" s="182">
        <f>SUM(G126,G132,G143,G147)</f>
        <v>309248</v>
      </c>
      <c r="H148" s="180">
        <f t="shared" si="10"/>
        <v>0.50530718954248366</v>
      </c>
      <c r="I148" s="182">
        <f t="shared" si="11"/>
        <v>612000</v>
      </c>
      <c r="S148" s="68"/>
      <c r="W148"/>
      <c r="X148"/>
      <c r="Y148"/>
    </row>
    <row r="149" spans="1:25" ht="12.75" customHeight="1" thickBot="1" x14ac:dyDescent="0.25">
      <c r="A149" s="294"/>
      <c r="B149" s="282" t="s">
        <v>153</v>
      </c>
      <c r="C149" s="285"/>
      <c r="D149" s="55">
        <f>SUM(D118,D148)</f>
        <v>784048</v>
      </c>
      <c r="E149" s="56">
        <f t="shared" si="9"/>
        <v>0.57007410509661582</v>
      </c>
      <c r="F149" s="57"/>
      <c r="G149" s="55">
        <f>SUM(G118,G148)</f>
        <v>591296</v>
      </c>
      <c r="H149" s="56">
        <f t="shared" si="10"/>
        <v>0.42992589490338418</v>
      </c>
      <c r="I149" s="57">
        <f t="shared" si="11"/>
        <v>1375344</v>
      </c>
      <c r="S149" s="68"/>
      <c r="W149"/>
      <c r="X149"/>
      <c r="Y149"/>
    </row>
    <row r="150" spans="1:25" ht="12.75" customHeight="1" x14ac:dyDescent="0.2">
      <c r="A150" s="289" t="s">
        <v>231</v>
      </c>
      <c r="B150" s="275" t="s">
        <v>830</v>
      </c>
      <c r="C150" s="210" t="s">
        <v>163</v>
      </c>
      <c r="D150" s="194"/>
      <c r="E150" s="195"/>
      <c r="F150" s="255"/>
      <c r="G150" s="194"/>
      <c r="H150" s="195"/>
      <c r="I150" s="194"/>
      <c r="S150" s="68"/>
      <c r="W150"/>
      <c r="X150"/>
      <c r="Y150"/>
    </row>
    <row r="151" spans="1:25" ht="12.75" customHeight="1" x14ac:dyDescent="0.2">
      <c r="A151" s="303"/>
      <c r="B151" s="279"/>
      <c r="C151" s="167" t="s">
        <v>263</v>
      </c>
      <c r="D151" s="176">
        <v>2160</v>
      </c>
      <c r="E151" s="175">
        <f t="shared" ref="E151:E172" si="20">+D151/$I151</f>
        <v>0.77586206896551724</v>
      </c>
      <c r="F151" s="176"/>
      <c r="G151" s="176">
        <v>624</v>
      </c>
      <c r="H151" s="175">
        <f t="shared" ref="H151:H171" si="21">+G151/$I151</f>
        <v>0.22413793103448276</v>
      </c>
      <c r="I151" s="176">
        <f t="shared" ref="I151:I171" si="22">+D151+G151</f>
        <v>2784</v>
      </c>
      <c r="S151" s="68"/>
      <c r="W151"/>
      <c r="X151"/>
      <c r="Y151"/>
    </row>
    <row r="152" spans="1:25" ht="12.75" customHeight="1" thickBot="1" x14ac:dyDescent="0.25">
      <c r="A152" s="303"/>
      <c r="B152" s="279"/>
      <c r="C152" s="196" t="s">
        <v>43</v>
      </c>
      <c r="D152" s="197">
        <f>SUM(D151:D151)</f>
        <v>2160</v>
      </c>
      <c r="E152" s="198">
        <f t="shared" si="20"/>
        <v>0.77586206896551724</v>
      </c>
      <c r="F152" s="197"/>
      <c r="G152" s="197">
        <f>SUM(G151:G151)</f>
        <v>624</v>
      </c>
      <c r="H152" s="198">
        <f t="shared" si="21"/>
        <v>0.22413793103448276</v>
      </c>
      <c r="I152" s="197">
        <f t="shared" si="22"/>
        <v>2784</v>
      </c>
      <c r="S152" s="68"/>
      <c r="W152"/>
      <c r="X152"/>
      <c r="Y152"/>
    </row>
    <row r="153" spans="1:25" ht="12.75" customHeight="1" x14ac:dyDescent="0.2">
      <c r="A153" s="303"/>
      <c r="B153" s="275" t="s">
        <v>831</v>
      </c>
      <c r="C153" s="208" t="s">
        <v>376</v>
      </c>
      <c r="D153" s="172"/>
      <c r="E153" s="173"/>
      <c r="F153" s="212"/>
      <c r="G153" s="172"/>
      <c r="H153" s="173"/>
      <c r="I153" s="172"/>
      <c r="S153" s="68"/>
      <c r="W153"/>
      <c r="X153"/>
      <c r="Y153"/>
    </row>
    <row r="154" spans="1:25" ht="12.75" customHeight="1" x14ac:dyDescent="0.2">
      <c r="A154" s="303"/>
      <c r="B154" s="279"/>
      <c r="C154" s="167" t="s">
        <v>336</v>
      </c>
      <c r="D154" s="176"/>
      <c r="E154" s="175">
        <f t="shared" si="20"/>
        <v>0</v>
      </c>
      <c r="F154" s="176"/>
      <c r="G154" s="176">
        <v>1664</v>
      </c>
      <c r="H154" s="175">
        <f t="shared" si="21"/>
        <v>1</v>
      </c>
      <c r="I154" s="176">
        <f t="shared" si="22"/>
        <v>1664</v>
      </c>
      <c r="W154"/>
      <c r="X154"/>
      <c r="Y154"/>
    </row>
    <row r="155" spans="1:25" ht="12.75" customHeight="1" x14ac:dyDescent="0.2">
      <c r="A155" s="303"/>
      <c r="B155" s="279"/>
      <c r="C155" s="209" t="s">
        <v>251</v>
      </c>
      <c r="D155" s="176"/>
      <c r="E155" s="175">
        <f t="shared" si="20"/>
        <v>0</v>
      </c>
      <c r="F155" s="176"/>
      <c r="G155" s="176">
        <v>14384</v>
      </c>
      <c r="H155" s="175">
        <f t="shared" si="21"/>
        <v>1</v>
      </c>
      <c r="I155" s="176">
        <f t="shared" si="22"/>
        <v>14384</v>
      </c>
      <c r="W155"/>
      <c r="X155"/>
      <c r="Y155"/>
    </row>
    <row r="156" spans="1:25" ht="12.75" customHeight="1" x14ac:dyDescent="0.2">
      <c r="A156" s="303"/>
      <c r="B156" s="279"/>
      <c r="C156" s="209" t="s">
        <v>253</v>
      </c>
      <c r="D156" s="176">
        <v>1104</v>
      </c>
      <c r="E156" s="175">
        <f t="shared" si="20"/>
        <v>0.44230769230769229</v>
      </c>
      <c r="F156" s="176"/>
      <c r="G156" s="176">
        <v>1392</v>
      </c>
      <c r="H156" s="175">
        <f t="shared" si="21"/>
        <v>0.55769230769230771</v>
      </c>
      <c r="I156" s="176">
        <f t="shared" si="22"/>
        <v>2496</v>
      </c>
      <c r="S156" s="68"/>
      <c r="W156"/>
      <c r="X156"/>
      <c r="Y156"/>
    </row>
    <row r="157" spans="1:25" ht="12.75" customHeight="1" x14ac:dyDescent="0.2">
      <c r="A157" s="303"/>
      <c r="B157" s="279"/>
      <c r="C157" s="209" t="s">
        <v>257</v>
      </c>
      <c r="D157" s="176"/>
      <c r="E157" s="175">
        <f t="shared" si="20"/>
        <v>0</v>
      </c>
      <c r="F157" s="176"/>
      <c r="G157" s="176">
        <v>8640</v>
      </c>
      <c r="H157" s="175">
        <f t="shared" si="21"/>
        <v>1</v>
      </c>
      <c r="I157" s="176">
        <f t="shared" si="22"/>
        <v>8640</v>
      </c>
      <c r="S157" s="68"/>
      <c r="W157"/>
      <c r="X157"/>
      <c r="Y157"/>
    </row>
    <row r="158" spans="1:25" ht="12.75" customHeight="1" x14ac:dyDescent="0.2">
      <c r="A158" s="303"/>
      <c r="B158" s="279"/>
      <c r="C158" s="209" t="s">
        <v>263</v>
      </c>
      <c r="D158" s="176"/>
      <c r="E158" s="175">
        <f t="shared" si="20"/>
        <v>0</v>
      </c>
      <c r="F158" s="176"/>
      <c r="G158" s="176">
        <v>5600</v>
      </c>
      <c r="H158" s="175">
        <f t="shared" si="21"/>
        <v>1</v>
      </c>
      <c r="I158" s="176">
        <f t="shared" si="22"/>
        <v>5600</v>
      </c>
      <c r="S158" s="68"/>
      <c r="W158"/>
      <c r="X158"/>
      <c r="Y158"/>
    </row>
    <row r="159" spans="1:25" ht="12.75" customHeight="1" x14ac:dyDescent="0.2">
      <c r="A159" s="303"/>
      <c r="B159" s="279"/>
      <c r="C159" s="209" t="s">
        <v>269</v>
      </c>
      <c r="D159" s="176"/>
      <c r="E159" s="175">
        <f t="shared" si="20"/>
        <v>0</v>
      </c>
      <c r="F159" s="176"/>
      <c r="G159" s="176">
        <v>18448</v>
      </c>
      <c r="H159" s="175">
        <f t="shared" si="21"/>
        <v>1</v>
      </c>
      <c r="I159" s="176">
        <f t="shared" si="22"/>
        <v>18448</v>
      </c>
      <c r="S159" s="68"/>
      <c r="W159"/>
      <c r="X159"/>
      <c r="Y159"/>
    </row>
    <row r="160" spans="1:25" ht="12.75" customHeight="1" x14ac:dyDescent="0.2">
      <c r="A160" s="303"/>
      <c r="B160" s="279"/>
      <c r="C160" s="209" t="s">
        <v>276</v>
      </c>
      <c r="D160" s="176">
        <v>1408</v>
      </c>
      <c r="E160" s="175">
        <f t="shared" si="20"/>
        <v>0.16236162361623616</v>
      </c>
      <c r="F160" s="176"/>
      <c r="G160" s="176">
        <v>7264</v>
      </c>
      <c r="H160" s="175">
        <f t="shared" si="21"/>
        <v>0.83763837638376382</v>
      </c>
      <c r="I160" s="176">
        <f t="shared" si="22"/>
        <v>8672</v>
      </c>
      <c r="S160" s="68"/>
      <c r="W160"/>
      <c r="X160"/>
      <c r="Y160"/>
    </row>
    <row r="161" spans="1:25" ht="12.75" customHeight="1" x14ac:dyDescent="0.2">
      <c r="A161" s="303"/>
      <c r="B161" s="279"/>
      <c r="C161" s="209" t="s">
        <v>278</v>
      </c>
      <c r="D161" s="176"/>
      <c r="E161" s="175">
        <f t="shared" si="20"/>
        <v>0</v>
      </c>
      <c r="F161" s="176"/>
      <c r="G161" s="176">
        <v>720</v>
      </c>
      <c r="H161" s="175">
        <f t="shared" si="21"/>
        <v>1</v>
      </c>
      <c r="I161" s="176">
        <f t="shared" si="22"/>
        <v>720</v>
      </c>
      <c r="S161" s="68"/>
      <c r="W161"/>
      <c r="X161"/>
      <c r="Y161"/>
    </row>
    <row r="162" spans="1:25" ht="12.75" customHeight="1" x14ac:dyDescent="0.2">
      <c r="A162" s="303"/>
      <c r="B162" s="279"/>
      <c r="C162" s="209" t="s">
        <v>281</v>
      </c>
      <c r="D162" s="176"/>
      <c r="E162" s="175">
        <f t="shared" si="20"/>
        <v>0</v>
      </c>
      <c r="F162" s="176"/>
      <c r="G162" s="176">
        <v>9024</v>
      </c>
      <c r="H162" s="175">
        <f t="shared" si="21"/>
        <v>1</v>
      </c>
      <c r="I162" s="176">
        <f t="shared" si="22"/>
        <v>9024</v>
      </c>
      <c r="S162" s="68"/>
      <c r="W162"/>
      <c r="X162"/>
      <c r="Y162"/>
    </row>
    <row r="163" spans="1:25" ht="12.75" customHeight="1" x14ac:dyDescent="0.2">
      <c r="A163" s="303"/>
      <c r="B163" s="279"/>
      <c r="C163" s="209" t="s">
        <v>284</v>
      </c>
      <c r="D163" s="176"/>
      <c r="E163" s="175">
        <f t="shared" si="20"/>
        <v>0</v>
      </c>
      <c r="F163" s="176"/>
      <c r="G163" s="176">
        <v>3168</v>
      </c>
      <c r="H163" s="175">
        <f t="shared" si="21"/>
        <v>1</v>
      </c>
      <c r="I163" s="176">
        <f t="shared" si="22"/>
        <v>3168</v>
      </c>
      <c r="S163" s="68"/>
      <c r="W163"/>
      <c r="X163"/>
      <c r="Y163"/>
    </row>
    <row r="164" spans="1:25" ht="12.75" customHeight="1" x14ac:dyDescent="0.2">
      <c r="A164" s="303"/>
      <c r="B164" s="279"/>
      <c r="C164" s="209" t="s">
        <v>288</v>
      </c>
      <c r="D164" s="176"/>
      <c r="E164" s="175">
        <f t="shared" si="20"/>
        <v>0</v>
      </c>
      <c r="F164" s="176"/>
      <c r="G164" s="176">
        <v>7840</v>
      </c>
      <c r="H164" s="175">
        <f t="shared" si="21"/>
        <v>1</v>
      </c>
      <c r="I164" s="176">
        <f t="shared" si="22"/>
        <v>7840</v>
      </c>
      <c r="S164" s="68"/>
      <c r="W164"/>
      <c r="X164"/>
      <c r="Y164"/>
    </row>
    <row r="165" spans="1:25" ht="12.75" customHeight="1" x14ac:dyDescent="0.2">
      <c r="A165" s="303"/>
      <c r="B165" s="279"/>
      <c r="C165" s="209" t="s">
        <v>298</v>
      </c>
      <c r="D165" s="176"/>
      <c r="E165" s="175">
        <f t="shared" si="20"/>
        <v>0</v>
      </c>
      <c r="F165" s="176"/>
      <c r="G165" s="176">
        <v>2496</v>
      </c>
      <c r="H165" s="175">
        <f t="shared" si="21"/>
        <v>1</v>
      </c>
      <c r="I165" s="176">
        <f t="shared" si="22"/>
        <v>2496</v>
      </c>
      <c r="S165" s="68"/>
      <c r="W165"/>
      <c r="X165"/>
      <c r="Y165"/>
    </row>
    <row r="166" spans="1:25" ht="12.75" customHeight="1" x14ac:dyDescent="0.2">
      <c r="A166" s="303"/>
      <c r="B166" s="279"/>
      <c r="C166" s="209" t="s">
        <v>301</v>
      </c>
      <c r="D166" s="176"/>
      <c r="E166" s="175">
        <f t="shared" ref="E166" si="23">+D166/$I166</f>
        <v>0</v>
      </c>
      <c r="F166" s="176"/>
      <c r="G166" s="176">
        <v>528</v>
      </c>
      <c r="H166" s="175">
        <f t="shared" ref="H166" si="24">+G166/$I166</f>
        <v>1</v>
      </c>
      <c r="I166" s="176">
        <f t="shared" ref="I166" si="25">+D166+G166</f>
        <v>528</v>
      </c>
      <c r="S166" s="68"/>
      <c r="W166"/>
      <c r="X166"/>
      <c r="Y166"/>
    </row>
    <row r="167" spans="1:25" ht="12.75" customHeight="1" x14ac:dyDescent="0.2">
      <c r="A167" s="303"/>
      <c r="B167" s="279"/>
      <c r="C167" s="209" t="s">
        <v>305</v>
      </c>
      <c r="D167" s="176"/>
      <c r="E167" s="175">
        <f t="shared" ref="E167" si="26">+D167/$I167</f>
        <v>0</v>
      </c>
      <c r="F167" s="176"/>
      <c r="G167" s="176">
        <v>480</v>
      </c>
      <c r="H167" s="175">
        <f t="shared" ref="H167" si="27">+G167/$I167</f>
        <v>1</v>
      </c>
      <c r="I167" s="176">
        <f t="shared" ref="I167" si="28">+D167+G167</f>
        <v>480</v>
      </c>
      <c r="S167" s="68"/>
      <c r="W167"/>
      <c r="X167"/>
      <c r="Y167"/>
    </row>
    <row r="168" spans="1:25" ht="12.75" customHeight="1" x14ac:dyDescent="0.2">
      <c r="A168" s="303"/>
      <c r="B168" s="279"/>
      <c r="C168" s="209" t="s">
        <v>307</v>
      </c>
      <c r="D168" s="176"/>
      <c r="E168" s="175">
        <f t="shared" si="20"/>
        <v>0</v>
      </c>
      <c r="F168" s="176"/>
      <c r="G168" s="176">
        <v>4368</v>
      </c>
      <c r="H168" s="175">
        <f t="shared" si="21"/>
        <v>1</v>
      </c>
      <c r="I168" s="176">
        <f t="shared" si="22"/>
        <v>4368</v>
      </c>
      <c r="W168"/>
      <c r="X168"/>
      <c r="Y168"/>
    </row>
    <row r="169" spans="1:25" ht="12.75" customHeight="1" x14ac:dyDescent="0.2">
      <c r="A169" s="303"/>
      <c r="B169" s="279"/>
      <c r="C169" s="209" t="s">
        <v>309</v>
      </c>
      <c r="D169" s="176"/>
      <c r="E169" s="175">
        <f t="shared" si="20"/>
        <v>0</v>
      </c>
      <c r="F169" s="176"/>
      <c r="G169" s="176">
        <v>6528</v>
      </c>
      <c r="H169" s="175">
        <f t="shared" si="21"/>
        <v>1</v>
      </c>
      <c r="I169" s="176">
        <f t="shared" si="22"/>
        <v>6528</v>
      </c>
      <c r="W169"/>
      <c r="X169"/>
      <c r="Y169"/>
    </row>
    <row r="170" spans="1:25" ht="12.75" customHeight="1" x14ac:dyDescent="0.2">
      <c r="A170" s="303"/>
      <c r="B170" s="279"/>
      <c r="C170" s="209" t="s">
        <v>313</v>
      </c>
      <c r="D170" s="176"/>
      <c r="E170" s="175">
        <f t="shared" si="20"/>
        <v>0</v>
      </c>
      <c r="F170" s="176"/>
      <c r="G170" s="176">
        <v>960</v>
      </c>
      <c r="H170" s="175">
        <f t="shared" ref="H170" si="29">+G170/$I170</f>
        <v>1</v>
      </c>
      <c r="I170" s="176">
        <f t="shared" ref="I170" si="30">+D170+G170</f>
        <v>960</v>
      </c>
      <c r="W170"/>
      <c r="X170"/>
      <c r="Y170"/>
    </row>
    <row r="171" spans="1:25" ht="12.75" customHeight="1" x14ac:dyDescent="0.2">
      <c r="A171" s="303"/>
      <c r="B171" s="279"/>
      <c r="C171" s="209" t="s">
        <v>317</v>
      </c>
      <c r="D171" s="176"/>
      <c r="E171" s="175">
        <f t="shared" si="20"/>
        <v>0</v>
      </c>
      <c r="F171" s="176"/>
      <c r="G171" s="176">
        <v>1584</v>
      </c>
      <c r="H171" s="175">
        <f t="shared" si="21"/>
        <v>1</v>
      </c>
      <c r="I171" s="176">
        <f t="shared" si="22"/>
        <v>1584</v>
      </c>
      <c r="S171" s="68"/>
      <c r="W171"/>
      <c r="X171"/>
      <c r="Y171"/>
    </row>
    <row r="172" spans="1:25" ht="12.75" customHeight="1" x14ac:dyDescent="0.2">
      <c r="A172" s="303"/>
      <c r="B172" s="279"/>
      <c r="C172" s="209" t="s">
        <v>321</v>
      </c>
      <c r="D172" s="176"/>
      <c r="E172" s="175">
        <f t="shared" si="20"/>
        <v>0</v>
      </c>
      <c r="F172" s="176"/>
      <c r="G172" s="176">
        <v>1152</v>
      </c>
      <c r="H172" s="175">
        <f t="shared" ref="H172" si="31">+G172/$I172</f>
        <v>1</v>
      </c>
      <c r="I172" s="176">
        <f t="shared" ref="I172" si="32">+D172+G172</f>
        <v>1152</v>
      </c>
      <c r="S172" s="68"/>
      <c r="W172"/>
      <c r="X172"/>
      <c r="Y172"/>
    </row>
    <row r="173" spans="1:25" ht="12.75" customHeight="1" x14ac:dyDescent="0.2">
      <c r="A173" s="303"/>
      <c r="B173" s="279"/>
      <c r="C173" s="209" t="s">
        <v>329</v>
      </c>
      <c r="D173" s="176"/>
      <c r="E173" s="175">
        <f t="shared" ref="E173:E176" si="33">+D173/$I173</f>
        <v>0</v>
      </c>
      <c r="F173" s="176"/>
      <c r="G173" s="176">
        <v>432</v>
      </c>
      <c r="H173" s="175">
        <f t="shared" ref="H173:H176" si="34">+G173/$I173</f>
        <v>1</v>
      </c>
      <c r="I173" s="176">
        <f t="shared" ref="I173:I176" si="35">+D173+G173</f>
        <v>432</v>
      </c>
      <c r="S173" s="68"/>
      <c r="W173"/>
      <c r="X173"/>
      <c r="Y173"/>
    </row>
    <row r="174" spans="1:25" ht="12.75" customHeight="1" x14ac:dyDescent="0.2">
      <c r="A174" s="303"/>
      <c r="B174" s="279"/>
      <c r="C174" s="209" t="s">
        <v>335</v>
      </c>
      <c r="D174" s="176"/>
      <c r="E174" s="175">
        <f t="shared" si="33"/>
        <v>0</v>
      </c>
      <c r="F174" s="176"/>
      <c r="G174" s="176">
        <v>2784</v>
      </c>
      <c r="H174" s="175">
        <f t="shared" si="34"/>
        <v>1</v>
      </c>
      <c r="I174" s="176">
        <f t="shared" si="35"/>
        <v>2784</v>
      </c>
      <c r="S174" s="68"/>
      <c r="W174"/>
      <c r="X174"/>
      <c r="Y174"/>
    </row>
    <row r="175" spans="1:25" ht="12.75" customHeight="1" thickBot="1" x14ac:dyDescent="0.25">
      <c r="A175" s="303"/>
      <c r="B175" s="280"/>
      <c r="C175" s="211" t="s">
        <v>43</v>
      </c>
      <c r="D175" s="202">
        <f>SUM(D154:D174)</f>
        <v>2512</v>
      </c>
      <c r="E175" s="203">
        <f t="shared" si="33"/>
        <v>2.4635179664208379E-2</v>
      </c>
      <c r="F175" s="202"/>
      <c r="G175" s="202">
        <f>SUM(G154:G174)</f>
        <v>99456</v>
      </c>
      <c r="H175" s="203">
        <f t="shared" si="34"/>
        <v>0.97536482033579164</v>
      </c>
      <c r="I175" s="202">
        <f t="shared" si="35"/>
        <v>101968</v>
      </c>
      <c r="S175" s="68"/>
      <c r="W175"/>
      <c r="X175"/>
      <c r="Y175"/>
    </row>
    <row r="176" spans="1:25" ht="12.75" customHeight="1" thickBot="1" x14ac:dyDescent="0.25">
      <c r="A176" s="292"/>
      <c r="B176" s="282" t="s">
        <v>360</v>
      </c>
      <c r="C176" s="285"/>
      <c r="D176" s="55">
        <f>SUM(D152,D175)</f>
        <v>4672</v>
      </c>
      <c r="E176" s="56">
        <f t="shared" si="33"/>
        <v>4.4600580418512295E-2</v>
      </c>
      <c r="F176" s="57"/>
      <c r="G176" s="55">
        <f>SUM(G152,G175)</f>
        <v>100080</v>
      </c>
      <c r="H176" s="56">
        <f t="shared" si="34"/>
        <v>0.95539941958148766</v>
      </c>
      <c r="I176" s="57">
        <f t="shared" si="35"/>
        <v>104752</v>
      </c>
      <c r="S176" s="68"/>
      <c r="W176"/>
      <c r="X176"/>
      <c r="Y176"/>
    </row>
    <row r="177" spans="1:25" ht="12.75" customHeight="1" x14ac:dyDescent="0.2">
      <c r="A177" s="278" t="s">
        <v>216</v>
      </c>
      <c r="B177" s="275" t="s">
        <v>832</v>
      </c>
      <c r="C177" s="193" t="s">
        <v>138</v>
      </c>
      <c r="D177" s="194"/>
      <c r="E177" s="195"/>
      <c r="F177" s="194"/>
      <c r="G177" s="194"/>
      <c r="H177" s="195"/>
      <c r="I177" s="194"/>
      <c r="O177" s="8"/>
      <c r="P177" s="8"/>
      <c r="Q177" s="8"/>
      <c r="S177" s="68"/>
      <c r="W177"/>
      <c r="X177"/>
      <c r="Y177"/>
    </row>
    <row r="178" spans="1:25" ht="12.75" customHeight="1" x14ac:dyDescent="0.2">
      <c r="A178" s="275"/>
      <c r="B178" s="286"/>
      <c r="C178" s="169" t="s">
        <v>250</v>
      </c>
      <c r="D178" s="174">
        <v>25008</v>
      </c>
      <c r="E178" s="185">
        <f t="shared" ref="E178:E187" si="36">+D178/$I178</f>
        <v>0.78621730382293764</v>
      </c>
      <c r="F178" s="174"/>
      <c r="G178" s="174">
        <v>6800</v>
      </c>
      <c r="H178" s="185">
        <f t="shared" ref="H178:H187" si="37">+G178/$I178</f>
        <v>0.21378269617706239</v>
      </c>
      <c r="I178" s="174">
        <f t="shared" ref="I178:I187" si="38">+D178+G178</f>
        <v>31808</v>
      </c>
      <c r="O178" s="8"/>
      <c r="P178" s="8"/>
      <c r="Q178" s="8"/>
      <c r="S178" s="68"/>
      <c r="W178"/>
      <c r="X178"/>
      <c r="Y178"/>
    </row>
    <row r="179" spans="1:25" ht="12.75" customHeight="1" x14ac:dyDescent="0.2">
      <c r="A179" s="275"/>
      <c r="B179" s="286"/>
      <c r="C179" s="118" t="s">
        <v>257</v>
      </c>
      <c r="D179" s="174">
        <v>42400</v>
      </c>
      <c r="E179" s="185">
        <f t="shared" si="36"/>
        <v>0.74188129899216126</v>
      </c>
      <c r="F179" s="174"/>
      <c r="G179" s="174">
        <v>14752</v>
      </c>
      <c r="H179" s="185">
        <f t="shared" si="37"/>
        <v>0.25811870100783874</v>
      </c>
      <c r="I179" s="174">
        <f t="shared" si="38"/>
        <v>57152</v>
      </c>
      <c r="O179" s="8"/>
      <c r="P179" s="8"/>
      <c r="Q179" s="8"/>
      <c r="S179" s="68"/>
      <c r="W179"/>
      <c r="X179"/>
      <c r="Y179"/>
    </row>
    <row r="180" spans="1:25" ht="12.75" customHeight="1" x14ac:dyDescent="0.2">
      <c r="A180" s="275"/>
      <c r="B180" s="286"/>
      <c r="C180" s="118" t="s">
        <v>263</v>
      </c>
      <c r="D180" s="176">
        <v>7488</v>
      </c>
      <c r="E180" s="175">
        <f t="shared" si="36"/>
        <v>0.5714285714285714</v>
      </c>
      <c r="F180" s="176"/>
      <c r="G180" s="176">
        <v>5616</v>
      </c>
      <c r="H180" s="175">
        <f t="shared" si="37"/>
        <v>0.42857142857142855</v>
      </c>
      <c r="I180" s="176">
        <f t="shared" si="38"/>
        <v>13104</v>
      </c>
      <c r="S180" s="68"/>
      <c r="W180"/>
      <c r="X180"/>
      <c r="Y180"/>
    </row>
    <row r="181" spans="1:25" ht="12.75" customHeight="1" x14ac:dyDescent="0.2">
      <c r="A181" s="275"/>
      <c r="B181" s="286"/>
      <c r="C181" s="118" t="s">
        <v>289</v>
      </c>
      <c r="D181" s="176">
        <v>8928</v>
      </c>
      <c r="E181" s="175">
        <f t="shared" si="36"/>
        <v>0.83783783783783783</v>
      </c>
      <c r="F181" s="176"/>
      <c r="G181" s="176">
        <v>1728</v>
      </c>
      <c r="H181" s="175">
        <f t="shared" si="37"/>
        <v>0.16216216216216217</v>
      </c>
      <c r="I181" s="176">
        <f t="shared" si="38"/>
        <v>10656</v>
      </c>
      <c r="S181" s="68"/>
      <c r="W181"/>
      <c r="X181"/>
      <c r="Y181"/>
    </row>
    <row r="182" spans="1:25" ht="12.75" customHeight="1" x14ac:dyDescent="0.2">
      <c r="A182" s="275"/>
      <c r="B182" s="286"/>
      <c r="C182" s="118" t="s">
        <v>295</v>
      </c>
      <c r="D182" s="176"/>
      <c r="E182" s="175">
        <f t="shared" si="36"/>
        <v>0</v>
      </c>
      <c r="F182" s="176"/>
      <c r="G182" s="176">
        <v>5280</v>
      </c>
      <c r="H182" s="175">
        <f t="shared" si="37"/>
        <v>1</v>
      </c>
      <c r="I182" s="176">
        <f t="shared" si="38"/>
        <v>5280</v>
      </c>
      <c r="S182" s="68"/>
      <c r="W182"/>
      <c r="X182"/>
      <c r="Y182"/>
    </row>
    <row r="183" spans="1:25" ht="12.75" customHeight="1" x14ac:dyDescent="0.2">
      <c r="A183" s="275"/>
      <c r="B183" s="286"/>
      <c r="C183" s="118" t="s">
        <v>305</v>
      </c>
      <c r="D183" s="176">
        <v>3712</v>
      </c>
      <c r="E183" s="175">
        <f t="shared" si="36"/>
        <v>1</v>
      </c>
      <c r="F183" s="176"/>
      <c r="G183" s="176"/>
      <c r="H183" s="175">
        <f t="shared" si="37"/>
        <v>0</v>
      </c>
      <c r="I183" s="176">
        <f t="shared" si="38"/>
        <v>3712</v>
      </c>
      <c r="S183" s="68"/>
      <c r="W183"/>
      <c r="X183"/>
      <c r="Y183"/>
    </row>
    <row r="184" spans="1:25" ht="12.75" customHeight="1" x14ac:dyDescent="0.2">
      <c r="A184" s="275"/>
      <c r="B184" s="286"/>
      <c r="C184" s="118" t="s">
        <v>311</v>
      </c>
      <c r="D184" s="176"/>
      <c r="E184" s="175">
        <f t="shared" si="36"/>
        <v>0</v>
      </c>
      <c r="F184" s="176"/>
      <c r="G184" s="176">
        <v>1824</v>
      </c>
      <c r="H184" s="175">
        <f t="shared" si="37"/>
        <v>1</v>
      </c>
      <c r="I184" s="176">
        <f t="shared" si="38"/>
        <v>1824</v>
      </c>
      <c r="S184" s="68"/>
      <c r="W184"/>
      <c r="X184"/>
      <c r="Y184"/>
    </row>
    <row r="185" spans="1:25" ht="12.75" customHeight="1" x14ac:dyDescent="0.2">
      <c r="A185" s="275"/>
      <c r="B185" s="286"/>
      <c r="C185" s="118" t="s">
        <v>315</v>
      </c>
      <c r="D185" s="176">
        <v>7296</v>
      </c>
      <c r="E185" s="175">
        <f t="shared" si="36"/>
        <v>0.79166666666666663</v>
      </c>
      <c r="F185" s="176"/>
      <c r="G185" s="176">
        <v>1920</v>
      </c>
      <c r="H185" s="175">
        <f t="shared" si="37"/>
        <v>0.20833333333333334</v>
      </c>
      <c r="I185" s="176">
        <f t="shared" si="38"/>
        <v>9216</v>
      </c>
      <c r="S185" s="68"/>
      <c r="W185"/>
      <c r="X185"/>
      <c r="Y185"/>
    </row>
    <row r="186" spans="1:25" ht="12.75" customHeight="1" x14ac:dyDescent="0.2">
      <c r="A186" s="275"/>
      <c r="B186" s="286"/>
      <c r="C186" s="118" t="s">
        <v>317</v>
      </c>
      <c r="D186" s="176">
        <v>26256</v>
      </c>
      <c r="E186" s="175">
        <f t="shared" si="36"/>
        <v>0.8262839879154078</v>
      </c>
      <c r="F186" s="176"/>
      <c r="G186" s="176">
        <v>5520</v>
      </c>
      <c r="H186" s="175">
        <f t="shared" si="37"/>
        <v>0.17371601208459214</v>
      </c>
      <c r="I186" s="176">
        <f t="shared" si="38"/>
        <v>31776</v>
      </c>
      <c r="S186" s="68"/>
      <c r="W186"/>
      <c r="X186"/>
      <c r="Y186"/>
    </row>
    <row r="187" spans="1:25" ht="12.75" customHeight="1" x14ac:dyDescent="0.2">
      <c r="A187" s="275"/>
      <c r="B187" s="286"/>
      <c r="C187" s="196" t="s">
        <v>43</v>
      </c>
      <c r="D187" s="197">
        <f>SUM(D178:D186)</f>
        <v>121088</v>
      </c>
      <c r="E187" s="213">
        <f t="shared" si="36"/>
        <v>0.7359719926091608</v>
      </c>
      <c r="F187" s="214"/>
      <c r="G187" s="197">
        <f>SUM(G178:G186)</f>
        <v>43440</v>
      </c>
      <c r="H187" s="213">
        <f t="shared" si="37"/>
        <v>0.26402800739083926</v>
      </c>
      <c r="I187" s="214">
        <f t="shared" si="38"/>
        <v>164528</v>
      </c>
      <c r="S187" s="68"/>
      <c r="W187"/>
      <c r="X187"/>
      <c r="Y187"/>
    </row>
    <row r="188" spans="1:25" ht="12.75" customHeight="1" x14ac:dyDescent="0.2">
      <c r="A188" s="275"/>
      <c r="B188" s="286"/>
      <c r="C188" s="193" t="s">
        <v>575</v>
      </c>
      <c r="D188" s="197"/>
      <c r="E188" s="198"/>
      <c r="F188" s="206"/>
      <c r="G188" s="197"/>
      <c r="H188" s="198"/>
      <c r="I188" s="197"/>
      <c r="S188" s="68"/>
      <c r="W188"/>
      <c r="X188"/>
      <c r="Y188"/>
    </row>
    <row r="189" spans="1:25" ht="12.75" customHeight="1" x14ac:dyDescent="0.2">
      <c r="A189" s="275"/>
      <c r="B189" s="286"/>
      <c r="C189" s="118" t="s">
        <v>288</v>
      </c>
      <c r="D189" s="176">
        <v>50304</v>
      </c>
      <c r="E189" s="175">
        <f t="shared" ref="E189:E257" si="39">+D189/$I189</f>
        <v>0.57309515129420341</v>
      </c>
      <c r="F189" s="177"/>
      <c r="G189" s="176">
        <v>37472</v>
      </c>
      <c r="H189" s="175">
        <f t="shared" ref="H189:H257" si="40">+G189/$I189</f>
        <v>0.42690484870579659</v>
      </c>
      <c r="I189" s="176">
        <f t="shared" ref="I189:I257" si="41">+D189+G189</f>
        <v>87776</v>
      </c>
      <c r="S189" s="68"/>
      <c r="W189"/>
      <c r="X189"/>
      <c r="Y189"/>
    </row>
    <row r="190" spans="1:25" ht="12.75" customHeight="1" x14ac:dyDescent="0.2">
      <c r="A190" s="275"/>
      <c r="B190" s="286"/>
      <c r="C190" s="118" t="s">
        <v>298</v>
      </c>
      <c r="D190" s="176">
        <v>39024</v>
      </c>
      <c r="E190" s="175">
        <f t="shared" si="39"/>
        <v>0.66475878986099757</v>
      </c>
      <c r="F190" s="176"/>
      <c r="G190" s="176">
        <v>19680</v>
      </c>
      <c r="H190" s="175">
        <f t="shared" si="40"/>
        <v>0.33524121013900243</v>
      </c>
      <c r="I190" s="176">
        <f t="shared" si="41"/>
        <v>58704</v>
      </c>
      <c r="W190"/>
      <c r="X190"/>
      <c r="Y190"/>
    </row>
    <row r="191" spans="1:25" ht="12.75" customHeight="1" x14ac:dyDescent="0.2">
      <c r="A191" s="275"/>
      <c r="B191" s="286"/>
      <c r="C191" s="118" t="s">
        <v>301</v>
      </c>
      <c r="D191" s="178"/>
      <c r="E191" s="175">
        <f t="shared" si="39"/>
        <v>0</v>
      </c>
      <c r="F191" s="176"/>
      <c r="G191" s="178">
        <v>7392</v>
      </c>
      <c r="H191" s="175">
        <f t="shared" si="40"/>
        <v>1</v>
      </c>
      <c r="I191" s="176">
        <f t="shared" si="41"/>
        <v>7392</v>
      </c>
      <c r="W191"/>
      <c r="X191"/>
      <c r="Y191"/>
    </row>
    <row r="192" spans="1:25" ht="12.75" customHeight="1" x14ac:dyDescent="0.2">
      <c r="A192" s="275"/>
      <c r="B192" s="286"/>
      <c r="C192" s="118" t="s">
        <v>313</v>
      </c>
      <c r="D192" s="178">
        <v>5952</v>
      </c>
      <c r="E192" s="175">
        <f t="shared" si="39"/>
        <v>0.75151515151515147</v>
      </c>
      <c r="F192" s="176"/>
      <c r="G192" s="176">
        <v>1968</v>
      </c>
      <c r="H192" s="175">
        <f t="shared" si="40"/>
        <v>0.24848484848484848</v>
      </c>
      <c r="I192" s="176">
        <f t="shared" si="41"/>
        <v>7920</v>
      </c>
      <c r="S192" s="68"/>
      <c r="W192"/>
      <c r="X192"/>
      <c r="Y192"/>
    </row>
    <row r="193" spans="1:25" ht="12.75" customHeight="1" x14ac:dyDescent="0.2">
      <c r="A193" s="275"/>
      <c r="B193" s="286"/>
      <c r="C193" s="118" t="s">
        <v>320</v>
      </c>
      <c r="D193" s="176">
        <v>7872</v>
      </c>
      <c r="E193" s="175">
        <f t="shared" si="39"/>
        <v>0.30483271375464682</v>
      </c>
      <c r="F193" s="176"/>
      <c r="G193" s="176">
        <v>17952</v>
      </c>
      <c r="H193" s="175">
        <f t="shared" si="40"/>
        <v>0.69516728624535318</v>
      </c>
      <c r="I193" s="176">
        <f t="shared" si="41"/>
        <v>25824</v>
      </c>
      <c r="S193" s="68"/>
      <c r="W193"/>
      <c r="X193"/>
      <c r="Y193"/>
    </row>
    <row r="194" spans="1:25" ht="12.75" customHeight="1" x14ac:dyDescent="0.2">
      <c r="A194" s="275"/>
      <c r="B194" s="286"/>
      <c r="C194" s="118" t="s">
        <v>328</v>
      </c>
      <c r="D194" s="176"/>
      <c r="E194" s="175">
        <f t="shared" si="39"/>
        <v>0</v>
      </c>
      <c r="F194" s="176"/>
      <c r="G194" s="176">
        <v>880</v>
      </c>
      <c r="H194" s="175">
        <f t="shared" si="40"/>
        <v>1</v>
      </c>
      <c r="I194" s="176">
        <f t="shared" si="41"/>
        <v>880</v>
      </c>
      <c r="S194" s="68"/>
      <c r="W194"/>
      <c r="X194"/>
      <c r="Y194"/>
    </row>
    <row r="195" spans="1:25" ht="12.75" customHeight="1" x14ac:dyDescent="0.2">
      <c r="A195" s="275"/>
      <c r="B195" s="286"/>
      <c r="C195" s="167" t="s">
        <v>329</v>
      </c>
      <c r="D195" s="176">
        <v>15696</v>
      </c>
      <c r="E195" s="175">
        <f t="shared" si="39"/>
        <v>0.76580796252927397</v>
      </c>
      <c r="F195" s="176"/>
      <c r="G195" s="176">
        <v>4800</v>
      </c>
      <c r="H195" s="175">
        <f t="shared" si="40"/>
        <v>0.23419203747072601</v>
      </c>
      <c r="I195" s="176">
        <f t="shared" si="41"/>
        <v>20496</v>
      </c>
      <c r="S195" s="68"/>
      <c r="W195"/>
      <c r="X195"/>
      <c r="Y195"/>
    </row>
    <row r="196" spans="1:25" ht="12.75" customHeight="1" x14ac:dyDescent="0.2">
      <c r="A196" s="275"/>
      <c r="B196" s="286"/>
      <c r="C196" s="196" t="s">
        <v>43</v>
      </c>
      <c r="D196" s="197">
        <f>SUM(D189:D195)</f>
        <v>118848</v>
      </c>
      <c r="E196" s="198">
        <f t="shared" si="39"/>
        <v>0.56867248507119894</v>
      </c>
      <c r="F196" s="197"/>
      <c r="G196" s="197">
        <f>SUM(G189:G195)</f>
        <v>90144</v>
      </c>
      <c r="H196" s="198">
        <f t="shared" si="40"/>
        <v>0.43132751492880111</v>
      </c>
      <c r="I196" s="197">
        <f t="shared" si="41"/>
        <v>208992</v>
      </c>
      <c r="S196" s="68"/>
      <c r="W196"/>
      <c r="X196"/>
      <c r="Y196"/>
    </row>
    <row r="197" spans="1:25" ht="12.75" customHeight="1" x14ac:dyDescent="0.2">
      <c r="A197" s="275"/>
      <c r="B197" s="286"/>
      <c r="C197" s="193" t="s">
        <v>52</v>
      </c>
      <c r="D197" s="197"/>
      <c r="E197" s="198"/>
      <c r="F197" s="206"/>
      <c r="G197" s="197"/>
      <c r="H197" s="198"/>
      <c r="I197" s="197"/>
      <c r="S197" s="68"/>
      <c r="W197"/>
      <c r="X197"/>
      <c r="Y197"/>
    </row>
    <row r="198" spans="1:25" ht="12.75" customHeight="1" x14ac:dyDescent="0.2">
      <c r="A198" s="275"/>
      <c r="B198" s="286"/>
      <c r="C198" s="118" t="s">
        <v>336</v>
      </c>
      <c r="D198" s="176"/>
      <c r="E198" s="175">
        <f t="shared" si="39"/>
        <v>0</v>
      </c>
      <c r="F198" s="177"/>
      <c r="G198" s="176">
        <v>3072</v>
      </c>
      <c r="H198" s="175">
        <f t="shared" si="40"/>
        <v>1</v>
      </c>
      <c r="I198" s="176">
        <f t="shared" si="41"/>
        <v>3072</v>
      </c>
      <c r="S198" s="68"/>
      <c r="W198"/>
      <c r="X198"/>
      <c r="Y198"/>
    </row>
    <row r="199" spans="1:25" ht="12.75" customHeight="1" x14ac:dyDescent="0.2">
      <c r="A199" s="275"/>
      <c r="B199" s="286"/>
      <c r="C199" s="118" t="s">
        <v>253</v>
      </c>
      <c r="D199" s="178">
        <v>11040</v>
      </c>
      <c r="E199" s="175">
        <f t="shared" si="39"/>
        <v>0.54761904761904767</v>
      </c>
      <c r="F199" s="176"/>
      <c r="G199" s="178">
        <v>9120</v>
      </c>
      <c r="H199" s="175">
        <f t="shared" si="40"/>
        <v>0.45238095238095238</v>
      </c>
      <c r="I199" s="176">
        <f t="shared" si="41"/>
        <v>20160</v>
      </c>
      <c r="S199" s="68"/>
      <c r="W199"/>
      <c r="X199"/>
      <c r="Y199"/>
    </row>
    <row r="200" spans="1:25" ht="12.75" customHeight="1" x14ac:dyDescent="0.2">
      <c r="A200" s="275"/>
      <c r="B200" s="286"/>
      <c r="C200" s="118" t="s">
        <v>260</v>
      </c>
      <c r="D200" s="178"/>
      <c r="E200" s="175">
        <f t="shared" si="39"/>
        <v>0</v>
      </c>
      <c r="F200" s="176"/>
      <c r="G200" s="178">
        <v>2256</v>
      </c>
      <c r="H200" s="175">
        <f t="shared" si="40"/>
        <v>1</v>
      </c>
      <c r="I200" s="176">
        <f t="shared" si="41"/>
        <v>2256</v>
      </c>
      <c r="S200" s="68"/>
      <c r="W200"/>
      <c r="X200"/>
      <c r="Y200"/>
    </row>
    <row r="201" spans="1:25" ht="12.75" customHeight="1" x14ac:dyDescent="0.2">
      <c r="A201" s="275"/>
      <c r="B201" s="286"/>
      <c r="C201" s="118" t="s">
        <v>281</v>
      </c>
      <c r="D201" s="178">
        <v>18816</v>
      </c>
      <c r="E201" s="175">
        <f t="shared" si="39"/>
        <v>0.59393939393939399</v>
      </c>
      <c r="F201" s="176"/>
      <c r="G201" s="178">
        <v>12864</v>
      </c>
      <c r="H201" s="175">
        <f t="shared" si="40"/>
        <v>0.40606060606060607</v>
      </c>
      <c r="I201" s="176">
        <f t="shared" si="41"/>
        <v>31680</v>
      </c>
      <c r="S201" s="68"/>
      <c r="W201"/>
      <c r="X201"/>
      <c r="Y201"/>
    </row>
    <row r="202" spans="1:25" ht="12.75" customHeight="1" x14ac:dyDescent="0.2">
      <c r="A202" s="275"/>
      <c r="B202" s="286"/>
      <c r="C202" s="118" t="s">
        <v>283</v>
      </c>
      <c r="D202" s="176">
        <v>7248</v>
      </c>
      <c r="E202" s="175">
        <f t="shared" si="39"/>
        <v>0.64806866952789699</v>
      </c>
      <c r="F202" s="176"/>
      <c r="G202" s="176">
        <v>3936</v>
      </c>
      <c r="H202" s="175">
        <f t="shared" si="40"/>
        <v>0.35193133047210301</v>
      </c>
      <c r="I202" s="176">
        <f t="shared" si="41"/>
        <v>11184</v>
      </c>
      <c r="S202" s="68"/>
      <c r="W202"/>
      <c r="X202"/>
      <c r="Y202"/>
    </row>
    <row r="203" spans="1:25" ht="12.75" customHeight="1" x14ac:dyDescent="0.2">
      <c r="A203" s="275"/>
      <c r="B203" s="286"/>
      <c r="C203" s="118" t="s">
        <v>284</v>
      </c>
      <c r="D203" s="176">
        <v>5040</v>
      </c>
      <c r="E203" s="175">
        <f t="shared" si="39"/>
        <v>0.47085201793721976</v>
      </c>
      <c r="F203" s="177"/>
      <c r="G203" s="176">
        <v>5664</v>
      </c>
      <c r="H203" s="175">
        <f t="shared" si="40"/>
        <v>0.52914798206278024</v>
      </c>
      <c r="I203" s="176">
        <f t="shared" si="41"/>
        <v>10704</v>
      </c>
      <c r="S203" s="68"/>
      <c r="W203"/>
      <c r="X203"/>
      <c r="Y203"/>
    </row>
    <row r="204" spans="1:25" ht="12.75" customHeight="1" x14ac:dyDescent="0.2">
      <c r="A204" s="275"/>
      <c r="B204" s="286"/>
      <c r="C204" s="118" t="s">
        <v>309</v>
      </c>
      <c r="D204" s="176">
        <v>65968</v>
      </c>
      <c r="E204" s="175">
        <f t="shared" si="39"/>
        <v>0.73611855025888229</v>
      </c>
      <c r="F204" s="176"/>
      <c r="G204" s="176">
        <v>23648</v>
      </c>
      <c r="H204" s="175">
        <f t="shared" si="40"/>
        <v>0.26388144974111766</v>
      </c>
      <c r="I204" s="176">
        <f t="shared" si="41"/>
        <v>89616</v>
      </c>
      <c r="S204" s="68"/>
      <c r="W204"/>
      <c r="X204"/>
      <c r="Y204"/>
    </row>
    <row r="205" spans="1:25" ht="12.75" customHeight="1" x14ac:dyDescent="0.2">
      <c r="A205" s="275"/>
      <c r="B205" s="286"/>
      <c r="C205" s="118" t="s">
        <v>310</v>
      </c>
      <c r="D205" s="176">
        <v>4080</v>
      </c>
      <c r="E205" s="175">
        <f t="shared" si="39"/>
        <v>0.50295857988165682</v>
      </c>
      <c r="F205" s="176"/>
      <c r="G205" s="176">
        <v>4032</v>
      </c>
      <c r="H205" s="175">
        <f t="shared" si="40"/>
        <v>0.49704142011834318</v>
      </c>
      <c r="I205" s="176">
        <f t="shared" si="41"/>
        <v>8112</v>
      </c>
      <c r="S205" s="68"/>
      <c r="W205"/>
      <c r="X205"/>
      <c r="Y205"/>
    </row>
    <row r="206" spans="1:25" ht="12.75" customHeight="1" x14ac:dyDescent="0.2">
      <c r="A206" s="275"/>
      <c r="B206" s="286"/>
      <c r="C206" s="167" t="s">
        <v>319</v>
      </c>
      <c r="D206" s="176">
        <v>9312</v>
      </c>
      <c r="E206" s="175">
        <f t="shared" si="39"/>
        <v>0.50389610389610384</v>
      </c>
      <c r="F206" s="176"/>
      <c r="G206" s="176">
        <v>9168</v>
      </c>
      <c r="H206" s="175">
        <f t="shared" si="40"/>
        <v>0.4961038961038961</v>
      </c>
      <c r="I206" s="176">
        <f t="shared" si="41"/>
        <v>18480</v>
      </c>
      <c r="S206" s="68"/>
      <c r="W206"/>
      <c r="X206"/>
      <c r="Y206"/>
    </row>
    <row r="207" spans="1:25" ht="12.75" customHeight="1" x14ac:dyDescent="0.2">
      <c r="A207" s="275"/>
      <c r="B207" s="286"/>
      <c r="C207" s="167" t="s">
        <v>327</v>
      </c>
      <c r="D207" s="178">
        <v>2160</v>
      </c>
      <c r="E207" s="175">
        <f t="shared" si="39"/>
        <v>1</v>
      </c>
      <c r="F207" s="176"/>
      <c r="G207" s="178"/>
      <c r="H207" s="175">
        <f t="shared" si="40"/>
        <v>0</v>
      </c>
      <c r="I207" s="176">
        <f t="shared" si="41"/>
        <v>2160</v>
      </c>
      <c r="S207" s="68"/>
      <c r="W207"/>
      <c r="X207"/>
      <c r="Y207"/>
    </row>
    <row r="208" spans="1:25" ht="12.75" customHeight="1" x14ac:dyDescent="0.2">
      <c r="A208" s="275"/>
      <c r="B208" s="286"/>
      <c r="C208" s="196" t="s">
        <v>43</v>
      </c>
      <c r="D208" s="197">
        <f>SUM(D198:D207)</f>
        <v>123664</v>
      </c>
      <c r="E208" s="198">
        <f t="shared" si="39"/>
        <v>0.62638787584082989</v>
      </c>
      <c r="F208" s="197"/>
      <c r="G208" s="197">
        <f>SUM(G198:G207)</f>
        <v>73760</v>
      </c>
      <c r="H208" s="198">
        <f t="shared" si="40"/>
        <v>0.37361212415917011</v>
      </c>
      <c r="I208" s="197">
        <f t="shared" si="41"/>
        <v>197424</v>
      </c>
      <c r="W208"/>
      <c r="X208"/>
      <c r="Y208"/>
    </row>
    <row r="209" spans="1:25" ht="12.75" customHeight="1" thickBot="1" x14ac:dyDescent="0.25">
      <c r="A209" s="275"/>
      <c r="B209" s="287"/>
      <c r="C209" s="170" t="s">
        <v>0</v>
      </c>
      <c r="D209" s="182">
        <f>SUM(D187,D196,D208)</f>
        <v>363600</v>
      </c>
      <c r="E209" s="180">
        <f t="shared" si="39"/>
        <v>0.63684004035422037</v>
      </c>
      <c r="F209" s="182"/>
      <c r="G209" s="182">
        <f>SUM(G187,G196,G208)</f>
        <v>207344</v>
      </c>
      <c r="H209" s="180">
        <f t="shared" si="40"/>
        <v>0.36315995964577963</v>
      </c>
      <c r="I209" s="182">
        <f t="shared" si="41"/>
        <v>570944</v>
      </c>
      <c r="W209"/>
      <c r="X209"/>
      <c r="Y209"/>
    </row>
    <row r="210" spans="1:25" ht="12.75" customHeight="1" x14ac:dyDescent="0.2">
      <c r="A210" s="289" t="s">
        <v>216</v>
      </c>
      <c r="B210" s="275" t="s">
        <v>833</v>
      </c>
      <c r="C210" s="118" t="s">
        <v>816</v>
      </c>
      <c r="D210" s="176">
        <v>5360</v>
      </c>
      <c r="E210" s="175">
        <f t="shared" si="39"/>
        <v>0.85897435897435892</v>
      </c>
      <c r="F210" s="177"/>
      <c r="G210" s="176">
        <v>880</v>
      </c>
      <c r="H210" s="175">
        <f t="shared" si="40"/>
        <v>0.14102564102564102</v>
      </c>
      <c r="I210" s="176">
        <f t="shared" si="41"/>
        <v>6240</v>
      </c>
      <c r="S210" s="68"/>
      <c r="W210"/>
      <c r="X210"/>
      <c r="Y210"/>
    </row>
    <row r="211" spans="1:25" ht="12.75" customHeight="1" x14ac:dyDescent="0.2">
      <c r="A211" s="289"/>
      <c r="B211" s="275"/>
      <c r="C211" s="118" t="s">
        <v>502</v>
      </c>
      <c r="D211" s="176">
        <v>9312</v>
      </c>
      <c r="E211" s="175">
        <f t="shared" si="39"/>
        <v>0.58083832335329344</v>
      </c>
      <c r="F211" s="176"/>
      <c r="G211" s="176">
        <v>6720</v>
      </c>
      <c r="H211" s="175">
        <f t="shared" si="40"/>
        <v>0.41916167664670656</v>
      </c>
      <c r="I211" s="176">
        <f t="shared" si="41"/>
        <v>16032</v>
      </c>
      <c r="S211" s="68"/>
      <c r="W211"/>
      <c r="X211"/>
      <c r="Y211"/>
    </row>
    <row r="212" spans="1:25" ht="12.75" customHeight="1" x14ac:dyDescent="0.2">
      <c r="A212" s="289"/>
      <c r="B212" s="275"/>
      <c r="C212" s="118" t="s">
        <v>501</v>
      </c>
      <c r="D212" s="176">
        <v>1056</v>
      </c>
      <c r="E212" s="175">
        <f t="shared" si="39"/>
        <v>0.33673469387755101</v>
      </c>
      <c r="F212" s="177"/>
      <c r="G212" s="176">
        <v>2080</v>
      </c>
      <c r="H212" s="175">
        <f t="shared" si="40"/>
        <v>0.66326530612244894</v>
      </c>
      <c r="I212" s="176">
        <f t="shared" si="41"/>
        <v>3136</v>
      </c>
      <c r="S212" s="68"/>
      <c r="W212"/>
      <c r="X212"/>
      <c r="Y212"/>
    </row>
    <row r="213" spans="1:25" ht="12.75" customHeight="1" x14ac:dyDescent="0.2">
      <c r="A213" s="289"/>
      <c r="B213" s="275"/>
      <c r="C213" s="216" t="s">
        <v>500</v>
      </c>
      <c r="D213" s="176">
        <v>16784</v>
      </c>
      <c r="E213" s="175">
        <f t="shared" si="39"/>
        <v>0.64593596059113301</v>
      </c>
      <c r="F213" s="177"/>
      <c r="G213" s="176">
        <v>9200</v>
      </c>
      <c r="H213" s="175">
        <f t="shared" si="40"/>
        <v>0.35406403940886699</v>
      </c>
      <c r="I213" s="176">
        <f t="shared" si="41"/>
        <v>25984</v>
      </c>
      <c r="S213" s="68"/>
      <c r="W213"/>
      <c r="X213"/>
      <c r="Y213"/>
    </row>
    <row r="214" spans="1:25" ht="12.75" customHeight="1" x14ac:dyDescent="0.2">
      <c r="A214" s="289"/>
      <c r="B214" s="275"/>
      <c r="C214" s="118" t="s">
        <v>499</v>
      </c>
      <c r="D214" s="176">
        <v>20704</v>
      </c>
      <c r="E214" s="175">
        <f t="shared" si="39"/>
        <v>0.6402770905492331</v>
      </c>
      <c r="F214" s="177"/>
      <c r="G214" s="176">
        <v>11632</v>
      </c>
      <c r="H214" s="175">
        <f t="shared" si="40"/>
        <v>0.35972290945076696</v>
      </c>
      <c r="I214" s="176">
        <f t="shared" si="41"/>
        <v>32336</v>
      </c>
      <c r="S214" s="68"/>
      <c r="W214"/>
      <c r="X214"/>
      <c r="Y214"/>
    </row>
    <row r="215" spans="1:25" ht="12.75" customHeight="1" x14ac:dyDescent="0.2">
      <c r="A215" s="289"/>
      <c r="B215" s="275"/>
      <c r="C215" s="118" t="s">
        <v>498</v>
      </c>
      <c r="D215" s="176">
        <v>6528</v>
      </c>
      <c r="E215" s="175">
        <f t="shared" si="39"/>
        <v>0.27272727272727271</v>
      </c>
      <c r="F215" s="177"/>
      <c r="G215" s="176">
        <v>17408</v>
      </c>
      <c r="H215" s="175">
        <f t="shared" si="40"/>
        <v>0.72727272727272729</v>
      </c>
      <c r="I215" s="176">
        <f t="shared" si="41"/>
        <v>23936</v>
      </c>
      <c r="S215" s="68"/>
      <c r="W215"/>
      <c r="X215"/>
      <c r="Y215"/>
    </row>
    <row r="216" spans="1:25" ht="12.75" customHeight="1" x14ac:dyDescent="0.2">
      <c r="A216" s="289"/>
      <c r="B216" s="275"/>
      <c r="C216" s="118" t="s">
        <v>497</v>
      </c>
      <c r="D216" s="176"/>
      <c r="E216" s="175">
        <f t="shared" si="39"/>
        <v>0</v>
      </c>
      <c r="F216" s="177"/>
      <c r="G216" s="176">
        <v>1200</v>
      </c>
      <c r="H216" s="175">
        <f t="shared" si="40"/>
        <v>1</v>
      </c>
      <c r="I216" s="176">
        <f t="shared" si="41"/>
        <v>1200</v>
      </c>
      <c r="S216" s="68"/>
      <c r="W216"/>
      <c r="X216"/>
      <c r="Y216"/>
    </row>
    <row r="217" spans="1:25" ht="12.75" customHeight="1" x14ac:dyDescent="0.2">
      <c r="A217" s="289"/>
      <c r="B217" s="275"/>
      <c r="C217" s="169" t="s">
        <v>496</v>
      </c>
      <c r="D217" s="199">
        <v>52736</v>
      </c>
      <c r="E217" s="185">
        <f t="shared" si="39"/>
        <v>0.49033025885153231</v>
      </c>
      <c r="F217" s="174"/>
      <c r="G217" s="199">
        <v>54816</v>
      </c>
      <c r="H217" s="185">
        <f t="shared" si="40"/>
        <v>0.50966974114846775</v>
      </c>
      <c r="I217" s="174">
        <f t="shared" si="41"/>
        <v>107552</v>
      </c>
      <c r="S217" s="68"/>
      <c r="W217"/>
      <c r="X217"/>
      <c r="Y217"/>
    </row>
    <row r="218" spans="1:25" ht="12.75" customHeight="1" x14ac:dyDescent="0.2">
      <c r="A218" s="289"/>
      <c r="B218" s="275"/>
      <c r="C218" s="118" t="s">
        <v>495</v>
      </c>
      <c r="D218" s="176">
        <v>19472</v>
      </c>
      <c r="E218" s="175">
        <f t="shared" si="39"/>
        <v>0.57759848125296631</v>
      </c>
      <c r="F218" s="176"/>
      <c r="G218" s="176">
        <v>14240</v>
      </c>
      <c r="H218" s="175">
        <f t="shared" si="40"/>
        <v>0.42240151874703369</v>
      </c>
      <c r="I218" s="176">
        <f t="shared" si="41"/>
        <v>33712</v>
      </c>
      <c r="S218" s="68"/>
      <c r="W218"/>
      <c r="X218"/>
      <c r="Y218"/>
    </row>
    <row r="219" spans="1:25" ht="12.75" customHeight="1" x14ac:dyDescent="0.2">
      <c r="A219" s="289"/>
      <c r="B219" s="275"/>
      <c r="C219" s="118" t="s">
        <v>494</v>
      </c>
      <c r="D219" s="176">
        <v>3280</v>
      </c>
      <c r="E219" s="175">
        <f t="shared" si="39"/>
        <v>1</v>
      </c>
      <c r="F219" s="176"/>
      <c r="G219" s="176"/>
      <c r="H219" s="175">
        <f t="shared" si="40"/>
        <v>0</v>
      </c>
      <c r="I219" s="176">
        <f t="shared" si="41"/>
        <v>3280</v>
      </c>
      <c r="S219" s="68"/>
      <c r="W219"/>
      <c r="X219"/>
      <c r="Y219"/>
    </row>
    <row r="220" spans="1:25" ht="12.75" customHeight="1" x14ac:dyDescent="0.2">
      <c r="A220" s="289"/>
      <c r="B220" s="275"/>
      <c r="C220" s="118" t="s">
        <v>493</v>
      </c>
      <c r="D220" s="176">
        <v>10304</v>
      </c>
      <c r="E220" s="175">
        <f t="shared" si="39"/>
        <v>0.40503144654088052</v>
      </c>
      <c r="F220" s="176"/>
      <c r="G220" s="176">
        <v>15136</v>
      </c>
      <c r="H220" s="175">
        <f t="shared" si="40"/>
        <v>0.59496855345911948</v>
      </c>
      <c r="I220" s="176">
        <f t="shared" si="41"/>
        <v>25440</v>
      </c>
      <c r="S220" s="68"/>
      <c r="W220"/>
      <c r="X220"/>
      <c r="Y220"/>
    </row>
    <row r="221" spans="1:25" ht="12.75" customHeight="1" x14ac:dyDescent="0.2">
      <c r="A221" s="289"/>
      <c r="B221" s="275"/>
      <c r="C221" s="118" t="s">
        <v>492</v>
      </c>
      <c r="D221" s="176">
        <v>3072</v>
      </c>
      <c r="E221" s="175">
        <f t="shared" si="39"/>
        <v>0.84210526315789469</v>
      </c>
      <c r="F221" s="176"/>
      <c r="G221" s="176">
        <v>576</v>
      </c>
      <c r="H221" s="175">
        <f t="shared" si="40"/>
        <v>0.15789473684210525</v>
      </c>
      <c r="I221" s="176">
        <f t="shared" si="41"/>
        <v>3648</v>
      </c>
      <c r="S221" s="68"/>
      <c r="W221"/>
      <c r="X221"/>
      <c r="Y221"/>
    </row>
    <row r="222" spans="1:25" ht="12.75" customHeight="1" x14ac:dyDescent="0.2">
      <c r="A222" s="289"/>
      <c r="B222" s="275"/>
      <c r="C222" s="118" t="s">
        <v>491</v>
      </c>
      <c r="D222" s="176">
        <v>8608</v>
      </c>
      <c r="E222" s="175">
        <f t="shared" si="39"/>
        <v>0.41770186335403725</v>
      </c>
      <c r="F222" s="176"/>
      <c r="G222" s="176">
        <v>12000</v>
      </c>
      <c r="H222" s="175">
        <f t="shared" si="40"/>
        <v>0.58229813664596275</v>
      </c>
      <c r="I222" s="176">
        <f t="shared" si="41"/>
        <v>20608</v>
      </c>
      <c r="S222" s="68"/>
      <c r="W222"/>
      <c r="X222"/>
      <c r="Y222"/>
    </row>
    <row r="223" spans="1:25" ht="12.75" customHeight="1" x14ac:dyDescent="0.2">
      <c r="A223" s="289"/>
      <c r="B223" s="275"/>
      <c r="C223" s="200" t="s">
        <v>490</v>
      </c>
      <c r="D223" s="176">
        <v>5632</v>
      </c>
      <c r="E223" s="175">
        <f t="shared" si="39"/>
        <v>0.88888888888888884</v>
      </c>
      <c r="F223" s="176"/>
      <c r="G223" s="176">
        <v>704</v>
      </c>
      <c r="H223" s="175">
        <f t="shared" si="40"/>
        <v>0.1111111111111111</v>
      </c>
      <c r="I223" s="176">
        <f t="shared" si="41"/>
        <v>6336</v>
      </c>
      <c r="S223" s="68"/>
      <c r="W223"/>
      <c r="X223"/>
      <c r="Y223"/>
    </row>
    <row r="224" spans="1:25" ht="12.75" customHeight="1" x14ac:dyDescent="0.2">
      <c r="A224" s="289"/>
      <c r="B224" s="275"/>
      <c r="C224" s="118" t="s">
        <v>489</v>
      </c>
      <c r="D224" s="176">
        <v>3136</v>
      </c>
      <c r="E224" s="175">
        <f t="shared" si="39"/>
        <v>0.23960880195599021</v>
      </c>
      <c r="F224" s="176"/>
      <c r="G224" s="176">
        <v>9952</v>
      </c>
      <c r="H224" s="175">
        <f t="shared" si="40"/>
        <v>0.76039119804400979</v>
      </c>
      <c r="I224" s="176">
        <f t="shared" si="41"/>
        <v>13088</v>
      </c>
      <c r="S224" s="68"/>
      <c r="W224"/>
      <c r="X224"/>
      <c r="Y224"/>
    </row>
    <row r="225" spans="1:25" ht="12.75" customHeight="1" thickBot="1" x14ac:dyDescent="0.25">
      <c r="A225" s="289"/>
      <c r="B225" s="281"/>
      <c r="C225" s="170" t="s">
        <v>0</v>
      </c>
      <c r="D225" s="182">
        <f>SUM(D210:D224)</f>
        <v>165984</v>
      </c>
      <c r="E225" s="180">
        <f t="shared" si="39"/>
        <v>0.51463438833217579</v>
      </c>
      <c r="F225" s="182"/>
      <c r="G225" s="182">
        <f>SUM(G210:G224)</f>
        <v>156544</v>
      </c>
      <c r="H225" s="180">
        <f t="shared" si="40"/>
        <v>0.48536561166782421</v>
      </c>
      <c r="I225" s="182">
        <f t="shared" si="41"/>
        <v>322528</v>
      </c>
      <c r="W225"/>
      <c r="X225"/>
      <c r="Y225"/>
    </row>
    <row r="226" spans="1:25" ht="12.75" customHeight="1" x14ac:dyDescent="0.2">
      <c r="A226" s="289"/>
      <c r="B226" s="311" t="s">
        <v>903</v>
      </c>
      <c r="C226" s="117" t="s">
        <v>600</v>
      </c>
      <c r="D226" s="174">
        <v>119664</v>
      </c>
      <c r="E226" s="185">
        <f t="shared" si="39"/>
        <v>0.79167989838043828</v>
      </c>
      <c r="F226" s="174"/>
      <c r="G226" s="174">
        <v>31488</v>
      </c>
      <c r="H226" s="185">
        <f t="shared" si="40"/>
        <v>0.20832010161956177</v>
      </c>
      <c r="I226" s="174">
        <f t="shared" si="41"/>
        <v>151152</v>
      </c>
      <c r="W226"/>
      <c r="X226"/>
      <c r="Y226"/>
    </row>
    <row r="227" spans="1:25" ht="12.75" customHeight="1" x14ac:dyDescent="0.2">
      <c r="A227" s="289"/>
      <c r="B227" s="312"/>
      <c r="C227" s="167" t="s">
        <v>598</v>
      </c>
      <c r="D227" s="176">
        <v>30144</v>
      </c>
      <c r="E227" s="175">
        <f t="shared" si="39"/>
        <v>0.90576923076923077</v>
      </c>
      <c r="F227" s="176"/>
      <c r="G227" s="176">
        <v>3136</v>
      </c>
      <c r="H227" s="175">
        <f t="shared" si="40"/>
        <v>9.4230769230769229E-2</v>
      </c>
      <c r="I227" s="176">
        <f t="shared" si="41"/>
        <v>33280</v>
      </c>
      <c r="S227" s="68"/>
      <c r="W227"/>
      <c r="X227"/>
      <c r="Y227"/>
    </row>
    <row r="228" spans="1:25" ht="12.75" customHeight="1" thickBot="1" x14ac:dyDescent="0.25">
      <c r="A228" s="289"/>
      <c r="B228" s="313"/>
      <c r="C228" s="181" t="s">
        <v>0</v>
      </c>
      <c r="D228" s="182">
        <f>SUM(D226:D227)</f>
        <v>149808</v>
      </c>
      <c r="E228" s="180">
        <f t="shared" si="39"/>
        <v>0.8122668517393945</v>
      </c>
      <c r="F228" s="182"/>
      <c r="G228" s="182">
        <f>SUM(G226:G227)</f>
        <v>34624</v>
      </c>
      <c r="H228" s="180">
        <f t="shared" si="40"/>
        <v>0.18773314826060553</v>
      </c>
      <c r="I228" s="182">
        <f t="shared" si="41"/>
        <v>184432</v>
      </c>
      <c r="S228" s="68"/>
      <c r="W228"/>
      <c r="X228"/>
      <c r="Y228"/>
    </row>
    <row r="229" spans="1:25" ht="12.75" customHeight="1" thickBot="1" x14ac:dyDescent="0.25">
      <c r="A229" s="292"/>
      <c r="B229" s="282" t="s">
        <v>154</v>
      </c>
      <c r="C229" s="285"/>
      <c r="D229" s="55">
        <f>SUM(D209,D225,D228)</f>
        <v>679392</v>
      </c>
      <c r="E229" s="56">
        <f t="shared" si="39"/>
        <v>0.63028989594620666</v>
      </c>
      <c r="F229" s="57"/>
      <c r="G229" s="55">
        <f>SUM(G209,G225,G228)</f>
        <v>398512</v>
      </c>
      <c r="H229" s="56">
        <f t="shared" si="40"/>
        <v>0.36971010405379329</v>
      </c>
      <c r="I229" s="57">
        <f t="shared" si="41"/>
        <v>1077904</v>
      </c>
      <c r="S229" s="68"/>
      <c r="W229"/>
      <c r="X229"/>
      <c r="Y229"/>
    </row>
    <row r="230" spans="1:25" ht="12.75" customHeight="1" x14ac:dyDescent="0.2">
      <c r="A230" s="278" t="s">
        <v>603</v>
      </c>
      <c r="B230" s="278" t="s">
        <v>834</v>
      </c>
      <c r="C230" s="217" t="s">
        <v>161</v>
      </c>
      <c r="D230" s="218"/>
      <c r="E230" s="218"/>
      <c r="F230" s="218"/>
      <c r="G230" s="218"/>
      <c r="H230" s="218"/>
      <c r="I230" s="218"/>
      <c r="S230" s="68"/>
      <c r="W230"/>
      <c r="X230"/>
      <c r="Y230"/>
    </row>
    <row r="231" spans="1:25" ht="12.75" customHeight="1" x14ac:dyDescent="0.2">
      <c r="A231" s="275"/>
      <c r="B231" s="279"/>
      <c r="C231" s="118" t="s">
        <v>361</v>
      </c>
      <c r="D231" s="178">
        <v>13952</v>
      </c>
      <c r="E231" s="175">
        <f t="shared" ref="E231:E238" si="42">+D231/$I231</f>
        <v>0.63051337671728125</v>
      </c>
      <c r="F231" s="176"/>
      <c r="G231" s="178">
        <v>8176</v>
      </c>
      <c r="H231" s="175">
        <f t="shared" ref="H231:H238" si="43">+G231/$I231</f>
        <v>0.36948662328271875</v>
      </c>
      <c r="I231" s="176">
        <f t="shared" ref="I231:I238" si="44">+D231+G231</f>
        <v>22128</v>
      </c>
      <c r="S231" s="68"/>
      <c r="W231"/>
      <c r="X231"/>
      <c r="Y231"/>
    </row>
    <row r="232" spans="1:25" ht="12.75" customHeight="1" x14ac:dyDescent="0.2">
      <c r="A232" s="275"/>
      <c r="B232" s="279"/>
      <c r="C232" s="118" t="s">
        <v>278</v>
      </c>
      <c r="D232" s="178">
        <v>4512</v>
      </c>
      <c r="E232" s="175">
        <f t="shared" si="42"/>
        <v>0.69117647058823528</v>
      </c>
      <c r="F232" s="176"/>
      <c r="G232" s="178">
        <v>2016</v>
      </c>
      <c r="H232" s="175">
        <f t="shared" si="43"/>
        <v>0.30882352941176472</v>
      </c>
      <c r="I232" s="176">
        <f t="shared" si="44"/>
        <v>6528</v>
      </c>
      <c r="S232" s="68"/>
      <c r="W232"/>
      <c r="X232"/>
      <c r="Y232"/>
    </row>
    <row r="233" spans="1:25" ht="12.75" customHeight="1" x14ac:dyDescent="0.2">
      <c r="A233" s="275"/>
      <c r="B233" s="279"/>
      <c r="C233" s="118" t="s">
        <v>301</v>
      </c>
      <c r="D233" s="178">
        <v>9120</v>
      </c>
      <c r="E233" s="175">
        <f t="shared" si="42"/>
        <v>0.69343065693430661</v>
      </c>
      <c r="F233" s="176"/>
      <c r="G233" s="178">
        <v>4032</v>
      </c>
      <c r="H233" s="175">
        <f t="shared" si="43"/>
        <v>0.30656934306569344</v>
      </c>
      <c r="I233" s="176">
        <f t="shared" si="44"/>
        <v>13152</v>
      </c>
      <c r="S233" s="68"/>
      <c r="W233"/>
      <c r="X233"/>
      <c r="Y233"/>
    </row>
    <row r="234" spans="1:25" ht="12.75" customHeight="1" x14ac:dyDescent="0.2">
      <c r="A234" s="275"/>
      <c r="B234" s="279"/>
      <c r="C234" s="118" t="s">
        <v>310</v>
      </c>
      <c r="D234" s="176">
        <v>13112</v>
      </c>
      <c r="E234" s="175">
        <f t="shared" si="42"/>
        <v>0.61385767790262169</v>
      </c>
      <c r="F234" s="176"/>
      <c r="G234" s="176">
        <v>8248</v>
      </c>
      <c r="H234" s="175">
        <f t="shared" si="43"/>
        <v>0.38614232209737825</v>
      </c>
      <c r="I234" s="176">
        <f t="shared" si="44"/>
        <v>21360</v>
      </c>
      <c r="S234" s="68"/>
      <c r="W234"/>
      <c r="X234"/>
      <c r="Y234"/>
    </row>
    <row r="235" spans="1:25" ht="12.75" customHeight="1" x14ac:dyDescent="0.2">
      <c r="A235" s="275"/>
      <c r="B235" s="279"/>
      <c r="C235" s="207" t="s">
        <v>313</v>
      </c>
      <c r="D235" s="176">
        <v>6240</v>
      </c>
      <c r="E235" s="175">
        <f t="shared" si="42"/>
        <v>0.43189368770764119</v>
      </c>
      <c r="F235" s="176"/>
      <c r="G235" s="176">
        <v>8208</v>
      </c>
      <c r="H235" s="175">
        <f t="shared" si="43"/>
        <v>0.56810631229235875</v>
      </c>
      <c r="I235" s="176">
        <f t="shared" si="44"/>
        <v>14448</v>
      </c>
      <c r="S235" s="68"/>
      <c r="W235"/>
      <c r="X235"/>
      <c r="Y235"/>
    </row>
    <row r="236" spans="1:25" ht="12.75" customHeight="1" x14ac:dyDescent="0.2">
      <c r="A236" s="275"/>
      <c r="B236" s="279"/>
      <c r="C236" s="118" t="s">
        <v>329</v>
      </c>
      <c r="D236" s="174">
        <v>13440</v>
      </c>
      <c r="E236" s="185">
        <f t="shared" si="42"/>
        <v>0.53231939163498099</v>
      </c>
      <c r="F236" s="215"/>
      <c r="G236" s="174">
        <v>11808</v>
      </c>
      <c r="H236" s="185">
        <f t="shared" si="43"/>
        <v>0.46768060836501901</v>
      </c>
      <c r="I236" s="174">
        <f t="shared" si="44"/>
        <v>25248</v>
      </c>
      <c r="S236" s="68"/>
      <c r="W236"/>
      <c r="X236"/>
      <c r="Y236"/>
    </row>
    <row r="237" spans="1:25" ht="12.75" customHeight="1" x14ac:dyDescent="0.2">
      <c r="A237" s="275"/>
      <c r="B237" s="279"/>
      <c r="C237" s="118" t="s">
        <v>362</v>
      </c>
      <c r="D237" s="176">
        <v>16016</v>
      </c>
      <c r="E237" s="175">
        <f t="shared" si="42"/>
        <v>0.68188010899182561</v>
      </c>
      <c r="F237" s="176"/>
      <c r="G237" s="176">
        <v>7472</v>
      </c>
      <c r="H237" s="175">
        <f t="shared" si="43"/>
        <v>0.31811989100817439</v>
      </c>
      <c r="I237" s="176">
        <f t="shared" si="44"/>
        <v>23488</v>
      </c>
      <c r="S237" s="68"/>
      <c r="W237"/>
      <c r="X237"/>
      <c r="Y237"/>
    </row>
    <row r="238" spans="1:25" ht="12.75" customHeight="1" x14ac:dyDescent="0.2">
      <c r="A238" s="275"/>
      <c r="B238" s="279"/>
      <c r="C238" s="196" t="s">
        <v>43</v>
      </c>
      <c r="D238" s="197">
        <f>SUM(D231:D237)</f>
        <v>76392</v>
      </c>
      <c r="E238" s="195">
        <f t="shared" si="42"/>
        <v>0.60459668228441177</v>
      </c>
      <c r="F238" s="194"/>
      <c r="G238" s="197">
        <f>SUM(G231:G237)</f>
        <v>49960</v>
      </c>
      <c r="H238" s="195">
        <f t="shared" si="43"/>
        <v>0.39540331771558818</v>
      </c>
      <c r="I238" s="194">
        <f t="shared" si="44"/>
        <v>126352</v>
      </c>
      <c r="S238" s="68"/>
      <c r="W238"/>
      <c r="X238"/>
      <c r="Y238"/>
    </row>
    <row r="239" spans="1:25" ht="12.75" customHeight="1" x14ac:dyDescent="0.2">
      <c r="A239" s="275"/>
      <c r="B239" s="279"/>
      <c r="C239" s="193" t="s">
        <v>167</v>
      </c>
      <c r="D239" s="197"/>
      <c r="E239" s="198"/>
      <c r="F239" s="197"/>
      <c r="G239" s="197"/>
      <c r="H239" s="198"/>
      <c r="I239" s="197"/>
      <c r="S239" s="68"/>
      <c r="W239"/>
      <c r="X239"/>
      <c r="Y239"/>
    </row>
    <row r="240" spans="1:25" ht="12.75" customHeight="1" x14ac:dyDescent="0.2">
      <c r="A240" s="275"/>
      <c r="B240" s="279"/>
      <c r="C240" s="118" t="s">
        <v>253</v>
      </c>
      <c r="D240" s="178">
        <v>37488</v>
      </c>
      <c r="E240" s="175">
        <f t="shared" ref="E240:E249" si="45">+D240/$I240</f>
        <v>0.60030745580322831</v>
      </c>
      <c r="F240" s="176"/>
      <c r="G240" s="178">
        <v>24960</v>
      </c>
      <c r="H240" s="175">
        <f t="shared" ref="H240:H249" si="46">+G240/$I240</f>
        <v>0.39969254419677169</v>
      </c>
      <c r="I240" s="176">
        <f t="shared" ref="I240:I249" si="47">+D240+G240</f>
        <v>62448</v>
      </c>
      <c r="S240" s="68"/>
      <c r="W240"/>
      <c r="X240"/>
      <c r="Y240"/>
    </row>
    <row r="241" spans="1:25" ht="12.75" customHeight="1" x14ac:dyDescent="0.2">
      <c r="A241" s="275"/>
      <c r="B241" s="279"/>
      <c r="C241" s="207" t="s">
        <v>254</v>
      </c>
      <c r="D241" s="178"/>
      <c r="E241" s="175">
        <f t="shared" si="45"/>
        <v>0</v>
      </c>
      <c r="F241" s="176"/>
      <c r="G241" s="178">
        <v>5296</v>
      </c>
      <c r="H241" s="175">
        <f t="shared" si="46"/>
        <v>1</v>
      </c>
      <c r="I241" s="176">
        <f t="shared" si="47"/>
        <v>5296</v>
      </c>
      <c r="S241" s="68"/>
      <c r="W241"/>
      <c r="X241"/>
      <c r="Y241"/>
    </row>
    <row r="242" spans="1:25" ht="12.75" customHeight="1" x14ac:dyDescent="0.2">
      <c r="A242" s="275"/>
      <c r="B242" s="279"/>
      <c r="C242" s="118" t="s">
        <v>363</v>
      </c>
      <c r="D242" s="178">
        <v>31680</v>
      </c>
      <c r="E242" s="175">
        <f t="shared" si="45"/>
        <v>0.55555555555555558</v>
      </c>
      <c r="F242" s="176"/>
      <c r="G242" s="178">
        <v>25344</v>
      </c>
      <c r="H242" s="175">
        <f t="shared" si="46"/>
        <v>0.44444444444444442</v>
      </c>
      <c r="I242" s="176">
        <f t="shared" si="47"/>
        <v>57024</v>
      </c>
      <c r="S242" s="68"/>
      <c r="W242"/>
      <c r="X242"/>
      <c r="Y242"/>
    </row>
    <row r="243" spans="1:25" ht="12.75" customHeight="1" x14ac:dyDescent="0.2">
      <c r="A243" s="275"/>
      <c r="B243" s="279"/>
      <c r="C243" s="118" t="s">
        <v>364</v>
      </c>
      <c r="D243" s="176">
        <v>5696</v>
      </c>
      <c r="E243" s="175">
        <f t="shared" si="45"/>
        <v>0.74789915966386555</v>
      </c>
      <c r="F243" s="176"/>
      <c r="G243" s="176">
        <v>1920</v>
      </c>
      <c r="H243" s="175">
        <f t="shared" si="46"/>
        <v>0.25210084033613445</v>
      </c>
      <c r="I243" s="176">
        <f t="shared" si="47"/>
        <v>7616</v>
      </c>
      <c r="S243" s="68"/>
      <c r="W243"/>
      <c r="X243"/>
      <c r="Y243"/>
    </row>
    <row r="244" spans="1:25" ht="12.75" customHeight="1" x14ac:dyDescent="0.2">
      <c r="A244" s="275"/>
      <c r="B244" s="279"/>
      <c r="C244" s="118" t="s">
        <v>284</v>
      </c>
      <c r="D244" s="176">
        <v>14208</v>
      </c>
      <c r="E244" s="175">
        <f t="shared" si="45"/>
        <v>0.58267716535433067</v>
      </c>
      <c r="F244" s="177"/>
      <c r="G244" s="176">
        <v>10176</v>
      </c>
      <c r="H244" s="175">
        <f t="shared" si="46"/>
        <v>0.41732283464566927</v>
      </c>
      <c r="I244" s="176">
        <f t="shared" si="47"/>
        <v>24384</v>
      </c>
      <c r="S244" s="68"/>
      <c r="W244"/>
      <c r="X244"/>
      <c r="Y244"/>
    </row>
    <row r="245" spans="1:25" ht="12.75" customHeight="1" x14ac:dyDescent="0.2">
      <c r="A245" s="275"/>
      <c r="B245" s="279"/>
      <c r="C245" s="118" t="s">
        <v>285</v>
      </c>
      <c r="D245" s="178"/>
      <c r="E245" s="175">
        <f t="shared" si="45"/>
        <v>0</v>
      </c>
      <c r="F245" s="176"/>
      <c r="G245" s="178">
        <v>2112</v>
      </c>
      <c r="H245" s="175">
        <f t="shared" si="46"/>
        <v>1</v>
      </c>
      <c r="I245" s="176">
        <f t="shared" si="47"/>
        <v>2112</v>
      </c>
      <c r="S245" s="68"/>
      <c r="W245"/>
      <c r="X245"/>
      <c r="Y245"/>
    </row>
    <row r="246" spans="1:25" ht="12.75" customHeight="1" x14ac:dyDescent="0.2">
      <c r="A246" s="275"/>
      <c r="B246" s="279"/>
      <c r="C246" s="167" t="s">
        <v>292</v>
      </c>
      <c r="D246" s="176">
        <v>1040</v>
      </c>
      <c r="E246" s="175">
        <f t="shared" si="45"/>
        <v>1</v>
      </c>
      <c r="F246" s="177"/>
      <c r="G246" s="176"/>
      <c r="H246" s="175">
        <f t="shared" si="46"/>
        <v>0</v>
      </c>
      <c r="I246" s="176">
        <f t="shared" si="47"/>
        <v>1040</v>
      </c>
      <c r="S246" s="68"/>
      <c r="W246"/>
      <c r="X246"/>
      <c r="Y246"/>
    </row>
    <row r="247" spans="1:25" ht="12.75" customHeight="1" x14ac:dyDescent="0.2">
      <c r="A247" s="275"/>
      <c r="B247" s="279"/>
      <c r="C247" s="118" t="s">
        <v>314</v>
      </c>
      <c r="D247" s="176">
        <v>11328</v>
      </c>
      <c r="E247" s="175">
        <f t="shared" si="45"/>
        <v>0.67045454545454541</v>
      </c>
      <c r="F247" s="177"/>
      <c r="G247" s="176">
        <v>5568</v>
      </c>
      <c r="H247" s="175">
        <f t="shared" si="46"/>
        <v>0.32954545454545453</v>
      </c>
      <c r="I247" s="176">
        <f t="shared" si="47"/>
        <v>16896</v>
      </c>
      <c r="S247" s="68"/>
      <c r="W247"/>
      <c r="X247"/>
      <c r="Y247"/>
    </row>
    <row r="248" spans="1:25" ht="12.75" customHeight="1" x14ac:dyDescent="0.2">
      <c r="A248" s="275"/>
      <c r="B248" s="279"/>
      <c r="C248" s="207" t="s">
        <v>328</v>
      </c>
      <c r="D248" s="176">
        <v>6880</v>
      </c>
      <c r="E248" s="175">
        <f t="shared" si="45"/>
        <v>1</v>
      </c>
      <c r="F248" s="176"/>
      <c r="G248" s="176"/>
      <c r="H248" s="175">
        <f t="shared" si="46"/>
        <v>0</v>
      </c>
      <c r="I248" s="176">
        <f t="shared" si="47"/>
        <v>6880</v>
      </c>
      <c r="W248"/>
      <c r="X248"/>
      <c r="Y248"/>
    </row>
    <row r="249" spans="1:25" ht="12.75" customHeight="1" x14ac:dyDescent="0.2">
      <c r="A249" s="275"/>
      <c r="B249" s="279"/>
      <c r="C249" s="196" t="s">
        <v>43</v>
      </c>
      <c r="D249" s="197">
        <f>SUM(D240:D248)</f>
        <v>108320</v>
      </c>
      <c r="E249" s="198">
        <f t="shared" si="45"/>
        <v>0.58966988938245801</v>
      </c>
      <c r="F249" s="197"/>
      <c r="G249" s="197">
        <f>SUM(G240:G248)</f>
        <v>75376</v>
      </c>
      <c r="H249" s="198">
        <f t="shared" si="46"/>
        <v>0.41033011061754204</v>
      </c>
      <c r="I249" s="197">
        <f t="shared" si="47"/>
        <v>183696</v>
      </c>
      <c r="W249"/>
      <c r="X249"/>
      <c r="Y249"/>
    </row>
    <row r="250" spans="1:25" ht="12.75" customHeight="1" x14ac:dyDescent="0.2">
      <c r="A250" s="275"/>
      <c r="B250" s="279"/>
      <c r="C250" s="193" t="s">
        <v>162</v>
      </c>
      <c r="D250" s="197"/>
      <c r="E250" s="198"/>
      <c r="F250" s="197"/>
      <c r="G250" s="197"/>
      <c r="H250" s="198"/>
      <c r="I250" s="197"/>
      <c r="S250" s="68"/>
      <c r="W250"/>
      <c r="X250"/>
      <c r="Y250"/>
    </row>
    <row r="251" spans="1:25" ht="12.75" customHeight="1" x14ac:dyDescent="0.2">
      <c r="A251" s="275"/>
      <c r="B251" s="279"/>
      <c r="C251" s="200" t="s">
        <v>380</v>
      </c>
      <c r="D251" s="178">
        <v>7328</v>
      </c>
      <c r="E251" s="175">
        <f t="shared" si="39"/>
        <v>0.77891156462585032</v>
      </c>
      <c r="F251" s="176"/>
      <c r="G251" s="178">
        <v>2080</v>
      </c>
      <c r="H251" s="175">
        <f t="shared" si="40"/>
        <v>0.22108843537414966</v>
      </c>
      <c r="I251" s="176">
        <f t="shared" si="41"/>
        <v>9408</v>
      </c>
      <c r="S251" s="68"/>
      <c r="W251"/>
      <c r="X251"/>
      <c r="Y251"/>
    </row>
    <row r="252" spans="1:25" ht="12.75" customHeight="1" x14ac:dyDescent="0.2">
      <c r="A252" s="275"/>
      <c r="B252" s="279"/>
      <c r="C252" s="200" t="s">
        <v>298</v>
      </c>
      <c r="D252" s="178">
        <v>59232</v>
      </c>
      <c r="E252" s="175">
        <f t="shared" si="39"/>
        <v>0.85397923875432524</v>
      </c>
      <c r="F252" s="176"/>
      <c r="G252" s="178">
        <v>10128</v>
      </c>
      <c r="H252" s="175">
        <f t="shared" si="40"/>
        <v>0.14602076124567473</v>
      </c>
      <c r="I252" s="176">
        <f t="shared" si="41"/>
        <v>69360</v>
      </c>
      <c r="S252" s="68"/>
      <c r="W252"/>
      <c r="X252"/>
      <c r="Y252"/>
    </row>
    <row r="253" spans="1:25" ht="12.75" customHeight="1" x14ac:dyDescent="0.2">
      <c r="A253" s="275"/>
      <c r="B253" s="279"/>
      <c r="C253" s="200" t="s">
        <v>317</v>
      </c>
      <c r="D253" s="176">
        <v>40656</v>
      </c>
      <c r="E253" s="175">
        <f t="shared" si="39"/>
        <v>0.71236333052985701</v>
      </c>
      <c r="F253" s="176"/>
      <c r="G253" s="176">
        <v>16416</v>
      </c>
      <c r="H253" s="175">
        <f t="shared" si="40"/>
        <v>0.28763666947014299</v>
      </c>
      <c r="I253" s="176">
        <f t="shared" si="41"/>
        <v>57072</v>
      </c>
      <c r="S253" s="68"/>
      <c r="W253"/>
      <c r="X253"/>
      <c r="Y253"/>
    </row>
    <row r="254" spans="1:25" ht="12.75" customHeight="1" x14ac:dyDescent="0.2">
      <c r="A254" s="275"/>
      <c r="B254" s="279"/>
      <c r="C254" s="118" t="s">
        <v>319</v>
      </c>
      <c r="D254" s="176">
        <v>24864</v>
      </c>
      <c r="E254" s="175">
        <f t="shared" si="39"/>
        <v>0.89156626506024095</v>
      </c>
      <c r="F254" s="177"/>
      <c r="G254" s="176">
        <v>3024</v>
      </c>
      <c r="H254" s="175">
        <f t="shared" si="40"/>
        <v>0.10843373493975904</v>
      </c>
      <c r="I254" s="176">
        <f t="shared" si="41"/>
        <v>27888</v>
      </c>
      <c r="S254" s="68"/>
      <c r="W254"/>
      <c r="X254"/>
      <c r="Y254"/>
    </row>
    <row r="255" spans="1:25" ht="12.75" customHeight="1" x14ac:dyDescent="0.2">
      <c r="A255" s="275"/>
      <c r="B255" s="279"/>
      <c r="C255" s="118" t="s">
        <v>327</v>
      </c>
      <c r="D255" s="176">
        <v>3792</v>
      </c>
      <c r="E255" s="175">
        <f t="shared" si="39"/>
        <v>1</v>
      </c>
      <c r="F255" s="176"/>
      <c r="G255" s="176"/>
      <c r="H255" s="175">
        <f t="shared" si="40"/>
        <v>0</v>
      </c>
      <c r="I255" s="176">
        <f t="shared" si="41"/>
        <v>3792</v>
      </c>
      <c r="S255" s="68"/>
      <c r="W255"/>
      <c r="X255"/>
      <c r="Y255"/>
    </row>
    <row r="256" spans="1:25" ht="12.75" customHeight="1" x14ac:dyDescent="0.2">
      <c r="A256" s="275"/>
      <c r="B256" s="279"/>
      <c r="C256" s="196" t="s">
        <v>43</v>
      </c>
      <c r="D256" s="197">
        <f>SUM(D251:D255)</f>
        <v>135872</v>
      </c>
      <c r="E256" s="198">
        <f t="shared" si="39"/>
        <v>0.81107927411652336</v>
      </c>
      <c r="F256" s="197"/>
      <c r="G256" s="197">
        <f>SUM(G251:G255)</f>
        <v>31648</v>
      </c>
      <c r="H256" s="198">
        <f t="shared" si="40"/>
        <v>0.18892072588347661</v>
      </c>
      <c r="I256" s="197">
        <f t="shared" si="41"/>
        <v>167520</v>
      </c>
      <c r="S256" s="68"/>
      <c r="W256"/>
      <c r="X256"/>
      <c r="Y256"/>
    </row>
    <row r="257" spans="1:25" ht="12.75" customHeight="1" thickBot="1" x14ac:dyDescent="0.25">
      <c r="A257" s="275"/>
      <c r="B257" s="280"/>
      <c r="C257" s="170" t="s">
        <v>0</v>
      </c>
      <c r="D257" s="182">
        <f>SUM(D238,D249,D256)</f>
        <v>320584</v>
      </c>
      <c r="E257" s="180">
        <f t="shared" si="39"/>
        <v>0.67128450817475205</v>
      </c>
      <c r="F257" s="182"/>
      <c r="G257" s="182">
        <f>SUM(G238,G249,G256)</f>
        <v>156984</v>
      </c>
      <c r="H257" s="180">
        <f t="shared" si="40"/>
        <v>0.3287154918252479</v>
      </c>
      <c r="I257" s="182">
        <f t="shared" si="41"/>
        <v>477568</v>
      </c>
      <c r="S257" s="68"/>
      <c r="W257"/>
      <c r="X257"/>
      <c r="Y257"/>
    </row>
    <row r="258" spans="1:25" ht="12.75" customHeight="1" x14ac:dyDescent="0.2">
      <c r="A258" s="289" t="s">
        <v>603</v>
      </c>
      <c r="B258" s="278" t="s">
        <v>835</v>
      </c>
      <c r="C258" s="171" t="s">
        <v>209</v>
      </c>
      <c r="D258" s="206"/>
      <c r="E258" s="206"/>
      <c r="F258" s="206"/>
      <c r="G258" s="197"/>
      <c r="H258" s="197"/>
      <c r="I258" s="168"/>
      <c r="S258" s="68"/>
      <c r="W258"/>
      <c r="X258"/>
      <c r="Y258"/>
    </row>
    <row r="259" spans="1:25" ht="12.75" customHeight="1" x14ac:dyDescent="0.2">
      <c r="A259" s="289"/>
      <c r="B259" s="279"/>
      <c r="C259" s="118" t="s">
        <v>250</v>
      </c>
      <c r="D259" s="176">
        <v>24720</v>
      </c>
      <c r="E259" s="175">
        <f t="shared" ref="E259:E320" si="48">+D259/$I259</f>
        <v>0.75329107752315938</v>
      </c>
      <c r="F259" s="177"/>
      <c r="G259" s="176">
        <v>8096</v>
      </c>
      <c r="H259" s="175">
        <f t="shared" ref="H259:H320" si="49">+G259/$I259</f>
        <v>0.24670892247684056</v>
      </c>
      <c r="I259" s="178">
        <f t="shared" ref="I259:I320" si="50">+D259+G259</f>
        <v>32816</v>
      </c>
      <c r="S259" s="68"/>
      <c r="W259"/>
      <c r="X259"/>
      <c r="Y259"/>
    </row>
    <row r="260" spans="1:25" ht="12.75" customHeight="1" x14ac:dyDescent="0.2">
      <c r="A260" s="289"/>
      <c r="B260" s="279"/>
      <c r="C260" s="118" t="s">
        <v>252</v>
      </c>
      <c r="D260" s="176">
        <v>2640</v>
      </c>
      <c r="E260" s="175">
        <f t="shared" si="48"/>
        <v>1</v>
      </c>
      <c r="F260" s="177"/>
      <c r="G260" s="176"/>
      <c r="H260" s="175">
        <f t="shared" si="49"/>
        <v>0</v>
      </c>
      <c r="I260" s="178">
        <f t="shared" si="50"/>
        <v>2640</v>
      </c>
      <c r="S260" s="68"/>
      <c r="W260"/>
      <c r="X260"/>
      <c r="Y260"/>
    </row>
    <row r="261" spans="1:25" ht="12.75" customHeight="1" x14ac:dyDescent="0.2">
      <c r="A261" s="289"/>
      <c r="B261" s="279"/>
      <c r="C261" s="169" t="s">
        <v>257</v>
      </c>
      <c r="D261" s="176">
        <v>33072</v>
      </c>
      <c r="E261" s="175">
        <f t="shared" si="48"/>
        <v>0.44915254237288138</v>
      </c>
      <c r="F261" s="177"/>
      <c r="G261" s="176">
        <v>40560</v>
      </c>
      <c r="H261" s="175">
        <f t="shared" si="49"/>
        <v>0.55084745762711862</v>
      </c>
      <c r="I261" s="178">
        <f t="shared" si="50"/>
        <v>73632</v>
      </c>
      <c r="S261" s="68"/>
      <c r="W261"/>
      <c r="X261"/>
      <c r="Y261"/>
    </row>
    <row r="262" spans="1:25" ht="12.75" customHeight="1" x14ac:dyDescent="0.2">
      <c r="A262" s="289"/>
      <c r="B262" s="279"/>
      <c r="C262" s="118" t="s">
        <v>263</v>
      </c>
      <c r="D262" s="176">
        <v>17168</v>
      </c>
      <c r="E262" s="175">
        <f t="shared" si="48"/>
        <v>0.65227963525835864</v>
      </c>
      <c r="F262" s="177"/>
      <c r="G262" s="176">
        <v>9152</v>
      </c>
      <c r="H262" s="175">
        <f t="shared" si="49"/>
        <v>0.34772036474164136</v>
      </c>
      <c r="I262" s="178">
        <f t="shared" si="50"/>
        <v>26320</v>
      </c>
      <c r="S262" s="68"/>
      <c r="W262"/>
      <c r="X262"/>
      <c r="Y262"/>
    </row>
    <row r="263" spans="1:25" ht="12.75" customHeight="1" x14ac:dyDescent="0.2">
      <c r="A263" s="289"/>
      <c r="B263" s="279"/>
      <c r="C263" s="118" t="s">
        <v>289</v>
      </c>
      <c r="D263" s="176">
        <v>9216</v>
      </c>
      <c r="E263" s="175">
        <f t="shared" si="48"/>
        <v>0.78048780487804881</v>
      </c>
      <c r="F263" s="177"/>
      <c r="G263" s="176">
        <v>2592</v>
      </c>
      <c r="H263" s="175">
        <f t="shared" si="49"/>
        <v>0.21951219512195122</v>
      </c>
      <c r="I263" s="178">
        <f t="shared" si="50"/>
        <v>11808</v>
      </c>
      <c r="S263" s="68"/>
      <c r="W263"/>
      <c r="X263"/>
      <c r="Y263"/>
    </row>
    <row r="264" spans="1:25" ht="12.75" customHeight="1" x14ac:dyDescent="0.2">
      <c r="A264" s="289"/>
      <c r="B264" s="279"/>
      <c r="C264" s="118" t="s">
        <v>295</v>
      </c>
      <c r="D264" s="176">
        <v>7248</v>
      </c>
      <c r="E264" s="175">
        <f t="shared" si="48"/>
        <v>0.52430555555555558</v>
      </c>
      <c r="F264" s="177"/>
      <c r="G264" s="176">
        <v>6576</v>
      </c>
      <c r="H264" s="175">
        <f t="shared" si="49"/>
        <v>0.47569444444444442</v>
      </c>
      <c r="I264" s="178">
        <f t="shared" si="50"/>
        <v>13824</v>
      </c>
      <c r="S264" s="68"/>
      <c r="W264"/>
      <c r="X264"/>
      <c r="Y264"/>
    </row>
    <row r="265" spans="1:25" ht="12.75" customHeight="1" x14ac:dyDescent="0.2">
      <c r="A265" s="289"/>
      <c r="B265" s="279"/>
      <c r="C265" s="118" t="s">
        <v>305</v>
      </c>
      <c r="D265" s="176">
        <v>5360</v>
      </c>
      <c r="E265" s="175">
        <f t="shared" si="48"/>
        <v>0.91032608695652173</v>
      </c>
      <c r="F265" s="177"/>
      <c r="G265" s="176">
        <v>528</v>
      </c>
      <c r="H265" s="175">
        <f t="shared" si="49"/>
        <v>8.9673913043478257E-2</v>
      </c>
      <c r="I265" s="178">
        <f t="shared" si="50"/>
        <v>5888</v>
      </c>
      <c r="S265" s="68"/>
      <c r="W265"/>
      <c r="X265"/>
      <c r="Y265"/>
    </row>
    <row r="266" spans="1:25" ht="12.75" customHeight="1" x14ac:dyDescent="0.2">
      <c r="A266" s="289"/>
      <c r="B266" s="279"/>
      <c r="C266" s="118" t="s">
        <v>311</v>
      </c>
      <c r="D266" s="176"/>
      <c r="E266" s="175">
        <f t="shared" si="48"/>
        <v>0</v>
      </c>
      <c r="F266" s="177"/>
      <c r="G266" s="176">
        <v>3216</v>
      </c>
      <c r="H266" s="175">
        <f t="shared" si="49"/>
        <v>1</v>
      </c>
      <c r="I266" s="178">
        <f t="shared" si="50"/>
        <v>3216</v>
      </c>
      <c r="S266" s="68"/>
    </row>
    <row r="267" spans="1:25" ht="12.75" customHeight="1" x14ac:dyDescent="0.2">
      <c r="A267" s="289"/>
      <c r="B267" s="279"/>
      <c r="C267" s="118" t="s">
        <v>315</v>
      </c>
      <c r="D267" s="176">
        <v>10560</v>
      </c>
      <c r="E267" s="175">
        <f t="shared" si="48"/>
        <v>0.52631578947368418</v>
      </c>
      <c r="F267" s="177"/>
      <c r="G267" s="176">
        <v>9504</v>
      </c>
      <c r="H267" s="175">
        <f t="shared" si="49"/>
        <v>0.47368421052631576</v>
      </c>
      <c r="I267" s="178">
        <f t="shared" si="50"/>
        <v>20064</v>
      </c>
      <c r="S267" s="68"/>
    </row>
    <row r="268" spans="1:25" ht="12.75" customHeight="1" x14ac:dyDescent="0.2">
      <c r="A268" s="289"/>
      <c r="B268" s="279"/>
      <c r="C268" s="219" t="s">
        <v>43</v>
      </c>
      <c r="D268" s="197">
        <f>SUM(D259:D267)</f>
        <v>109984</v>
      </c>
      <c r="E268" s="198">
        <f t="shared" si="48"/>
        <v>0.57823014804845219</v>
      </c>
      <c r="F268" s="206"/>
      <c r="G268" s="197">
        <f>SUM(G259:G267)</f>
        <v>80224</v>
      </c>
      <c r="H268" s="198">
        <f t="shared" si="49"/>
        <v>0.42176985195154776</v>
      </c>
      <c r="I268" s="220">
        <f t="shared" si="50"/>
        <v>190208</v>
      </c>
      <c r="S268" s="68"/>
    </row>
    <row r="269" spans="1:25" ht="12.75" customHeight="1" x14ac:dyDescent="0.2">
      <c r="A269" s="289"/>
      <c r="B269" s="279"/>
      <c r="C269" s="193" t="s">
        <v>130</v>
      </c>
      <c r="D269" s="197"/>
      <c r="E269" s="198"/>
      <c r="F269" s="206"/>
      <c r="G269" s="197"/>
      <c r="H269" s="198"/>
      <c r="I269" s="220"/>
      <c r="S269" s="68"/>
    </row>
    <row r="270" spans="1:25" ht="12.75" customHeight="1" x14ac:dyDescent="0.2">
      <c r="A270" s="289"/>
      <c r="B270" s="279"/>
      <c r="C270" s="200" t="s">
        <v>336</v>
      </c>
      <c r="D270" s="176">
        <v>7232</v>
      </c>
      <c r="E270" s="175">
        <f t="shared" ref="E270" si="51">+D270/$I270</f>
        <v>0.56218905472636815</v>
      </c>
      <c r="F270" s="177"/>
      <c r="G270" s="176">
        <v>5632</v>
      </c>
      <c r="H270" s="175">
        <f t="shared" ref="H270" si="52">+G270/$I270</f>
        <v>0.43781094527363185</v>
      </c>
      <c r="I270" s="178">
        <f t="shared" ref="I270" si="53">+D270+G270</f>
        <v>12864</v>
      </c>
      <c r="S270" s="68"/>
    </row>
    <row r="271" spans="1:25" ht="12.75" customHeight="1" x14ac:dyDescent="0.2">
      <c r="A271" s="289"/>
      <c r="B271" s="279"/>
      <c r="C271" s="200" t="s">
        <v>260</v>
      </c>
      <c r="D271" s="176">
        <v>8640</v>
      </c>
      <c r="E271" s="175">
        <f t="shared" si="48"/>
        <v>0.84905660377358494</v>
      </c>
      <c r="F271" s="177"/>
      <c r="G271" s="176">
        <v>1536</v>
      </c>
      <c r="H271" s="175">
        <f t="shared" si="49"/>
        <v>0.15094339622641509</v>
      </c>
      <c r="I271" s="178">
        <f t="shared" si="50"/>
        <v>10176</v>
      </c>
      <c r="S271" s="68"/>
    </row>
    <row r="272" spans="1:25" ht="12.75" customHeight="1" x14ac:dyDescent="0.2">
      <c r="A272" s="289"/>
      <c r="B272" s="279"/>
      <c r="C272" s="200" t="s">
        <v>281</v>
      </c>
      <c r="D272" s="176">
        <v>12672</v>
      </c>
      <c r="E272" s="175">
        <f t="shared" si="48"/>
        <v>0.27779726411785338</v>
      </c>
      <c r="F272" s="177"/>
      <c r="G272" s="176">
        <v>32944</v>
      </c>
      <c r="H272" s="175">
        <f t="shared" si="49"/>
        <v>0.72220273588214656</v>
      </c>
      <c r="I272" s="178">
        <f t="shared" si="50"/>
        <v>45616</v>
      </c>
      <c r="S272" s="68"/>
    </row>
    <row r="273" spans="1:19" ht="12.75" customHeight="1" x14ac:dyDescent="0.2">
      <c r="A273" s="289"/>
      <c r="B273" s="279"/>
      <c r="C273" s="118" t="s">
        <v>367</v>
      </c>
      <c r="D273" s="176">
        <v>11136</v>
      </c>
      <c r="E273" s="175">
        <f t="shared" si="48"/>
        <v>0.44274809160305345</v>
      </c>
      <c r="F273" s="177"/>
      <c r="G273" s="176">
        <v>14016</v>
      </c>
      <c r="H273" s="175">
        <f t="shared" si="49"/>
        <v>0.5572519083969466</v>
      </c>
      <c r="I273" s="178">
        <f t="shared" si="50"/>
        <v>25152</v>
      </c>
      <c r="S273" s="68"/>
    </row>
    <row r="274" spans="1:19" ht="12.75" customHeight="1" x14ac:dyDescent="0.2">
      <c r="A274" s="289"/>
      <c r="B274" s="279"/>
      <c r="C274" s="200" t="s">
        <v>368</v>
      </c>
      <c r="D274" s="176">
        <v>2208</v>
      </c>
      <c r="E274" s="175">
        <f t="shared" si="48"/>
        <v>0.22885572139303484</v>
      </c>
      <c r="F274" s="177"/>
      <c r="G274" s="176">
        <v>7440</v>
      </c>
      <c r="H274" s="175">
        <f t="shared" si="49"/>
        <v>0.77114427860696522</v>
      </c>
      <c r="I274" s="178">
        <f t="shared" si="50"/>
        <v>9648</v>
      </c>
      <c r="S274" s="68"/>
    </row>
    <row r="275" spans="1:19" ht="12.75" customHeight="1" x14ac:dyDescent="0.2">
      <c r="A275" s="289"/>
      <c r="B275" s="279"/>
      <c r="C275" s="118" t="s">
        <v>309</v>
      </c>
      <c r="D275" s="176">
        <v>92928</v>
      </c>
      <c r="E275" s="175">
        <f t="shared" si="48"/>
        <v>0.6079129160561022</v>
      </c>
      <c r="F275" s="177"/>
      <c r="G275" s="176">
        <v>59936</v>
      </c>
      <c r="H275" s="175">
        <f t="shared" si="49"/>
        <v>0.39208708394389785</v>
      </c>
      <c r="I275" s="178">
        <f t="shared" si="50"/>
        <v>152864</v>
      </c>
      <c r="S275" s="68"/>
    </row>
    <row r="276" spans="1:19" ht="12.75" customHeight="1" x14ac:dyDescent="0.2">
      <c r="A276" s="289"/>
      <c r="B276" s="279"/>
      <c r="C276" s="196" t="s">
        <v>43</v>
      </c>
      <c r="D276" s="197">
        <f>SUM(D270:D275)</f>
        <v>134816</v>
      </c>
      <c r="E276" s="198">
        <f t="shared" si="48"/>
        <v>0.52596754057428219</v>
      </c>
      <c r="F276" s="206"/>
      <c r="G276" s="197">
        <f>SUM(G270:G275)</f>
        <v>121504</v>
      </c>
      <c r="H276" s="198">
        <f t="shared" si="49"/>
        <v>0.47403245942571787</v>
      </c>
      <c r="I276" s="220">
        <f t="shared" si="50"/>
        <v>256320</v>
      </c>
      <c r="S276" s="68"/>
    </row>
    <row r="277" spans="1:19" ht="12.75" customHeight="1" x14ac:dyDescent="0.2">
      <c r="A277" s="289"/>
      <c r="B277" s="279"/>
      <c r="C277" s="193" t="s">
        <v>54</v>
      </c>
      <c r="D277" s="197"/>
      <c r="E277" s="198"/>
      <c r="F277" s="206"/>
      <c r="G277" s="197"/>
      <c r="H277" s="198"/>
      <c r="I277" s="220"/>
      <c r="S277" s="68"/>
    </row>
    <row r="278" spans="1:19" ht="12.75" customHeight="1" x14ac:dyDescent="0.2">
      <c r="A278" s="289"/>
      <c r="B278" s="279"/>
      <c r="C278" s="118" t="s">
        <v>365</v>
      </c>
      <c r="D278" s="176">
        <v>4128</v>
      </c>
      <c r="E278" s="175">
        <f t="shared" ref="E278:E282" si="54">+D278/$I278</f>
        <v>1</v>
      </c>
      <c r="F278" s="177"/>
      <c r="G278" s="176"/>
      <c r="H278" s="175">
        <f t="shared" ref="H278:H282" si="55">+G278/$I278</f>
        <v>0</v>
      </c>
      <c r="I278" s="178">
        <f t="shared" ref="I278" si="56">+D278+G278</f>
        <v>4128</v>
      </c>
      <c r="S278" s="68"/>
    </row>
    <row r="279" spans="1:19" ht="12.75" customHeight="1" x14ac:dyDescent="0.2">
      <c r="A279" s="289"/>
      <c r="B279" s="279"/>
      <c r="C279" s="169" t="s">
        <v>283</v>
      </c>
      <c r="D279" s="176">
        <v>31056</v>
      </c>
      <c r="E279" s="175">
        <f t="shared" si="54"/>
        <v>0.77023809523809528</v>
      </c>
      <c r="F279" s="177"/>
      <c r="G279" s="176">
        <v>9264</v>
      </c>
      <c r="H279" s="175">
        <f t="shared" si="55"/>
        <v>0.22976190476190475</v>
      </c>
      <c r="I279" s="178">
        <f t="shared" si="50"/>
        <v>40320</v>
      </c>
      <c r="S279" s="68"/>
    </row>
    <row r="280" spans="1:19" ht="12.75" customHeight="1" x14ac:dyDescent="0.2">
      <c r="A280" s="289"/>
      <c r="B280" s="279"/>
      <c r="C280" s="167" t="s">
        <v>288</v>
      </c>
      <c r="D280" s="176">
        <v>104864</v>
      </c>
      <c r="E280" s="175">
        <f t="shared" si="54"/>
        <v>0.73073921284424126</v>
      </c>
      <c r="F280" s="177"/>
      <c r="G280" s="176">
        <v>38640</v>
      </c>
      <c r="H280" s="175">
        <f t="shared" si="55"/>
        <v>0.26926078715575874</v>
      </c>
      <c r="I280" s="178">
        <f t="shared" si="50"/>
        <v>143504</v>
      </c>
    </row>
    <row r="281" spans="1:19" ht="12.75" customHeight="1" x14ac:dyDescent="0.2">
      <c r="A281" s="289"/>
      <c r="B281" s="279"/>
      <c r="C281" s="169" t="s">
        <v>369</v>
      </c>
      <c r="D281" s="176">
        <v>2496</v>
      </c>
      <c r="E281" s="175">
        <f t="shared" si="54"/>
        <v>0.59090909090909094</v>
      </c>
      <c r="F281" s="177"/>
      <c r="G281" s="176">
        <v>1728</v>
      </c>
      <c r="H281" s="175">
        <f t="shared" si="55"/>
        <v>0.40909090909090912</v>
      </c>
      <c r="I281" s="178">
        <f t="shared" si="50"/>
        <v>4224</v>
      </c>
    </row>
    <row r="282" spans="1:19" ht="12.75" customHeight="1" x14ac:dyDescent="0.2">
      <c r="A282" s="289"/>
      <c r="B282" s="279"/>
      <c r="C282" s="118" t="s">
        <v>320</v>
      </c>
      <c r="D282" s="176">
        <v>19344</v>
      </c>
      <c r="E282" s="175">
        <f t="shared" si="54"/>
        <v>0.76761904761904765</v>
      </c>
      <c r="F282" s="177"/>
      <c r="G282" s="176">
        <v>5856</v>
      </c>
      <c r="H282" s="175">
        <f t="shared" si="55"/>
        <v>0.23238095238095238</v>
      </c>
      <c r="I282" s="178">
        <f t="shared" si="50"/>
        <v>25200</v>
      </c>
    </row>
    <row r="283" spans="1:19" ht="12.75" customHeight="1" x14ac:dyDescent="0.2">
      <c r="A283" s="289"/>
      <c r="B283" s="279"/>
      <c r="C283" s="221" t="s">
        <v>43</v>
      </c>
      <c r="D283" s="197">
        <f>SUM(D278:D282)</f>
        <v>161888</v>
      </c>
      <c r="E283" s="198">
        <f t="shared" si="48"/>
        <v>0.74473722950095689</v>
      </c>
      <c r="F283" s="206"/>
      <c r="G283" s="197">
        <f>SUM(G278:G282)</f>
        <v>55488</v>
      </c>
      <c r="H283" s="198">
        <f t="shared" si="49"/>
        <v>0.25526277049904311</v>
      </c>
      <c r="I283" s="220">
        <f t="shared" si="50"/>
        <v>217376</v>
      </c>
      <c r="S283" s="68"/>
    </row>
    <row r="284" spans="1:19" ht="12.75" customHeight="1" thickBot="1" x14ac:dyDescent="0.25">
      <c r="A284" s="289"/>
      <c r="B284" s="280"/>
      <c r="C284" s="170" t="s">
        <v>0</v>
      </c>
      <c r="D284" s="182">
        <f>SUM(D268,D276,D283)</f>
        <v>406688</v>
      </c>
      <c r="E284" s="180">
        <f t="shared" si="48"/>
        <v>0.61257049211934256</v>
      </c>
      <c r="F284" s="222"/>
      <c r="G284" s="182">
        <f>SUM(G268,G276,G283)</f>
        <v>257216</v>
      </c>
      <c r="H284" s="180">
        <f t="shared" si="49"/>
        <v>0.38742950788065744</v>
      </c>
      <c r="I284" s="179">
        <f t="shared" si="50"/>
        <v>663904</v>
      </c>
      <c r="S284" s="68"/>
    </row>
    <row r="285" spans="1:19" ht="12.75" customHeight="1" thickBot="1" x14ac:dyDescent="0.25">
      <c r="A285" s="292"/>
      <c r="B285" s="282" t="s">
        <v>155</v>
      </c>
      <c r="C285" s="285"/>
      <c r="D285" s="55">
        <f>SUM(D257,D284)</f>
        <v>727272</v>
      </c>
      <c r="E285" s="56">
        <f t="shared" si="48"/>
        <v>0.63713520787194078</v>
      </c>
      <c r="F285" s="57"/>
      <c r="G285" s="55">
        <f>SUM(G257,G284)</f>
        <v>414200</v>
      </c>
      <c r="H285" s="56">
        <f t="shared" si="49"/>
        <v>0.36286479212805922</v>
      </c>
      <c r="I285" s="57">
        <f t="shared" si="50"/>
        <v>1141472</v>
      </c>
      <c r="S285" s="68"/>
    </row>
    <row r="286" spans="1:19" ht="12.75" customHeight="1" x14ac:dyDescent="0.2">
      <c r="A286" s="288" t="s">
        <v>215</v>
      </c>
      <c r="B286" s="278" t="s">
        <v>836</v>
      </c>
      <c r="C286" s="208" t="s">
        <v>164</v>
      </c>
      <c r="D286" s="223"/>
      <c r="E286" s="224"/>
      <c r="F286" s="225"/>
      <c r="G286" s="223"/>
      <c r="H286" s="224"/>
      <c r="I286" s="226"/>
      <c r="S286" s="68"/>
    </row>
    <row r="287" spans="1:19" ht="12.75" customHeight="1" x14ac:dyDescent="0.2">
      <c r="A287" s="289"/>
      <c r="B287" s="279"/>
      <c r="C287" s="169" t="s">
        <v>336</v>
      </c>
      <c r="D287" s="176"/>
      <c r="E287" s="175">
        <f t="shared" ref="E287:E301" si="57">+D287/$I287</f>
        <v>0</v>
      </c>
      <c r="F287" s="177"/>
      <c r="G287" s="176">
        <v>3328</v>
      </c>
      <c r="H287" s="175">
        <f t="shared" si="49"/>
        <v>1</v>
      </c>
      <c r="I287" s="178">
        <f t="shared" ref="I287:I301" si="58">+D287+G287</f>
        <v>3328</v>
      </c>
      <c r="S287" s="68"/>
    </row>
    <row r="288" spans="1:19" ht="12.75" customHeight="1" x14ac:dyDescent="0.2">
      <c r="A288" s="289"/>
      <c r="B288" s="279"/>
      <c r="C288" s="169" t="s">
        <v>253</v>
      </c>
      <c r="D288" s="176">
        <v>1632</v>
      </c>
      <c r="E288" s="175">
        <f t="shared" si="57"/>
        <v>0.1328125</v>
      </c>
      <c r="F288" s="177"/>
      <c r="G288" s="176">
        <v>10656</v>
      </c>
      <c r="H288" s="175">
        <f t="shared" si="49"/>
        <v>0.8671875</v>
      </c>
      <c r="I288" s="178">
        <f t="shared" si="58"/>
        <v>12288</v>
      </c>
      <c r="S288" s="68"/>
    </row>
    <row r="289" spans="1:19" ht="12.75" customHeight="1" x14ac:dyDescent="0.2">
      <c r="A289" s="289"/>
      <c r="B289" s="279"/>
      <c r="C289" s="118" t="s">
        <v>260</v>
      </c>
      <c r="D289" s="176"/>
      <c r="E289" s="175">
        <f t="shared" si="57"/>
        <v>0</v>
      </c>
      <c r="F289" s="177"/>
      <c r="G289" s="176">
        <v>3600</v>
      </c>
      <c r="H289" s="175">
        <f t="shared" si="49"/>
        <v>1</v>
      </c>
      <c r="I289" s="178">
        <f t="shared" si="58"/>
        <v>3600</v>
      </c>
      <c r="S289" s="68"/>
    </row>
    <row r="290" spans="1:19" ht="12.75" customHeight="1" x14ac:dyDescent="0.2">
      <c r="A290" s="289"/>
      <c r="B290" s="279"/>
      <c r="C290" s="118" t="s">
        <v>283</v>
      </c>
      <c r="D290" s="176">
        <v>16080</v>
      </c>
      <c r="E290" s="175">
        <f t="shared" si="57"/>
        <v>0.64299424184261034</v>
      </c>
      <c r="F290" s="177"/>
      <c r="G290" s="176">
        <v>8928</v>
      </c>
      <c r="H290" s="175">
        <f t="shared" si="49"/>
        <v>0.35700575815738961</v>
      </c>
      <c r="I290" s="178">
        <f t="shared" si="58"/>
        <v>25008</v>
      </c>
      <c r="S290" s="68"/>
    </row>
    <row r="291" spans="1:19" ht="12.75" customHeight="1" x14ac:dyDescent="0.2">
      <c r="A291" s="289"/>
      <c r="B291" s="279"/>
      <c r="C291" s="118" t="s">
        <v>284</v>
      </c>
      <c r="D291" s="176">
        <v>4464</v>
      </c>
      <c r="E291" s="175">
        <f t="shared" si="57"/>
        <v>0.65492957746478875</v>
      </c>
      <c r="F291" s="177"/>
      <c r="G291" s="176">
        <v>2352</v>
      </c>
      <c r="H291" s="175">
        <f t="shared" si="49"/>
        <v>0.34507042253521125</v>
      </c>
      <c r="I291" s="178">
        <f t="shared" si="58"/>
        <v>6816</v>
      </c>
      <c r="S291" s="68"/>
    </row>
    <row r="292" spans="1:19" ht="12.75" customHeight="1" x14ac:dyDescent="0.2">
      <c r="A292" s="289"/>
      <c r="B292" s="279"/>
      <c r="C292" s="118" t="s">
        <v>285</v>
      </c>
      <c r="D292" s="176">
        <v>1280</v>
      </c>
      <c r="E292" s="175">
        <f t="shared" si="57"/>
        <v>1</v>
      </c>
      <c r="F292" s="177"/>
      <c r="G292" s="176"/>
      <c r="H292" s="175">
        <f t="shared" si="49"/>
        <v>0</v>
      </c>
      <c r="I292" s="178">
        <f t="shared" si="58"/>
        <v>1280</v>
      </c>
      <c r="S292" s="68"/>
    </row>
    <row r="293" spans="1:19" ht="12.75" customHeight="1" x14ac:dyDescent="0.2">
      <c r="A293" s="289"/>
      <c r="B293" s="279"/>
      <c r="C293" s="118" t="s">
        <v>288</v>
      </c>
      <c r="D293" s="176">
        <v>68208</v>
      </c>
      <c r="E293" s="175">
        <f t="shared" si="57"/>
        <v>0.5268817204301075</v>
      </c>
      <c r="F293" s="177"/>
      <c r="G293" s="176">
        <v>61248</v>
      </c>
      <c r="H293" s="175">
        <f t="shared" si="49"/>
        <v>0.4731182795698925</v>
      </c>
      <c r="I293" s="178">
        <f t="shared" si="58"/>
        <v>129456</v>
      </c>
      <c r="S293" s="68"/>
    </row>
    <row r="294" spans="1:19" ht="12.75" customHeight="1" x14ac:dyDescent="0.2">
      <c r="A294" s="289"/>
      <c r="B294" s="279"/>
      <c r="C294" s="118" t="s">
        <v>301</v>
      </c>
      <c r="D294" s="176">
        <v>5664</v>
      </c>
      <c r="E294" s="175">
        <f t="shared" si="57"/>
        <v>0.87407407407407411</v>
      </c>
      <c r="F294" s="177"/>
      <c r="G294" s="176">
        <v>816</v>
      </c>
      <c r="H294" s="175">
        <f t="shared" si="49"/>
        <v>0.12592592592592591</v>
      </c>
      <c r="I294" s="178">
        <f t="shared" si="58"/>
        <v>6480</v>
      </c>
      <c r="S294" s="68"/>
    </row>
    <row r="295" spans="1:19" ht="12.75" customHeight="1" x14ac:dyDescent="0.2">
      <c r="A295" s="289"/>
      <c r="B295" s="279"/>
      <c r="C295" s="118" t="s">
        <v>310</v>
      </c>
      <c r="D295" s="176">
        <v>3888</v>
      </c>
      <c r="E295" s="175">
        <f t="shared" si="57"/>
        <v>0.9050279329608939</v>
      </c>
      <c r="F295" s="177"/>
      <c r="G295" s="176">
        <v>408</v>
      </c>
      <c r="H295" s="175">
        <f t="shared" si="49"/>
        <v>9.4972067039106142E-2</v>
      </c>
      <c r="I295" s="178">
        <f t="shared" si="58"/>
        <v>4296</v>
      </c>
      <c r="S295" s="68"/>
    </row>
    <row r="296" spans="1:19" ht="12.75" customHeight="1" x14ac:dyDescent="0.2">
      <c r="A296" s="289"/>
      <c r="B296" s="279"/>
      <c r="C296" s="118" t="s">
        <v>313</v>
      </c>
      <c r="D296" s="176"/>
      <c r="E296" s="175">
        <f t="shared" si="57"/>
        <v>0</v>
      </c>
      <c r="F296" s="177"/>
      <c r="G296" s="176">
        <v>5856</v>
      </c>
      <c r="H296" s="175">
        <f t="shared" si="49"/>
        <v>1</v>
      </c>
      <c r="I296" s="178">
        <f t="shared" si="58"/>
        <v>5856</v>
      </c>
      <c r="S296" s="68"/>
    </row>
    <row r="297" spans="1:19" ht="12.75" customHeight="1" x14ac:dyDescent="0.2">
      <c r="A297" s="289"/>
      <c r="B297" s="279"/>
      <c r="C297" s="118" t="s">
        <v>319</v>
      </c>
      <c r="D297" s="176">
        <v>10032</v>
      </c>
      <c r="E297" s="175">
        <f t="shared" si="57"/>
        <v>0.74642857142857144</v>
      </c>
      <c r="F297" s="177"/>
      <c r="G297" s="176">
        <v>3408</v>
      </c>
      <c r="H297" s="175">
        <f t="shared" si="49"/>
        <v>0.25357142857142856</v>
      </c>
      <c r="I297" s="178">
        <f t="shared" si="58"/>
        <v>13440</v>
      </c>
      <c r="S297" s="68"/>
    </row>
    <row r="298" spans="1:19" ht="12.75" customHeight="1" x14ac:dyDescent="0.2">
      <c r="A298" s="289"/>
      <c r="B298" s="279"/>
      <c r="C298" s="118" t="s">
        <v>320</v>
      </c>
      <c r="D298" s="176">
        <v>5616</v>
      </c>
      <c r="E298" s="175">
        <f t="shared" si="57"/>
        <v>0.33913043478260868</v>
      </c>
      <c r="F298" s="177"/>
      <c r="G298" s="176">
        <v>10944</v>
      </c>
      <c r="H298" s="175">
        <f t="shared" si="49"/>
        <v>0.66086956521739126</v>
      </c>
      <c r="I298" s="178">
        <f t="shared" si="58"/>
        <v>16560</v>
      </c>
      <c r="S298" s="68"/>
    </row>
    <row r="299" spans="1:19" ht="12.75" customHeight="1" x14ac:dyDescent="0.2">
      <c r="A299" s="289"/>
      <c r="B299" s="279"/>
      <c r="C299" s="118" t="s">
        <v>327</v>
      </c>
      <c r="D299" s="176">
        <v>2784</v>
      </c>
      <c r="E299" s="175">
        <f t="shared" si="57"/>
        <v>1</v>
      </c>
      <c r="F299" s="177"/>
      <c r="G299" s="176"/>
      <c r="H299" s="175">
        <f t="shared" si="49"/>
        <v>0</v>
      </c>
      <c r="I299" s="178">
        <f t="shared" si="58"/>
        <v>2784</v>
      </c>
      <c r="S299" s="68"/>
    </row>
    <row r="300" spans="1:19" ht="12.75" customHeight="1" x14ac:dyDescent="0.2">
      <c r="A300" s="289"/>
      <c r="B300" s="279"/>
      <c r="C300" s="118" t="s">
        <v>328</v>
      </c>
      <c r="D300" s="176">
        <v>560</v>
      </c>
      <c r="E300" s="175">
        <f t="shared" si="57"/>
        <v>1</v>
      </c>
      <c r="F300" s="177"/>
      <c r="G300" s="176"/>
      <c r="H300" s="175">
        <f t="shared" si="49"/>
        <v>0</v>
      </c>
      <c r="I300" s="178">
        <f t="shared" si="58"/>
        <v>560</v>
      </c>
      <c r="S300" s="68"/>
    </row>
    <row r="301" spans="1:19" ht="12.75" customHeight="1" x14ac:dyDescent="0.2">
      <c r="A301" s="289"/>
      <c r="B301" s="279"/>
      <c r="C301" s="118" t="s">
        <v>329</v>
      </c>
      <c r="D301" s="176">
        <v>5520</v>
      </c>
      <c r="E301" s="175">
        <f t="shared" si="57"/>
        <v>0.58080808080808077</v>
      </c>
      <c r="F301" s="177"/>
      <c r="G301" s="176">
        <v>3984</v>
      </c>
      <c r="H301" s="175">
        <f t="shared" si="49"/>
        <v>0.41919191919191917</v>
      </c>
      <c r="I301" s="178">
        <f t="shared" si="58"/>
        <v>9504</v>
      </c>
      <c r="S301" s="68"/>
    </row>
    <row r="302" spans="1:19" ht="12.75" customHeight="1" x14ac:dyDescent="0.2">
      <c r="A302" s="289"/>
      <c r="B302" s="279"/>
      <c r="C302" s="221" t="s">
        <v>43</v>
      </c>
      <c r="D302" s="197">
        <f>SUM(D287:D301)</f>
        <v>125728</v>
      </c>
      <c r="E302" s="198">
        <f t="shared" si="48"/>
        <v>0.52113937062705173</v>
      </c>
      <c r="F302" s="206"/>
      <c r="G302" s="197">
        <f>SUM(G287:G301)</f>
        <v>115528</v>
      </c>
      <c r="H302" s="198">
        <f t="shared" si="49"/>
        <v>0.47886062937294821</v>
      </c>
      <c r="I302" s="220">
        <f t="shared" si="50"/>
        <v>241256</v>
      </c>
      <c r="S302" s="68"/>
    </row>
    <row r="303" spans="1:19" ht="12.75" customHeight="1" x14ac:dyDescent="0.2">
      <c r="A303" s="289"/>
      <c r="B303" s="279"/>
      <c r="C303" s="217" t="s">
        <v>166</v>
      </c>
      <c r="D303" s="197"/>
      <c r="E303" s="198"/>
      <c r="F303" s="206"/>
      <c r="G303" s="197"/>
      <c r="H303" s="198"/>
      <c r="I303" s="220"/>
      <c r="S303" s="68"/>
    </row>
    <row r="304" spans="1:19" ht="12.75" customHeight="1" x14ac:dyDescent="0.2">
      <c r="A304" s="289"/>
      <c r="B304" s="279"/>
      <c r="C304" s="118" t="s">
        <v>250</v>
      </c>
      <c r="D304" s="176">
        <v>17696</v>
      </c>
      <c r="E304" s="175">
        <f t="shared" si="48"/>
        <v>0.77450980392156865</v>
      </c>
      <c r="F304" s="177"/>
      <c r="G304" s="176">
        <v>5152</v>
      </c>
      <c r="H304" s="175">
        <f t="shared" si="49"/>
        <v>0.22549019607843138</v>
      </c>
      <c r="I304" s="178">
        <f t="shared" si="50"/>
        <v>22848</v>
      </c>
      <c r="S304" s="68"/>
    </row>
    <row r="305" spans="1:19" ht="12.75" customHeight="1" x14ac:dyDescent="0.2">
      <c r="A305" s="289"/>
      <c r="B305" s="279"/>
      <c r="C305" s="118" t="s">
        <v>257</v>
      </c>
      <c r="D305" s="176">
        <v>12704</v>
      </c>
      <c r="E305" s="175">
        <f t="shared" si="48"/>
        <v>0.31938857602574416</v>
      </c>
      <c r="F305" s="177"/>
      <c r="G305" s="176">
        <v>27072</v>
      </c>
      <c r="H305" s="175">
        <f t="shared" si="49"/>
        <v>0.68061142397425578</v>
      </c>
      <c r="I305" s="178">
        <f t="shared" si="50"/>
        <v>39776</v>
      </c>
      <c r="S305" s="68"/>
    </row>
    <row r="306" spans="1:19" ht="12.75" customHeight="1" x14ac:dyDescent="0.2">
      <c r="A306" s="289"/>
      <c r="B306" s="279"/>
      <c r="C306" s="118" t="s">
        <v>263</v>
      </c>
      <c r="D306" s="176">
        <v>6672</v>
      </c>
      <c r="E306" s="175">
        <f t="shared" si="48"/>
        <v>0.46906636670416196</v>
      </c>
      <c r="F306" s="177"/>
      <c r="G306" s="176">
        <v>7552</v>
      </c>
      <c r="H306" s="175">
        <f t="shared" si="49"/>
        <v>0.53093363329583798</v>
      </c>
      <c r="I306" s="178">
        <f t="shared" si="50"/>
        <v>14224</v>
      </c>
      <c r="S306" s="68"/>
    </row>
    <row r="307" spans="1:19" ht="12.75" customHeight="1" x14ac:dyDescent="0.2">
      <c r="A307" s="289"/>
      <c r="B307" s="279"/>
      <c r="C307" s="207" t="s">
        <v>278</v>
      </c>
      <c r="D307" s="176"/>
      <c r="E307" s="175">
        <f t="shared" si="48"/>
        <v>0</v>
      </c>
      <c r="F307" s="177"/>
      <c r="G307" s="176">
        <v>672</v>
      </c>
      <c r="H307" s="175">
        <f t="shared" si="49"/>
        <v>1</v>
      </c>
      <c r="I307" s="178">
        <f t="shared" si="50"/>
        <v>672</v>
      </c>
      <c r="S307" s="68"/>
    </row>
    <row r="308" spans="1:19" ht="12.75" customHeight="1" x14ac:dyDescent="0.2">
      <c r="A308" s="289"/>
      <c r="B308" s="279"/>
      <c r="C308" s="118" t="s">
        <v>281</v>
      </c>
      <c r="D308" s="176">
        <v>13056</v>
      </c>
      <c r="E308" s="175">
        <f t="shared" si="48"/>
        <v>0.47386759581881532</v>
      </c>
      <c r="F308" s="177"/>
      <c r="G308" s="176">
        <v>14496</v>
      </c>
      <c r="H308" s="175">
        <f t="shared" si="49"/>
        <v>0.52613240418118468</v>
      </c>
      <c r="I308" s="178">
        <f t="shared" si="50"/>
        <v>27552</v>
      </c>
      <c r="S308" s="68"/>
    </row>
    <row r="309" spans="1:19" ht="12.75" customHeight="1" x14ac:dyDescent="0.2">
      <c r="A309" s="289"/>
      <c r="B309" s="279"/>
      <c r="C309" s="118" t="s">
        <v>289</v>
      </c>
      <c r="D309" s="176">
        <v>768</v>
      </c>
      <c r="E309" s="175">
        <f t="shared" si="48"/>
        <v>9.8765432098765427E-2</v>
      </c>
      <c r="F309" s="177"/>
      <c r="G309" s="176">
        <v>7008</v>
      </c>
      <c r="H309" s="175">
        <f t="shared" si="49"/>
        <v>0.90123456790123457</v>
      </c>
      <c r="I309" s="178">
        <f t="shared" si="50"/>
        <v>7776</v>
      </c>
      <c r="S309" s="68"/>
    </row>
    <row r="310" spans="1:19" ht="12.75" customHeight="1" x14ac:dyDescent="0.2">
      <c r="A310" s="289"/>
      <c r="B310" s="279"/>
      <c r="C310" s="118" t="s">
        <v>295</v>
      </c>
      <c r="D310" s="176"/>
      <c r="E310" s="175">
        <f t="shared" si="48"/>
        <v>0</v>
      </c>
      <c r="F310" s="177"/>
      <c r="G310" s="176">
        <v>5760</v>
      </c>
      <c r="H310" s="175">
        <f t="shared" si="49"/>
        <v>1</v>
      </c>
      <c r="I310" s="178">
        <f t="shared" si="50"/>
        <v>5760</v>
      </c>
      <c r="S310" s="68"/>
    </row>
    <row r="311" spans="1:19" ht="12.75" customHeight="1" x14ac:dyDescent="0.2">
      <c r="A311" s="289"/>
      <c r="B311" s="279"/>
      <c r="C311" s="118" t="s">
        <v>298</v>
      </c>
      <c r="D311" s="176">
        <v>20880</v>
      </c>
      <c r="E311" s="175">
        <f t="shared" si="48"/>
        <v>0.375</v>
      </c>
      <c r="F311" s="177"/>
      <c r="G311" s="176">
        <v>34800</v>
      </c>
      <c r="H311" s="175">
        <f t="shared" si="49"/>
        <v>0.625</v>
      </c>
      <c r="I311" s="178">
        <f t="shared" si="50"/>
        <v>55680</v>
      </c>
      <c r="S311" s="68"/>
    </row>
    <row r="312" spans="1:19" ht="12.75" customHeight="1" x14ac:dyDescent="0.2">
      <c r="A312" s="289"/>
      <c r="B312" s="279"/>
      <c r="C312" s="118" t="s">
        <v>305</v>
      </c>
      <c r="D312" s="176"/>
      <c r="E312" s="175">
        <f t="shared" si="48"/>
        <v>0</v>
      </c>
      <c r="F312" s="177"/>
      <c r="G312" s="176">
        <v>1456</v>
      </c>
      <c r="H312" s="175">
        <f t="shared" si="49"/>
        <v>1</v>
      </c>
      <c r="I312" s="178">
        <f t="shared" si="50"/>
        <v>1456</v>
      </c>
      <c r="S312" s="68"/>
    </row>
    <row r="313" spans="1:19" ht="12.75" customHeight="1" x14ac:dyDescent="0.2">
      <c r="A313" s="289"/>
      <c r="B313" s="279"/>
      <c r="C313" s="118" t="s">
        <v>309</v>
      </c>
      <c r="D313" s="176">
        <v>34528</v>
      </c>
      <c r="E313" s="175">
        <f t="shared" si="48"/>
        <v>0.43534395803913656</v>
      </c>
      <c r="F313" s="177"/>
      <c r="G313" s="176">
        <v>44784</v>
      </c>
      <c r="H313" s="175">
        <f t="shared" si="49"/>
        <v>0.56465604196086339</v>
      </c>
      <c r="I313" s="178">
        <f t="shared" si="50"/>
        <v>79312</v>
      </c>
      <c r="S313" s="68"/>
    </row>
    <row r="314" spans="1:19" ht="12.75" customHeight="1" x14ac:dyDescent="0.2">
      <c r="A314" s="289"/>
      <c r="B314" s="279"/>
      <c r="C314" s="118" t="s">
        <v>315</v>
      </c>
      <c r="D314" s="176">
        <v>5280</v>
      </c>
      <c r="E314" s="175">
        <f t="shared" si="48"/>
        <v>1</v>
      </c>
      <c r="F314" s="177"/>
      <c r="G314" s="176"/>
      <c r="H314" s="175">
        <f t="shared" si="49"/>
        <v>0</v>
      </c>
      <c r="I314" s="178">
        <f t="shared" si="50"/>
        <v>5280</v>
      </c>
      <c r="S314" s="68"/>
    </row>
    <row r="315" spans="1:19" ht="12.75" customHeight="1" x14ac:dyDescent="0.2">
      <c r="A315" s="289"/>
      <c r="B315" s="279"/>
      <c r="C315" s="118" t="s">
        <v>317</v>
      </c>
      <c r="D315" s="176">
        <v>17520</v>
      </c>
      <c r="E315" s="175">
        <f t="shared" si="48"/>
        <v>0.6517857142857143</v>
      </c>
      <c r="F315" s="177"/>
      <c r="G315" s="176">
        <v>9360</v>
      </c>
      <c r="H315" s="175">
        <f t="shared" si="49"/>
        <v>0.3482142857142857</v>
      </c>
      <c r="I315" s="178">
        <f t="shared" si="50"/>
        <v>26880</v>
      </c>
      <c r="S315" s="68"/>
    </row>
    <row r="316" spans="1:19" ht="12.75" customHeight="1" thickBot="1" x14ac:dyDescent="0.25">
      <c r="A316" s="289"/>
      <c r="B316" s="279"/>
      <c r="C316" s="196" t="s">
        <v>43</v>
      </c>
      <c r="D316" s="197">
        <f>SUM(D304:D315)</f>
        <v>129104</v>
      </c>
      <c r="E316" s="198">
        <f t="shared" si="48"/>
        <v>0.44950142053367498</v>
      </c>
      <c r="F316" s="206"/>
      <c r="G316" s="197">
        <f>SUM(G304:G315)</f>
        <v>158112</v>
      </c>
      <c r="H316" s="198">
        <f t="shared" si="49"/>
        <v>0.55049857946632497</v>
      </c>
      <c r="I316" s="220">
        <f t="shared" si="50"/>
        <v>287216</v>
      </c>
      <c r="S316" s="68"/>
    </row>
    <row r="317" spans="1:19" ht="12.75" customHeight="1" x14ac:dyDescent="0.2">
      <c r="A317" s="289"/>
      <c r="B317" s="279"/>
      <c r="C317" s="171" t="s">
        <v>700</v>
      </c>
      <c r="D317" s="172"/>
      <c r="E317" s="173"/>
      <c r="F317" s="172"/>
      <c r="G317" s="172"/>
      <c r="H317" s="173"/>
      <c r="I317" s="172"/>
    </row>
    <row r="318" spans="1:19" ht="12.75" customHeight="1" x14ac:dyDescent="0.2">
      <c r="A318" s="289"/>
      <c r="B318" s="279"/>
      <c r="C318" s="118" t="s">
        <v>817</v>
      </c>
      <c r="D318" s="176">
        <v>4816</v>
      </c>
      <c r="E318" s="175">
        <f t="shared" si="48"/>
        <v>0.74875621890547261</v>
      </c>
      <c r="F318" s="177"/>
      <c r="G318" s="176">
        <v>1616</v>
      </c>
      <c r="H318" s="175">
        <f t="shared" si="49"/>
        <v>0.25124378109452739</v>
      </c>
      <c r="I318" s="178">
        <f t="shared" si="50"/>
        <v>6432</v>
      </c>
    </row>
    <row r="319" spans="1:19" ht="12.75" customHeight="1" x14ac:dyDescent="0.2">
      <c r="A319" s="289"/>
      <c r="B319" s="279"/>
      <c r="C319" s="221" t="s">
        <v>43</v>
      </c>
      <c r="D319" s="197">
        <f>+D318</f>
        <v>4816</v>
      </c>
      <c r="E319" s="198">
        <f t="shared" si="48"/>
        <v>0.74875621890547261</v>
      </c>
      <c r="F319" s="206"/>
      <c r="G319" s="197">
        <f>+G318</f>
        <v>1616</v>
      </c>
      <c r="H319" s="198">
        <f t="shared" si="49"/>
        <v>0.25124378109452739</v>
      </c>
      <c r="I319" s="220">
        <f t="shared" si="50"/>
        <v>6432</v>
      </c>
    </row>
    <row r="320" spans="1:19" ht="12.75" customHeight="1" thickBot="1" x14ac:dyDescent="0.25">
      <c r="A320" s="289"/>
      <c r="B320" s="280"/>
      <c r="C320" s="170" t="s">
        <v>0</v>
      </c>
      <c r="D320" s="192">
        <f>SUM(D302,D316,D319)</f>
        <v>259648</v>
      </c>
      <c r="E320" s="227">
        <f t="shared" si="48"/>
        <v>0.48541046617710842</v>
      </c>
      <c r="F320" s="228"/>
      <c r="G320" s="192">
        <f>SUM(G302,G316,G319)</f>
        <v>275256</v>
      </c>
      <c r="H320" s="227">
        <f t="shared" si="49"/>
        <v>0.51458953382289163</v>
      </c>
      <c r="I320" s="191">
        <f t="shared" si="50"/>
        <v>534904</v>
      </c>
    </row>
    <row r="321" spans="1:9" ht="12.75" customHeight="1" thickBot="1" x14ac:dyDescent="0.25">
      <c r="A321" s="290"/>
      <c r="B321" s="282" t="s">
        <v>156</v>
      </c>
      <c r="C321" s="285"/>
      <c r="D321" s="55">
        <f>+D320</f>
        <v>259648</v>
      </c>
      <c r="E321" s="56">
        <f t="shared" ref="E321" si="59">+D321/$I321</f>
        <v>0.48541046617710842</v>
      </c>
      <c r="F321" s="57"/>
      <c r="G321" s="55">
        <f>+G320</f>
        <v>275256</v>
      </c>
      <c r="H321" s="56">
        <f t="shared" ref="H321" si="60">+G321/$I321</f>
        <v>0.51458953382289163</v>
      </c>
      <c r="I321" s="57">
        <f t="shared" ref="I321" si="61">+D321+G321</f>
        <v>534904</v>
      </c>
    </row>
    <row r="322" spans="1:9" ht="12.75" customHeight="1" x14ac:dyDescent="0.2">
      <c r="D322" s="2"/>
      <c r="E322" s="2"/>
      <c r="F322" s="2"/>
      <c r="G322" s="1"/>
      <c r="H322" s="1"/>
    </row>
    <row r="323" spans="1:9" ht="12.75" customHeight="1" x14ac:dyDescent="0.2">
      <c r="B323" s="272" t="s">
        <v>889</v>
      </c>
      <c r="C323" s="273"/>
      <c r="D323" s="273"/>
      <c r="E323" s="273"/>
      <c r="F323" s="273"/>
      <c r="G323" s="273"/>
      <c r="H323" s="273"/>
      <c r="I323" s="273"/>
    </row>
    <row r="324" spans="1:9" ht="12.75" customHeight="1" x14ac:dyDescent="0.2">
      <c r="B324" s="273"/>
      <c r="C324" s="273"/>
      <c r="D324" s="273"/>
      <c r="E324" s="273"/>
      <c r="F324" s="273"/>
      <c r="G324" s="273"/>
      <c r="H324" s="273"/>
      <c r="I324" s="273"/>
    </row>
  </sheetData>
  <mergeCells count="37">
    <mergeCell ref="A38:A61"/>
    <mergeCell ref="B38:B60"/>
    <mergeCell ref="B61:C61"/>
    <mergeCell ref="A62:A83"/>
    <mergeCell ref="B83:C83"/>
    <mergeCell ref="G6:H6"/>
    <mergeCell ref="B8:C8"/>
    <mergeCell ref="D6:E6"/>
    <mergeCell ref="A9:A37"/>
    <mergeCell ref="B9:B20"/>
    <mergeCell ref="B21:B36"/>
    <mergeCell ref="B37:C37"/>
    <mergeCell ref="B210:B225"/>
    <mergeCell ref="B62:B82"/>
    <mergeCell ref="A84:A117"/>
    <mergeCell ref="A119:A149"/>
    <mergeCell ref="B119:B148"/>
    <mergeCell ref="B149:C149"/>
    <mergeCell ref="A177:A209"/>
    <mergeCell ref="B177:B209"/>
    <mergeCell ref="B150:B152"/>
    <mergeCell ref="B323:I324"/>
    <mergeCell ref="A150:A176"/>
    <mergeCell ref="B84:B118"/>
    <mergeCell ref="B153:B175"/>
    <mergeCell ref="B176:C176"/>
    <mergeCell ref="A286:A321"/>
    <mergeCell ref="B286:B320"/>
    <mergeCell ref="B321:C321"/>
    <mergeCell ref="B226:B228"/>
    <mergeCell ref="B229:C229"/>
    <mergeCell ref="A230:A257"/>
    <mergeCell ref="B230:B257"/>
    <mergeCell ref="A258:A285"/>
    <mergeCell ref="B258:B284"/>
    <mergeCell ref="B285:C285"/>
    <mergeCell ref="A210:A229"/>
  </mergeCells>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9" manualBreakCount="9">
    <brk id="37" max="8" man="1"/>
    <brk id="83" max="8" man="1"/>
    <brk id="118" max="8" man="1"/>
    <brk id="149" max="8" man="1"/>
    <brk id="176" max="8" man="1"/>
    <brk id="209" max="8" man="1"/>
    <brk id="229" max="8" man="1"/>
    <brk id="257" max="8" man="1"/>
    <brk id="28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11"/>
  <sheetViews>
    <sheetView tabSelected="1" zoomScale="140" zoomScaleNormal="140" workbookViewId="0">
      <pane ySplit="8" topLeftCell="A9" activePane="bottomLeft" state="frozen"/>
      <selection activeCell="B9" sqref="B9"/>
      <selection pane="bottomLeft" activeCell="B9" sqref="B9"/>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5.77734375" style="8" customWidth="1"/>
    <col min="14" max="14" width="1.77734375" style="8" customWidth="1"/>
    <col min="15" max="16" width="6.33203125" style="14" bestFit="1" customWidth="1"/>
    <col min="17" max="17" width="7.44140625" style="14" bestFit="1" customWidth="1"/>
    <col min="34" max="16384" width="8.88671875" style="8"/>
  </cols>
  <sheetData>
    <row r="1" spans="1:33" ht="12.75" customHeight="1" x14ac:dyDescent="0.2">
      <c r="A1" s="25" t="s">
        <v>850</v>
      </c>
      <c r="C1" s="25"/>
      <c r="D1" s="25"/>
      <c r="E1" s="25"/>
      <c r="F1" s="25"/>
      <c r="G1" s="25"/>
      <c r="H1" s="25"/>
      <c r="I1" s="25"/>
    </row>
    <row r="2" spans="1:33" ht="12.75" customHeight="1" x14ac:dyDescent="0.2">
      <c r="A2" s="25" t="s">
        <v>10</v>
      </c>
      <c r="C2" s="25"/>
      <c r="D2" s="25"/>
      <c r="E2" s="25"/>
      <c r="F2" s="25"/>
      <c r="G2" s="25"/>
      <c r="H2" s="25"/>
      <c r="I2" s="25"/>
    </row>
    <row r="3" spans="1:33" ht="12.75" customHeight="1" x14ac:dyDescent="0.2">
      <c r="A3" s="25" t="s">
        <v>11</v>
      </c>
      <c r="C3" s="25"/>
      <c r="D3" s="25"/>
      <c r="E3" s="25"/>
      <c r="F3" s="25"/>
      <c r="G3" s="25"/>
      <c r="H3" s="25"/>
      <c r="I3" s="25"/>
    </row>
    <row r="4" spans="1:33" ht="12.75" customHeight="1" x14ac:dyDescent="0.2">
      <c r="A4" s="25" t="s">
        <v>898</v>
      </c>
      <c r="D4" s="25"/>
      <c r="E4" s="25"/>
      <c r="F4" s="25"/>
      <c r="G4" s="66"/>
      <c r="H4" s="25"/>
      <c r="I4" s="25"/>
    </row>
    <row r="5" spans="1:33" ht="12.75" customHeight="1" x14ac:dyDescent="0.2">
      <c r="B5" s="67"/>
    </row>
    <row r="6" spans="1:33" ht="12.75" customHeight="1" x14ac:dyDescent="0.2">
      <c r="D6" s="274" t="s">
        <v>15</v>
      </c>
      <c r="E6" s="274"/>
      <c r="F6" s="3"/>
      <c r="G6" s="274" t="s">
        <v>1</v>
      </c>
      <c r="H6" s="274"/>
      <c r="I6" s="3"/>
    </row>
    <row r="7" spans="1:33" ht="12.75" customHeight="1" x14ac:dyDescent="0.2">
      <c r="A7" s="61"/>
      <c r="B7" s="4" t="s">
        <v>837</v>
      </c>
      <c r="C7" s="4" t="s">
        <v>3</v>
      </c>
      <c r="D7" s="5" t="s">
        <v>4</v>
      </c>
      <c r="E7" s="5" t="s">
        <v>5</v>
      </c>
      <c r="F7" s="5"/>
      <c r="G7" s="5" t="s">
        <v>4</v>
      </c>
      <c r="H7" s="5" t="s">
        <v>5</v>
      </c>
      <c r="I7" s="5" t="s">
        <v>6</v>
      </c>
    </row>
    <row r="8" spans="1:33" ht="12.75" customHeight="1" x14ac:dyDescent="0.2">
      <c r="A8" s="40"/>
      <c r="B8" s="295" t="s">
        <v>13</v>
      </c>
      <c r="C8" s="295"/>
      <c r="D8" s="65">
        <f>SUM(D24,D31,D43,D92,D106,D139,D184,D207)</f>
        <v>254256</v>
      </c>
      <c r="E8" s="147">
        <f>D8/$I8</f>
        <v>0.34245630670430793</v>
      </c>
      <c r="F8" s="148"/>
      <c r="G8" s="65">
        <f>SUM(G24,G31,G43,G92,G106,G139,G184,G207)</f>
        <v>488192</v>
      </c>
      <c r="H8" s="147">
        <f>G8/$I8</f>
        <v>0.65754369329569207</v>
      </c>
      <c r="I8" s="65">
        <f>+D8+G8</f>
        <v>742448</v>
      </c>
      <c r="R8" s="68"/>
    </row>
    <row r="9" spans="1:33" ht="12.75" customHeight="1" x14ac:dyDescent="0.2">
      <c r="A9" s="289" t="s">
        <v>218</v>
      </c>
      <c r="B9" s="275" t="s">
        <v>902</v>
      </c>
      <c r="C9" s="169" t="s">
        <v>685</v>
      </c>
      <c r="D9" s="174">
        <v>6128</v>
      </c>
      <c r="E9" s="185">
        <f t="shared" ref="E9:E29" si="0">+D9/$I9</f>
        <v>0.30566640063846767</v>
      </c>
      <c r="F9" s="215"/>
      <c r="G9" s="174">
        <v>13920</v>
      </c>
      <c r="H9" s="185">
        <f t="shared" ref="H9:H29" si="1">+G9/$I9</f>
        <v>0.69433359936153227</v>
      </c>
      <c r="I9" s="174">
        <f t="shared" ref="I9:I29" si="2">+D9+G9</f>
        <v>20048</v>
      </c>
      <c r="R9" s="68"/>
      <c r="Z9" s="8"/>
      <c r="AA9" s="8"/>
      <c r="AB9" s="8"/>
      <c r="AC9" s="8"/>
      <c r="AD9" s="8"/>
      <c r="AE9" s="8"/>
      <c r="AF9" s="8"/>
      <c r="AG9" s="8"/>
    </row>
    <row r="10" spans="1:33" ht="12.75" customHeight="1" x14ac:dyDescent="0.2">
      <c r="A10" s="289"/>
      <c r="B10" s="275"/>
      <c r="C10" s="118" t="s">
        <v>687</v>
      </c>
      <c r="D10" s="176">
        <v>4544</v>
      </c>
      <c r="E10" s="175">
        <f t="shared" si="0"/>
        <v>0.84523809523809523</v>
      </c>
      <c r="F10" s="176"/>
      <c r="G10" s="176">
        <v>832</v>
      </c>
      <c r="H10" s="175">
        <f t="shared" si="1"/>
        <v>0.15476190476190477</v>
      </c>
      <c r="I10" s="176">
        <f t="shared" si="2"/>
        <v>5376</v>
      </c>
      <c r="R10" s="68"/>
      <c r="Z10" s="8"/>
      <c r="AA10" s="8"/>
      <c r="AB10" s="8"/>
      <c r="AC10" s="8"/>
      <c r="AD10" s="8"/>
      <c r="AE10" s="8"/>
      <c r="AF10" s="8"/>
      <c r="AG10" s="8"/>
    </row>
    <row r="11" spans="1:33" ht="12.75" customHeight="1" x14ac:dyDescent="0.2">
      <c r="A11" s="289"/>
      <c r="B11" s="275"/>
      <c r="C11" s="118" t="s">
        <v>688</v>
      </c>
      <c r="D11" s="176">
        <v>880</v>
      </c>
      <c r="E11" s="175">
        <f t="shared" si="0"/>
        <v>0.31428571428571428</v>
      </c>
      <c r="F11" s="176"/>
      <c r="G11" s="176">
        <v>1920</v>
      </c>
      <c r="H11" s="175">
        <f t="shared" si="1"/>
        <v>0.68571428571428572</v>
      </c>
      <c r="I11" s="176">
        <f t="shared" si="2"/>
        <v>2800</v>
      </c>
      <c r="R11" s="68"/>
      <c r="Z11" s="8"/>
      <c r="AA11" s="8"/>
      <c r="AB11" s="8"/>
      <c r="AC11" s="8"/>
      <c r="AD11" s="8"/>
      <c r="AE11" s="8"/>
      <c r="AF11" s="8"/>
      <c r="AG11" s="8"/>
    </row>
    <row r="12" spans="1:33" ht="12.75" customHeight="1" x14ac:dyDescent="0.2">
      <c r="A12" s="289"/>
      <c r="B12" s="275"/>
      <c r="C12" s="118" t="s">
        <v>689</v>
      </c>
      <c r="D12" s="176">
        <v>2944</v>
      </c>
      <c r="E12" s="175">
        <f t="shared" si="0"/>
        <v>0.43396226415094341</v>
      </c>
      <c r="F12" s="176"/>
      <c r="G12" s="176">
        <v>3840</v>
      </c>
      <c r="H12" s="175">
        <f t="shared" si="1"/>
        <v>0.56603773584905659</v>
      </c>
      <c r="I12" s="176">
        <f t="shared" si="2"/>
        <v>6784</v>
      </c>
      <c r="R12" s="68"/>
      <c r="Z12" s="8"/>
      <c r="AA12" s="8"/>
      <c r="AB12" s="8"/>
      <c r="AC12" s="8"/>
      <c r="AD12" s="8"/>
      <c r="AE12" s="8"/>
      <c r="AF12" s="8"/>
      <c r="AG12" s="8"/>
    </row>
    <row r="13" spans="1:33" ht="12.75" customHeight="1" x14ac:dyDescent="0.2">
      <c r="A13" s="289"/>
      <c r="B13" s="275"/>
      <c r="C13" s="118" t="s">
        <v>690</v>
      </c>
      <c r="D13" s="176">
        <v>15712</v>
      </c>
      <c r="E13" s="175">
        <f t="shared" si="0"/>
        <v>0.36903419767004886</v>
      </c>
      <c r="F13" s="176"/>
      <c r="G13" s="176">
        <v>26864</v>
      </c>
      <c r="H13" s="175">
        <f t="shared" si="1"/>
        <v>0.63096580232995114</v>
      </c>
      <c r="I13" s="176">
        <f t="shared" si="2"/>
        <v>42576</v>
      </c>
      <c r="R13" s="68"/>
      <c r="Z13" s="8"/>
      <c r="AA13" s="8"/>
      <c r="AB13" s="8"/>
      <c r="AC13" s="8"/>
      <c r="AD13" s="8"/>
      <c r="AE13" s="8"/>
      <c r="AF13" s="8"/>
      <c r="AG13" s="8"/>
    </row>
    <row r="14" spans="1:33" ht="12.75" customHeight="1" x14ac:dyDescent="0.2">
      <c r="A14" s="289"/>
      <c r="B14" s="275"/>
      <c r="C14" s="118" t="s">
        <v>691</v>
      </c>
      <c r="D14" s="176">
        <v>14592</v>
      </c>
      <c r="E14" s="175">
        <f t="shared" si="0"/>
        <v>1</v>
      </c>
      <c r="F14" s="176"/>
      <c r="G14" s="176"/>
      <c r="H14" s="175">
        <f t="shared" si="1"/>
        <v>0</v>
      </c>
      <c r="I14" s="176">
        <f t="shared" si="2"/>
        <v>14592</v>
      </c>
      <c r="R14" s="68"/>
      <c r="Z14" s="8"/>
      <c r="AA14" s="8"/>
      <c r="AB14" s="8"/>
      <c r="AC14" s="8"/>
      <c r="AD14" s="8"/>
      <c r="AE14" s="8"/>
      <c r="AF14" s="8"/>
      <c r="AG14" s="8"/>
    </row>
    <row r="15" spans="1:33" ht="12.75" customHeight="1" x14ac:dyDescent="0.2">
      <c r="A15" s="289"/>
      <c r="B15" s="275"/>
      <c r="C15" s="118" t="s">
        <v>818</v>
      </c>
      <c r="D15" s="176">
        <v>2816</v>
      </c>
      <c r="E15" s="175">
        <f t="shared" si="0"/>
        <v>0.74576271186440679</v>
      </c>
      <c r="F15" s="176"/>
      <c r="G15" s="176">
        <v>960</v>
      </c>
      <c r="H15" s="175">
        <f t="shared" si="1"/>
        <v>0.25423728813559321</v>
      </c>
      <c r="I15" s="176">
        <f t="shared" si="2"/>
        <v>3776</v>
      </c>
      <c r="R15" s="68"/>
      <c r="Z15" s="8"/>
      <c r="AA15" s="8"/>
      <c r="AB15" s="8"/>
      <c r="AC15" s="8"/>
      <c r="AD15" s="8"/>
      <c r="AE15" s="8"/>
      <c r="AF15" s="8"/>
      <c r="AG15" s="8"/>
    </row>
    <row r="16" spans="1:33" ht="12.75" customHeight="1" x14ac:dyDescent="0.2">
      <c r="A16" s="289"/>
      <c r="B16" s="275"/>
      <c r="C16" s="118" t="s">
        <v>864</v>
      </c>
      <c r="D16" s="176">
        <v>4112</v>
      </c>
      <c r="E16" s="175">
        <f t="shared" si="0"/>
        <v>0.64735516372795965</v>
      </c>
      <c r="F16" s="176"/>
      <c r="G16" s="176">
        <v>2240</v>
      </c>
      <c r="H16" s="175">
        <f t="shared" si="1"/>
        <v>0.3526448362720403</v>
      </c>
      <c r="I16" s="176">
        <f t="shared" si="2"/>
        <v>6352</v>
      </c>
      <c r="R16" s="68"/>
      <c r="Z16" s="8"/>
      <c r="AA16" s="8"/>
      <c r="AB16" s="8"/>
      <c r="AC16" s="8"/>
      <c r="AD16" s="8"/>
      <c r="AE16" s="8"/>
      <c r="AF16" s="8"/>
      <c r="AG16" s="8"/>
    </row>
    <row r="17" spans="1:33" ht="12.75" customHeight="1" x14ac:dyDescent="0.2">
      <c r="A17" s="289"/>
      <c r="B17" s="275"/>
      <c r="C17" s="118" t="s">
        <v>692</v>
      </c>
      <c r="D17" s="176"/>
      <c r="E17" s="175">
        <f t="shared" si="0"/>
        <v>0</v>
      </c>
      <c r="F17" s="176"/>
      <c r="G17" s="176">
        <v>6528</v>
      </c>
      <c r="H17" s="175">
        <f t="shared" si="1"/>
        <v>1</v>
      </c>
      <c r="I17" s="176">
        <f t="shared" si="2"/>
        <v>6528</v>
      </c>
      <c r="R17" s="68"/>
      <c r="Z17" s="8"/>
      <c r="AA17" s="8"/>
      <c r="AB17" s="8"/>
      <c r="AC17" s="8"/>
      <c r="AD17" s="8"/>
      <c r="AE17" s="8"/>
      <c r="AF17" s="8"/>
      <c r="AG17" s="8"/>
    </row>
    <row r="18" spans="1:33" ht="12.75" customHeight="1" x14ac:dyDescent="0.2">
      <c r="A18" s="289"/>
      <c r="B18" s="275"/>
      <c r="C18" s="118" t="s">
        <v>693</v>
      </c>
      <c r="D18" s="184">
        <v>8176</v>
      </c>
      <c r="E18" s="185">
        <f t="shared" si="0"/>
        <v>0.3370712401055409</v>
      </c>
      <c r="F18" s="174"/>
      <c r="G18" s="184">
        <v>16080</v>
      </c>
      <c r="H18" s="185">
        <f t="shared" si="1"/>
        <v>0.6629287598944591</v>
      </c>
      <c r="I18" s="174">
        <f t="shared" si="2"/>
        <v>24256</v>
      </c>
      <c r="R18" s="68"/>
      <c r="Z18" s="8"/>
      <c r="AA18" s="8"/>
      <c r="AB18" s="8"/>
      <c r="AC18" s="8"/>
      <c r="AD18" s="8"/>
      <c r="AE18" s="8"/>
      <c r="AF18" s="8"/>
      <c r="AG18" s="8"/>
    </row>
    <row r="19" spans="1:33" ht="12.75" customHeight="1" x14ac:dyDescent="0.2">
      <c r="A19" s="289"/>
      <c r="B19" s="275"/>
      <c r="C19" s="118" t="s">
        <v>694</v>
      </c>
      <c r="D19" s="176">
        <v>7040</v>
      </c>
      <c r="E19" s="175">
        <f t="shared" si="0"/>
        <v>0.65476190476190477</v>
      </c>
      <c r="F19" s="177"/>
      <c r="G19" s="176">
        <v>3712</v>
      </c>
      <c r="H19" s="175">
        <f t="shared" si="1"/>
        <v>0.34523809523809523</v>
      </c>
      <c r="I19" s="176">
        <f t="shared" si="2"/>
        <v>10752</v>
      </c>
      <c r="R19" s="68"/>
      <c r="Z19" s="8"/>
      <c r="AA19" s="8"/>
      <c r="AB19" s="8"/>
      <c r="AC19" s="8"/>
      <c r="AD19" s="8"/>
      <c r="AE19" s="8"/>
      <c r="AF19" s="8"/>
      <c r="AG19" s="8"/>
    </row>
    <row r="20" spans="1:33" ht="12.75" customHeight="1" x14ac:dyDescent="0.2">
      <c r="A20" s="289"/>
      <c r="B20" s="275"/>
      <c r="C20" s="118" t="s">
        <v>695</v>
      </c>
      <c r="D20" s="176">
        <v>832</v>
      </c>
      <c r="E20" s="175">
        <f t="shared" si="0"/>
        <v>0.22033898305084745</v>
      </c>
      <c r="F20" s="176"/>
      <c r="G20" s="176">
        <v>2944</v>
      </c>
      <c r="H20" s="175">
        <f t="shared" si="1"/>
        <v>0.77966101694915257</v>
      </c>
      <c r="I20" s="176">
        <f t="shared" si="2"/>
        <v>3776</v>
      </c>
      <c r="R20" s="68"/>
      <c r="Z20" s="8"/>
      <c r="AA20" s="8"/>
      <c r="AB20" s="8"/>
      <c r="AC20" s="8"/>
      <c r="AD20" s="8"/>
      <c r="AE20" s="8"/>
      <c r="AF20" s="8"/>
      <c r="AG20" s="8"/>
    </row>
    <row r="21" spans="1:33" ht="12.75" customHeight="1" x14ac:dyDescent="0.2">
      <c r="A21" s="289"/>
      <c r="B21" s="275"/>
      <c r="C21" s="118" t="s">
        <v>696</v>
      </c>
      <c r="D21" s="176">
        <v>1760</v>
      </c>
      <c r="E21" s="175">
        <f t="shared" si="0"/>
        <v>1</v>
      </c>
      <c r="F21" s="176"/>
      <c r="G21" s="176"/>
      <c r="H21" s="175">
        <f t="shared" si="1"/>
        <v>0</v>
      </c>
      <c r="I21" s="176">
        <f t="shared" si="2"/>
        <v>1760</v>
      </c>
      <c r="R21" s="68"/>
      <c r="Z21" s="8"/>
      <c r="AA21" s="8"/>
      <c r="AB21" s="8"/>
      <c r="AC21" s="8"/>
      <c r="AD21" s="8"/>
      <c r="AE21" s="8"/>
      <c r="AF21" s="8"/>
      <c r="AG21" s="8"/>
    </row>
    <row r="22" spans="1:33" ht="12.75" customHeight="1" x14ac:dyDescent="0.2">
      <c r="A22" s="289"/>
      <c r="B22" s="275"/>
      <c r="C22" s="118" t="s">
        <v>698</v>
      </c>
      <c r="D22" s="178">
        <v>15920</v>
      </c>
      <c r="E22" s="175">
        <f t="shared" si="0"/>
        <v>0.72469045884923522</v>
      </c>
      <c r="F22" s="176"/>
      <c r="G22" s="178">
        <v>6048</v>
      </c>
      <c r="H22" s="175">
        <f t="shared" si="1"/>
        <v>0.27530954115076472</v>
      </c>
      <c r="I22" s="176">
        <f t="shared" si="2"/>
        <v>21968</v>
      </c>
      <c r="R22" s="68"/>
      <c r="Z22" s="8"/>
      <c r="AA22" s="8"/>
      <c r="AB22" s="8"/>
      <c r="AC22" s="8"/>
      <c r="AD22" s="8"/>
      <c r="AE22" s="8"/>
      <c r="AF22" s="8"/>
      <c r="AG22" s="8"/>
    </row>
    <row r="23" spans="1:33" ht="12.75" customHeight="1" thickBot="1" x14ac:dyDescent="0.25">
      <c r="A23" s="289"/>
      <c r="B23" s="281"/>
      <c r="C23" s="170" t="s">
        <v>0</v>
      </c>
      <c r="D23" s="179">
        <f>SUM(D9:D22)</f>
        <v>85456</v>
      </c>
      <c r="E23" s="180">
        <f t="shared" si="0"/>
        <v>0.49873937809319263</v>
      </c>
      <c r="F23" s="182"/>
      <c r="G23" s="179">
        <f>SUM(G9:G22)</f>
        <v>85888</v>
      </c>
      <c r="H23" s="180">
        <f t="shared" si="1"/>
        <v>0.50126062190680731</v>
      </c>
      <c r="I23" s="182">
        <f t="shared" si="2"/>
        <v>171344</v>
      </c>
      <c r="R23" s="68"/>
      <c r="Z23" s="8"/>
      <c r="AA23" s="8"/>
      <c r="AB23" s="8"/>
      <c r="AC23" s="8"/>
      <c r="AD23" s="8"/>
      <c r="AE23" s="8"/>
      <c r="AF23" s="8"/>
      <c r="AG23" s="8"/>
    </row>
    <row r="24" spans="1:33" ht="12.75" customHeight="1" thickBot="1" x14ac:dyDescent="0.25">
      <c r="A24" s="292"/>
      <c r="B24" s="282" t="s">
        <v>159</v>
      </c>
      <c r="C24" s="285"/>
      <c r="D24" s="55">
        <f>+D23</f>
        <v>85456</v>
      </c>
      <c r="E24" s="56">
        <f t="shared" si="0"/>
        <v>0.49873937809319263</v>
      </c>
      <c r="F24" s="57"/>
      <c r="G24" s="55">
        <f>+G23</f>
        <v>85888</v>
      </c>
      <c r="H24" s="56">
        <f t="shared" si="1"/>
        <v>0.50126062190680731</v>
      </c>
      <c r="I24" s="57">
        <f t="shared" si="2"/>
        <v>171344</v>
      </c>
      <c r="R24" s="68"/>
      <c r="Z24" s="8"/>
      <c r="AA24" s="8"/>
      <c r="AB24" s="8"/>
      <c r="AC24" s="8"/>
      <c r="AD24" s="8"/>
      <c r="AE24" s="8"/>
      <c r="AF24" s="8"/>
      <c r="AG24" s="8"/>
    </row>
    <row r="25" spans="1:33" ht="12.75" customHeight="1" x14ac:dyDescent="0.2">
      <c r="A25" s="278" t="s">
        <v>851</v>
      </c>
      <c r="B25" s="278" t="s">
        <v>828</v>
      </c>
      <c r="C25" s="171" t="s">
        <v>414</v>
      </c>
      <c r="D25" s="172"/>
      <c r="E25" s="173"/>
      <c r="F25" s="172"/>
      <c r="G25" s="172"/>
      <c r="H25" s="173"/>
      <c r="I25" s="172"/>
      <c r="Z25" s="8"/>
      <c r="AA25" s="8"/>
      <c r="AB25" s="8"/>
      <c r="AC25" s="8"/>
      <c r="AD25" s="8"/>
      <c r="AE25" s="8"/>
      <c r="AF25" s="8"/>
      <c r="AG25" s="8"/>
    </row>
    <row r="26" spans="1:33" ht="12.75" customHeight="1" x14ac:dyDescent="0.2">
      <c r="A26" s="275"/>
      <c r="B26" s="275"/>
      <c r="C26" s="118" t="s">
        <v>250</v>
      </c>
      <c r="D26" s="178">
        <v>2688</v>
      </c>
      <c r="E26" s="175">
        <f t="shared" si="0"/>
        <v>1</v>
      </c>
      <c r="F26" s="176"/>
      <c r="G26" s="178"/>
      <c r="H26" s="175">
        <f t="shared" si="1"/>
        <v>0</v>
      </c>
      <c r="I26" s="176">
        <f t="shared" si="2"/>
        <v>2688</v>
      </c>
      <c r="Z26" s="8"/>
      <c r="AA26" s="8"/>
      <c r="AB26" s="8"/>
      <c r="AC26" s="8"/>
      <c r="AD26" s="8"/>
      <c r="AE26" s="8"/>
      <c r="AF26" s="8"/>
      <c r="AG26" s="8"/>
    </row>
    <row r="27" spans="1:33" ht="12.75" customHeight="1" x14ac:dyDescent="0.2">
      <c r="A27" s="279"/>
      <c r="B27" s="279"/>
      <c r="C27" s="167" t="s">
        <v>288</v>
      </c>
      <c r="D27" s="178"/>
      <c r="E27" s="175">
        <f t="shared" si="0"/>
        <v>0</v>
      </c>
      <c r="F27" s="176"/>
      <c r="G27" s="178">
        <v>1664</v>
      </c>
      <c r="H27" s="175">
        <f t="shared" si="1"/>
        <v>1</v>
      </c>
      <c r="I27" s="176">
        <f t="shared" si="2"/>
        <v>1664</v>
      </c>
      <c r="Z27" s="8"/>
      <c r="AA27" s="8"/>
      <c r="AB27" s="8"/>
      <c r="AC27" s="8"/>
      <c r="AD27" s="8"/>
      <c r="AE27" s="8"/>
      <c r="AF27" s="8"/>
      <c r="AG27" s="8"/>
    </row>
    <row r="28" spans="1:33" ht="12.75" customHeight="1" x14ac:dyDescent="0.2">
      <c r="A28" s="279"/>
      <c r="B28" s="279"/>
      <c r="C28" s="167" t="s">
        <v>298</v>
      </c>
      <c r="D28" s="178">
        <v>816</v>
      </c>
      <c r="E28" s="175">
        <f t="shared" si="0"/>
        <v>1</v>
      </c>
      <c r="F28" s="176"/>
      <c r="G28" s="178"/>
      <c r="H28" s="175">
        <f t="shared" si="1"/>
        <v>0</v>
      </c>
      <c r="I28" s="176">
        <f t="shared" si="2"/>
        <v>816</v>
      </c>
      <c r="Z28" s="8"/>
      <c r="AA28" s="8"/>
      <c r="AB28" s="8"/>
      <c r="AC28" s="8"/>
      <c r="AD28" s="8"/>
      <c r="AE28" s="8"/>
      <c r="AF28" s="8"/>
      <c r="AG28" s="8"/>
    </row>
    <row r="29" spans="1:33" ht="12.75" customHeight="1" x14ac:dyDescent="0.2">
      <c r="A29" s="279"/>
      <c r="B29" s="279"/>
      <c r="C29" s="167" t="s">
        <v>309</v>
      </c>
      <c r="D29" s="178"/>
      <c r="E29" s="175">
        <f t="shared" si="0"/>
        <v>0</v>
      </c>
      <c r="F29" s="176"/>
      <c r="G29" s="178">
        <v>1216</v>
      </c>
      <c r="H29" s="175">
        <f t="shared" si="1"/>
        <v>1</v>
      </c>
      <c r="I29" s="176">
        <f t="shared" si="2"/>
        <v>1216</v>
      </c>
      <c r="Z29" s="8"/>
      <c r="AA29" s="8"/>
      <c r="AB29" s="8"/>
      <c r="AC29" s="8"/>
      <c r="AD29" s="8"/>
      <c r="AE29" s="8"/>
      <c r="AF29" s="8"/>
      <c r="AG29" s="8"/>
    </row>
    <row r="30" spans="1:33" ht="12.75" customHeight="1" thickBot="1" x14ac:dyDescent="0.25">
      <c r="A30" s="279"/>
      <c r="B30" s="280"/>
      <c r="C30" s="170" t="s">
        <v>0</v>
      </c>
      <c r="D30" s="179">
        <f>SUM(D26:D29)</f>
        <v>3504</v>
      </c>
      <c r="E30" s="180">
        <f t="shared" ref="E30:E39" si="3">+D30/$I30</f>
        <v>0.54887218045112784</v>
      </c>
      <c r="F30" s="182"/>
      <c r="G30" s="179">
        <f>SUM(G26:G29)</f>
        <v>2880</v>
      </c>
      <c r="H30" s="180">
        <f t="shared" ref="H30:H39" si="4">+G30/$I30</f>
        <v>0.45112781954887216</v>
      </c>
      <c r="I30" s="182">
        <f t="shared" ref="I30:I41" si="5">+D30+G30</f>
        <v>6384</v>
      </c>
      <c r="Z30" s="8"/>
      <c r="AA30" s="8"/>
      <c r="AB30" s="8"/>
      <c r="AC30" s="8"/>
      <c r="AD30" s="8"/>
      <c r="AE30" s="8"/>
      <c r="AF30" s="8"/>
      <c r="AG30" s="8"/>
    </row>
    <row r="31" spans="1:33" ht="12.75" customHeight="1" thickBot="1" x14ac:dyDescent="0.25">
      <c r="A31" s="280"/>
      <c r="B31" s="282" t="s">
        <v>175</v>
      </c>
      <c r="C31" s="282"/>
      <c r="D31" s="186">
        <f>+D30</f>
        <v>3504</v>
      </c>
      <c r="E31" s="187">
        <f t="shared" si="3"/>
        <v>0.54887218045112784</v>
      </c>
      <c r="F31" s="188"/>
      <c r="G31" s="186">
        <f>+G30</f>
        <v>2880</v>
      </c>
      <c r="H31" s="187">
        <f t="shared" si="4"/>
        <v>0.45112781954887216</v>
      </c>
      <c r="I31" s="188">
        <f t="shared" si="5"/>
        <v>6384</v>
      </c>
      <c r="Z31" s="8"/>
      <c r="AA31" s="8"/>
      <c r="AB31" s="8"/>
      <c r="AC31" s="8"/>
      <c r="AD31" s="8"/>
      <c r="AE31" s="8"/>
      <c r="AF31" s="8"/>
      <c r="AG31" s="8"/>
    </row>
    <row r="32" spans="1:33" ht="12.75" customHeight="1" x14ac:dyDescent="0.2">
      <c r="A32" s="278" t="s">
        <v>852</v>
      </c>
      <c r="B32" s="278" t="s">
        <v>203</v>
      </c>
      <c r="C32" s="171" t="s">
        <v>203</v>
      </c>
      <c r="D32" s="172"/>
      <c r="E32" s="173"/>
      <c r="F32" s="172"/>
      <c r="G32" s="172"/>
      <c r="H32" s="173"/>
      <c r="I32" s="172"/>
      <c r="Z32" s="8"/>
      <c r="AA32" s="8"/>
      <c r="AB32" s="8"/>
      <c r="AC32" s="8"/>
      <c r="AD32" s="8"/>
      <c r="AE32" s="8"/>
      <c r="AF32" s="8"/>
      <c r="AG32" s="8"/>
    </row>
    <row r="33" spans="1:33" ht="12.75" customHeight="1" x14ac:dyDescent="0.2">
      <c r="A33" s="275"/>
      <c r="B33" s="279"/>
      <c r="C33" s="167" t="s">
        <v>283</v>
      </c>
      <c r="D33" s="178"/>
      <c r="E33" s="175">
        <f t="shared" si="3"/>
        <v>0</v>
      </c>
      <c r="F33" s="176"/>
      <c r="G33" s="178">
        <v>336</v>
      </c>
      <c r="H33" s="175">
        <f t="shared" si="4"/>
        <v>1</v>
      </c>
      <c r="I33" s="176">
        <f t="shared" si="5"/>
        <v>336</v>
      </c>
      <c r="Z33" s="8"/>
      <c r="AA33" s="8"/>
      <c r="AB33" s="8"/>
      <c r="AC33" s="8"/>
      <c r="AD33" s="8"/>
      <c r="AE33" s="8"/>
      <c r="AF33" s="8"/>
      <c r="AG33" s="8"/>
    </row>
    <row r="34" spans="1:33" ht="12.75" customHeight="1" x14ac:dyDescent="0.2">
      <c r="A34" s="275"/>
      <c r="B34" s="279"/>
      <c r="C34" s="167" t="s">
        <v>284</v>
      </c>
      <c r="D34" s="178"/>
      <c r="E34" s="175">
        <f t="shared" si="3"/>
        <v>0</v>
      </c>
      <c r="F34" s="176"/>
      <c r="G34" s="178">
        <v>480</v>
      </c>
      <c r="H34" s="175">
        <f t="shared" si="4"/>
        <v>1</v>
      </c>
      <c r="I34" s="176">
        <f t="shared" si="5"/>
        <v>480</v>
      </c>
      <c r="R34" s="68"/>
      <c r="Z34" s="8"/>
      <c r="AA34" s="8"/>
      <c r="AB34" s="8"/>
      <c r="AC34" s="8"/>
      <c r="AD34" s="8"/>
      <c r="AE34" s="8"/>
      <c r="AF34" s="8"/>
      <c r="AG34" s="8"/>
    </row>
    <row r="35" spans="1:33" ht="12.75" customHeight="1" x14ac:dyDescent="0.2">
      <c r="A35" s="275"/>
      <c r="B35" s="279"/>
      <c r="C35" s="167" t="s">
        <v>289</v>
      </c>
      <c r="D35" s="178"/>
      <c r="E35" s="175">
        <f t="shared" si="3"/>
        <v>0</v>
      </c>
      <c r="F35" s="176"/>
      <c r="G35" s="178">
        <v>816</v>
      </c>
      <c r="H35" s="175">
        <f t="shared" si="4"/>
        <v>1</v>
      </c>
      <c r="I35" s="176">
        <f t="shared" si="5"/>
        <v>816</v>
      </c>
      <c r="R35" s="68"/>
      <c r="Z35" s="8"/>
      <c r="AA35" s="8"/>
      <c r="AB35" s="8"/>
      <c r="AC35" s="8"/>
      <c r="AD35" s="8"/>
      <c r="AE35" s="8"/>
      <c r="AF35" s="8"/>
      <c r="AG35" s="8"/>
    </row>
    <row r="36" spans="1:33" ht="12.75" customHeight="1" x14ac:dyDescent="0.2">
      <c r="A36" s="275"/>
      <c r="B36" s="279"/>
      <c r="C36" s="167" t="s">
        <v>298</v>
      </c>
      <c r="D36" s="178"/>
      <c r="E36" s="175">
        <f t="shared" si="3"/>
        <v>0</v>
      </c>
      <c r="F36" s="176"/>
      <c r="G36" s="178">
        <v>480</v>
      </c>
      <c r="H36" s="175">
        <f t="shared" si="4"/>
        <v>1</v>
      </c>
      <c r="I36" s="176">
        <f t="shared" si="5"/>
        <v>480</v>
      </c>
      <c r="R36" s="68"/>
      <c r="Z36" s="8"/>
      <c r="AA36" s="8"/>
      <c r="AB36" s="8"/>
      <c r="AC36" s="8"/>
      <c r="AD36" s="8"/>
      <c r="AE36" s="8"/>
      <c r="AF36" s="8"/>
      <c r="AG36" s="8"/>
    </row>
    <row r="37" spans="1:33" ht="12.75" customHeight="1" x14ac:dyDescent="0.2">
      <c r="A37" s="275"/>
      <c r="B37" s="279"/>
      <c r="C37" s="167" t="s">
        <v>309</v>
      </c>
      <c r="D37" s="178"/>
      <c r="E37" s="175">
        <f t="shared" si="3"/>
        <v>0</v>
      </c>
      <c r="F37" s="176"/>
      <c r="G37" s="178">
        <v>1536</v>
      </c>
      <c r="H37" s="175">
        <f t="shared" si="4"/>
        <v>1</v>
      </c>
      <c r="I37" s="176">
        <f t="shared" si="5"/>
        <v>1536</v>
      </c>
      <c r="R37" s="68"/>
      <c r="Z37" s="8"/>
      <c r="AA37" s="8"/>
      <c r="AB37" s="8"/>
      <c r="AC37" s="8"/>
      <c r="AD37" s="8"/>
      <c r="AE37" s="8"/>
      <c r="AF37" s="8"/>
      <c r="AG37" s="8"/>
    </row>
    <row r="38" spans="1:33" ht="12.75" customHeight="1" x14ac:dyDescent="0.2">
      <c r="A38" s="275"/>
      <c r="B38" s="279"/>
      <c r="C38" s="167" t="s">
        <v>319</v>
      </c>
      <c r="D38" s="178"/>
      <c r="E38" s="175">
        <f t="shared" si="3"/>
        <v>0</v>
      </c>
      <c r="F38" s="176"/>
      <c r="G38" s="178">
        <v>480</v>
      </c>
      <c r="H38" s="175">
        <f t="shared" si="4"/>
        <v>1</v>
      </c>
      <c r="I38" s="176">
        <f t="shared" si="5"/>
        <v>480</v>
      </c>
      <c r="R38" s="68"/>
      <c r="Z38" s="8"/>
      <c r="AA38" s="8"/>
      <c r="AB38" s="8"/>
      <c r="AC38" s="8"/>
      <c r="AD38" s="8"/>
      <c r="AE38" s="8"/>
      <c r="AF38" s="8"/>
      <c r="AG38" s="8"/>
    </row>
    <row r="39" spans="1:33" ht="12.75" customHeight="1" thickBot="1" x14ac:dyDescent="0.25">
      <c r="A39" s="275"/>
      <c r="B39" s="279"/>
      <c r="C39" s="189" t="s">
        <v>43</v>
      </c>
      <c r="D39" s="179">
        <f>SUM(D33:D38)</f>
        <v>0</v>
      </c>
      <c r="E39" s="180">
        <f t="shared" si="3"/>
        <v>0</v>
      </c>
      <c r="F39" s="182"/>
      <c r="G39" s="179">
        <f>SUM(G33:G38)</f>
        <v>4128</v>
      </c>
      <c r="H39" s="180">
        <f t="shared" si="4"/>
        <v>1</v>
      </c>
      <c r="I39" s="182">
        <f t="shared" si="5"/>
        <v>4128</v>
      </c>
      <c r="R39" s="68"/>
      <c r="Z39" s="8"/>
      <c r="AA39" s="8"/>
      <c r="AB39" s="8"/>
      <c r="AC39" s="8"/>
      <c r="AD39" s="8"/>
      <c r="AE39" s="8"/>
      <c r="AF39" s="8"/>
      <c r="AG39" s="8"/>
    </row>
    <row r="40" spans="1:33" ht="12.75" customHeight="1" x14ac:dyDescent="0.2">
      <c r="A40" s="275"/>
      <c r="B40" s="279"/>
      <c r="C40" s="171" t="s">
        <v>700</v>
      </c>
      <c r="D40" s="172"/>
      <c r="E40" s="173"/>
      <c r="F40" s="172"/>
      <c r="G40" s="172"/>
      <c r="H40" s="173"/>
      <c r="I40" s="172"/>
      <c r="R40" s="68"/>
      <c r="Z40" s="8"/>
      <c r="AA40" s="8"/>
      <c r="AB40" s="8"/>
      <c r="AC40" s="8"/>
      <c r="AD40" s="8"/>
      <c r="AE40" s="8"/>
      <c r="AF40" s="8"/>
      <c r="AG40" s="8"/>
    </row>
    <row r="41" spans="1:33" ht="12.75" customHeight="1" x14ac:dyDescent="0.2">
      <c r="A41" s="275"/>
      <c r="B41" s="279"/>
      <c r="C41" s="167" t="s">
        <v>701</v>
      </c>
      <c r="D41" s="176">
        <v>240</v>
      </c>
      <c r="E41" s="175">
        <f t="shared" ref="E41:E43" si="6">+D41/$I41</f>
        <v>0.33333333333333331</v>
      </c>
      <c r="F41" s="176"/>
      <c r="G41" s="176">
        <v>480</v>
      </c>
      <c r="H41" s="175">
        <f t="shared" ref="H41:H43" si="7">+G41/$I41</f>
        <v>0.66666666666666663</v>
      </c>
      <c r="I41" s="176">
        <f t="shared" si="5"/>
        <v>720</v>
      </c>
      <c r="R41" s="68"/>
      <c r="Z41" s="8"/>
      <c r="AA41" s="8"/>
      <c r="AB41" s="8"/>
      <c r="AC41" s="8"/>
      <c r="AD41" s="8"/>
      <c r="AE41" s="8"/>
      <c r="AF41" s="8"/>
      <c r="AG41" s="8"/>
    </row>
    <row r="42" spans="1:33" ht="12.75" customHeight="1" thickBot="1" x14ac:dyDescent="0.25">
      <c r="A42" s="275"/>
      <c r="B42" s="280"/>
      <c r="C42" s="190" t="s">
        <v>43</v>
      </c>
      <c r="D42" s="191">
        <f>+D41</f>
        <v>240</v>
      </c>
      <c r="E42" s="180">
        <f t="shared" si="6"/>
        <v>0.33333333333333331</v>
      </c>
      <c r="F42" s="192"/>
      <c r="G42" s="191">
        <f>+G41</f>
        <v>480</v>
      </c>
      <c r="H42" s="180">
        <f t="shared" si="7"/>
        <v>0.66666666666666663</v>
      </c>
      <c r="I42" s="182">
        <f t="shared" ref="I42:I43" si="8">+D42+G42</f>
        <v>720</v>
      </c>
      <c r="Z42" s="8"/>
      <c r="AA42" s="8"/>
      <c r="AB42" s="8"/>
      <c r="AC42" s="8"/>
      <c r="AD42" s="8"/>
      <c r="AE42" s="8"/>
      <c r="AF42" s="8"/>
      <c r="AG42" s="8"/>
    </row>
    <row r="43" spans="1:33" ht="12.75" customHeight="1" thickBot="1" x14ac:dyDescent="0.25">
      <c r="A43" s="281"/>
      <c r="B43" s="282" t="s">
        <v>176</v>
      </c>
      <c r="C43" s="282"/>
      <c r="D43" s="186">
        <f>+D39+D42</f>
        <v>240</v>
      </c>
      <c r="E43" s="187">
        <f t="shared" si="6"/>
        <v>4.9504950495049507E-2</v>
      </c>
      <c r="F43" s="188"/>
      <c r="G43" s="186">
        <f>+G39+G42</f>
        <v>4608</v>
      </c>
      <c r="H43" s="187">
        <f t="shared" si="7"/>
        <v>0.95049504950495045</v>
      </c>
      <c r="I43" s="188">
        <f t="shared" si="8"/>
        <v>4848</v>
      </c>
      <c r="Z43" s="8"/>
      <c r="AA43" s="8"/>
      <c r="AB43" s="8"/>
      <c r="AC43" s="8"/>
      <c r="AD43" s="8"/>
      <c r="AE43" s="8"/>
      <c r="AF43" s="8"/>
      <c r="AG43" s="8"/>
    </row>
    <row r="44" spans="1:33" ht="12.75" customHeight="1" x14ac:dyDescent="0.2">
      <c r="A44" s="275" t="s">
        <v>459</v>
      </c>
      <c r="B44" s="288" t="s">
        <v>829</v>
      </c>
      <c r="C44" s="171" t="s">
        <v>229</v>
      </c>
      <c r="D44" s="172"/>
      <c r="E44" s="173"/>
      <c r="F44" s="172"/>
      <c r="G44" s="172"/>
      <c r="H44" s="173"/>
      <c r="I44" s="172"/>
      <c r="Z44" s="8"/>
      <c r="AA44" s="8"/>
      <c r="AB44" s="8"/>
      <c r="AC44" s="8"/>
      <c r="AD44" s="8"/>
      <c r="AE44" s="8"/>
      <c r="AF44" s="8"/>
      <c r="AG44" s="8"/>
    </row>
    <row r="45" spans="1:33" ht="12.75" customHeight="1" x14ac:dyDescent="0.2">
      <c r="A45" s="279"/>
      <c r="B45" s="305"/>
      <c r="C45" s="118" t="s">
        <v>342</v>
      </c>
      <c r="D45" s="176"/>
      <c r="E45" s="175">
        <f t="shared" ref="E45:E92" si="9">+D45/$I45</f>
        <v>0</v>
      </c>
      <c r="F45" s="176"/>
      <c r="G45" s="176">
        <v>1680</v>
      </c>
      <c r="H45" s="175">
        <f t="shared" ref="H45:H92" si="10">+G45/$I45</f>
        <v>1</v>
      </c>
      <c r="I45" s="176">
        <f t="shared" ref="I45:I92" si="11">+D45+G45</f>
        <v>1680</v>
      </c>
      <c r="Z45" s="8"/>
      <c r="AA45" s="8"/>
      <c r="AB45" s="8"/>
      <c r="AC45" s="8"/>
      <c r="AD45" s="8"/>
      <c r="AE45" s="8"/>
      <c r="AF45" s="8"/>
      <c r="AG45" s="8"/>
    </row>
    <row r="46" spans="1:33" ht="12.75" customHeight="1" x14ac:dyDescent="0.2">
      <c r="A46" s="279"/>
      <c r="B46" s="305"/>
      <c r="C46" s="118" t="s">
        <v>284</v>
      </c>
      <c r="D46" s="176"/>
      <c r="E46" s="175">
        <f t="shared" si="9"/>
        <v>0</v>
      </c>
      <c r="F46" s="176"/>
      <c r="G46" s="176">
        <v>816</v>
      </c>
      <c r="H46" s="175">
        <f t="shared" si="10"/>
        <v>1</v>
      </c>
      <c r="I46" s="176">
        <f t="shared" si="11"/>
        <v>816</v>
      </c>
      <c r="R46" s="68"/>
      <c r="Z46" s="8"/>
      <c r="AA46" s="8"/>
      <c r="AB46" s="8"/>
      <c r="AC46" s="8"/>
      <c r="AD46" s="8"/>
      <c r="AE46" s="8"/>
      <c r="AF46" s="8"/>
      <c r="AG46" s="8"/>
    </row>
    <row r="47" spans="1:33" ht="12.75" customHeight="1" x14ac:dyDescent="0.2">
      <c r="A47" s="279"/>
      <c r="B47" s="305"/>
      <c r="C47" s="118" t="s">
        <v>343</v>
      </c>
      <c r="D47" s="176">
        <v>5184</v>
      </c>
      <c r="E47" s="175">
        <f t="shared" si="9"/>
        <v>0.40298507462686567</v>
      </c>
      <c r="F47" s="176"/>
      <c r="G47" s="176">
        <v>7680</v>
      </c>
      <c r="H47" s="175">
        <f t="shared" si="10"/>
        <v>0.59701492537313428</v>
      </c>
      <c r="I47" s="176">
        <f t="shared" si="11"/>
        <v>12864</v>
      </c>
      <c r="R47" s="68"/>
      <c r="Z47" s="8"/>
      <c r="AA47" s="8"/>
      <c r="AB47" s="8"/>
      <c r="AC47" s="8"/>
      <c r="AD47" s="8"/>
      <c r="AE47" s="8"/>
      <c r="AF47" s="8"/>
      <c r="AG47" s="8"/>
    </row>
    <row r="48" spans="1:33" ht="12.75" customHeight="1" x14ac:dyDescent="0.2">
      <c r="A48" s="279"/>
      <c r="B48" s="305"/>
      <c r="C48" s="118" t="s">
        <v>319</v>
      </c>
      <c r="D48" s="178"/>
      <c r="E48" s="175">
        <f t="shared" si="9"/>
        <v>0</v>
      </c>
      <c r="F48" s="167"/>
      <c r="G48" s="178">
        <v>1104</v>
      </c>
      <c r="H48" s="175">
        <f t="shared" si="10"/>
        <v>1</v>
      </c>
      <c r="I48" s="178">
        <f t="shared" si="11"/>
        <v>1104</v>
      </c>
      <c r="R48" s="68"/>
      <c r="Z48" s="8"/>
      <c r="AA48" s="8"/>
      <c r="AB48" s="8"/>
      <c r="AC48" s="8"/>
      <c r="AD48" s="8"/>
      <c r="AE48" s="8"/>
      <c r="AF48" s="8"/>
      <c r="AG48" s="8"/>
    </row>
    <row r="49" spans="1:33" ht="12.75" customHeight="1" x14ac:dyDescent="0.2">
      <c r="A49" s="279"/>
      <c r="B49" s="305"/>
      <c r="C49" s="118" t="s">
        <v>326</v>
      </c>
      <c r="D49" s="178"/>
      <c r="E49" s="175">
        <f t="shared" si="9"/>
        <v>0</v>
      </c>
      <c r="F49" s="167"/>
      <c r="G49" s="178">
        <v>240</v>
      </c>
      <c r="H49" s="175">
        <f t="shared" ref="H49" si="12">+G49/$I49</f>
        <v>1</v>
      </c>
      <c r="I49" s="178">
        <f t="shared" ref="I49" si="13">+D49+G49</f>
        <v>240</v>
      </c>
      <c r="R49" s="68"/>
      <c r="Z49" s="8"/>
      <c r="AA49" s="8"/>
      <c r="AB49" s="8"/>
      <c r="AC49" s="8"/>
      <c r="AD49" s="8"/>
      <c r="AE49" s="8"/>
      <c r="AF49" s="8"/>
      <c r="AG49" s="8"/>
    </row>
    <row r="50" spans="1:33" ht="12.75" customHeight="1" x14ac:dyDescent="0.2">
      <c r="A50" s="279"/>
      <c r="B50" s="305"/>
      <c r="C50" s="118" t="s">
        <v>329</v>
      </c>
      <c r="D50" s="178">
        <v>1200</v>
      </c>
      <c r="E50" s="175">
        <f t="shared" si="9"/>
        <v>0.51020408163265307</v>
      </c>
      <c r="F50" s="167"/>
      <c r="G50" s="178">
        <v>1152</v>
      </c>
      <c r="H50" s="175">
        <f t="shared" si="10"/>
        <v>0.48979591836734693</v>
      </c>
      <c r="I50" s="178">
        <f t="shared" si="11"/>
        <v>2352</v>
      </c>
      <c r="R50" s="68"/>
      <c r="Z50" s="8"/>
      <c r="AA50" s="8"/>
      <c r="AB50" s="8"/>
      <c r="AC50" s="8"/>
      <c r="AD50" s="8"/>
      <c r="AE50" s="8"/>
      <c r="AF50" s="8"/>
      <c r="AG50" s="8"/>
    </row>
    <row r="51" spans="1:33" ht="12.75" customHeight="1" x14ac:dyDescent="0.2">
      <c r="A51" s="279"/>
      <c r="B51" s="305"/>
      <c r="C51" s="196" t="s">
        <v>43</v>
      </c>
      <c r="D51" s="197">
        <f>SUM(D45:D50)</f>
        <v>6384</v>
      </c>
      <c r="E51" s="198">
        <f t="shared" si="9"/>
        <v>0.33501259445843828</v>
      </c>
      <c r="F51" s="197"/>
      <c r="G51" s="197">
        <f>SUM(G45:G50)</f>
        <v>12672</v>
      </c>
      <c r="H51" s="198">
        <f t="shared" si="10"/>
        <v>0.66498740554156166</v>
      </c>
      <c r="I51" s="197">
        <f t="shared" si="11"/>
        <v>19056</v>
      </c>
      <c r="R51" s="68"/>
      <c r="Z51" s="8"/>
      <c r="AA51" s="8"/>
      <c r="AB51" s="8"/>
      <c r="AC51" s="8"/>
      <c r="AD51" s="8"/>
      <c r="AE51" s="8"/>
      <c r="AF51" s="8"/>
      <c r="AG51" s="8"/>
    </row>
    <row r="52" spans="1:33" ht="12.75" customHeight="1" x14ac:dyDescent="0.2">
      <c r="A52" s="279"/>
      <c r="B52" s="305"/>
      <c r="C52" s="193" t="s">
        <v>204</v>
      </c>
      <c r="D52" s="194"/>
      <c r="E52" s="195"/>
      <c r="F52" s="194"/>
      <c r="G52" s="194"/>
      <c r="H52" s="195"/>
      <c r="I52" s="194"/>
      <c r="O52" s="8"/>
      <c r="P52" s="8"/>
      <c r="Q52" s="8"/>
      <c r="R52" s="68"/>
      <c r="Z52" s="8"/>
      <c r="AA52" s="8"/>
      <c r="AB52" s="8"/>
      <c r="AC52" s="8"/>
      <c r="AD52" s="8"/>
      <c r="AE52" s="8"/>
      <c r="AF52" s="8"/>
      <c r="AG52" s="8"/>
    </row>
    <row r="53" spans="1:33" ht="12.75" customHeight="1" x14ac:dyDescent="0.2">
      <c r="A53" s="279"/>
      <c r="B53" s="305"/>
      <c r="C53" s="118" t="s">
        <v>253</v>
      </c>
      <c r="D53" s="174">
        <v>1440</v>
      </c>
      <c r="E53" s="185">
        <f t="shared" si="9"/>
        <v>0.39473684210526316</v>
      </c>
      <c r="F53" s="174"/>
      <c r="G53" s="174">
        <v>2208</v>
      </c>
      <c r="H53" s="185">
        <f t="shared" si="10"/>
        <v>0.60526315789473684</v>
      </c>
      <c r="I53" s="174">
        <f t="shared" si="11"/>
        <v>3648</v>
      </c>
      <c r="R53" s="68"/>
      <c r="Z53" s="8"/>
      <c r="AA53" s="8"/>
      <c r="AB53" s="8"/>
      <c r="AC53" s="8"/>
      <c r="AD53" s="8"/>
      <c r="AE53" s="8"/>
      <c r="AF53" s="8"/>
      <c r="AG53" s="8"/>
    </row>
    <row r="54" spans="1:33" ht="12.75" customHeight="1" x14ac:dyDescent="0.2">
      <c r="A54" s="279"/>
      <c r="B54" s="305"/>
      <c r="C54" s="118" t="s">
        <v>288</v>
      </c>
      <c r="D54" s="176">
        <v>5872</v>
      </c>
      <c r="E54" s="175">
        <f t="shared" si="9"/>
        <v>0.77919320594479835</v>
      </c>
      <c r="F54" s="176"/>
      <c r="G54" s="176">
        <v>1664</v>
      </c>
      <c r="H54" s="175">
        <f t="shared" si="10"/>
        <v>0.2208067940552017</v>
      </c>
      <c r="I54" s="176">
        <f t="shared" si="11"/>
        <v>7536</v>
      </c>
      <c r="R54" s="68"/>
      <c r="Z54" s="8"/>
      <c r="AA54" s="8"/>
      <c r="AB54" s="8"/>
      <c r="AC54" s="8"/>
      <c r="AD54" s="8"/>
      <c r="AE54" s="8"/>
      <c r="AF54" s="8"/>
      <c r="AG54" s="8"/>
    </row>
    <row r="55" spans="1:33" ht="12.75" customHeight="1" x14ac:dyDescent="0.2">
      <c r="A55" s="279"/>
      <c r="B55" s="305"/>
      <c r="C55" s="118" t="s">
        <v>301</v>
      </c>
      <c r="D55" s="199"/>
      <c r="E55" s="175">
        <f t="shared" si="9"/>
        <v>0</v>
      </c>
      <c r="F55" s="176"/>
      <c r="G55" s="176">
        <v>1440</v>
      </c>
      <c r="H55" s="175">
        <f t="shared" si="10"/>
        <v>1</v>
      </c>
      <c r="I55" s="176">
        <f t="shared" si="11"/>
        <v>1440</v>
      </c>
      <c r="R55" s="68"/>
      <c r="Z55" s="8"/>
      <c r="AA55" s="8"/>
      <c r="AB55" s="8"/>
      <c r="AC55" s="8"/>
      <c r="AD55" s="8"/>
      <c r="AE55" s="8"/>
      <c r="AF55" s="8"/>
      <c r="AG55" s="8"/>
    </row>
    <row r="56" spans="1:33" ht="12.75" customHeight="1" x14ac:dyDescent="0.2">
      <c r="A56" s="279"/>
      <c r="B56" s="305"/>
      <c r="C56" s="169" t="s">
        <v>310</v>
      </c>
      <c r="D56" s="176"/>
      <c r="E56" s="175">
        <f t="shared" si="9"/>
        <v>0</v>
      </c>
      <c r="F56" s="176"/>
      <c r="G56" s="176">
        <v>624</v>
      </c>
      <c r="H56" s="175">
        <f t="shared" si="10"/>
        <v>1</v>
      </c>
      <c r="I56" s="176">
        <f t="shared" si="11"/>
        <v>624</v>
      </c>
      <c r="R56" s="68"/>
      <c r="Z56" s="8"/>
      <c r="AA56" s="8"/>
      <c r="AB56" s="8"/>
      <c r="AC56" s="8"/>
      <c r="AD56" s="8"/>
      <c r="AE56" s="8"/>
      <c r="AF56" s="8"/>
      <c r="AG56" s="8"/>
    </row>
    <row r="57" spans="1:33" ht="12.75" customHeight="1" x14ac:dyDescent="0.2">
      <c r="A57" s="279"/>
      <c r="B57" s="305"/>
      <c r="C57" s="200" t="s">
        <v>320</v>
      </c>
      <c r="D57" s="176">
        <v>2112</v>
      </c>
      <c r="E57" s="175">
        <f t="shared" si="9"/>
        <v>0.47826086956521741</v>
      </c>
      <c r="F57" s="176"/>
      <c r="G57" s="176">
        <v>2304</v>
      </c>
      <c r="H57" s="175">
        <f t="shared" si="10"/>
        <v>0.52173913043478259</v>
      </c>
      <c r="I57" s="176">
        <f t="shared" si="11"/>
        <v>4416</v>
      </c>
      <c r="R57" s="68"/>
      <c r="Z57" s="8"/>
      <c r="AA57" s="8"/>
      <c r="AB57" s="8"/>
      <c r="AC57" s="8"/>
      <c r="AD57" s="8"/>
      <c r="AE57" s="8"/>
      <c r="AF57" s="8"/>
      <c r="AG57" s="8"/>
    </row>
    <row r="58" spans="1:33" ht="12.75" customHeight="1" x14ac:dyDescent="0.2">
      <c r="A58" s="279"/>
      <c r="B58" s="305"/>
      <c r="C58" s="196" t="s">
        <v>43</v>
      </c>
      <c r="D58" s="197">
        <f>SUM(D53:D57)</f>
        <v>9424</v>
      </c>
      <c r="E58" s="198">
        <f t="shared" si="9"/>
        <v>0.53351449275362317</v>
      </c>
      <c r="F58" s="197"/>
      <c r="G58" s="197">
        <f>SUM(G53:G57)</f>
        <v>8240</v>
      </c>
      <c r="H58" s="198">
        <f t="shared" si="10"/>
        <v>0.46648550724637683</v>
      </c>
      <c r="I58" s="197">
        <f t="shared" si="11"/>
        <v>17664</v>
      </c>
      <c r="R58" s="68"/>
      <c r="Z58" s="8"/>
      <c r="AA58" s="8"/>
      <c r="AB58" s="8"/>
      <c r="AC58" s="8"/>
      <c r="AD58" s="8"/>
      <c r="AE58" s="8"/>
      <c r="AF58" s="8"/>
      <c r="AG58" s="8"/>
    </row>
    <row r="59" spans="1:33" ht="12.75" customHeight="1" x14ac:dyDescent="0.2">
      <c r="A59" s="279"/>
      <c r="B59" s="305"/>
      <c r="C59" s="193" t="s">
        <v>53</v>
      </c>
      <c r="D59" s="197"/>
      <c r="E59" s="198"/>
      <c r="F59" s="197"/>
      <c r="G59" s="197"/>
      <c r="H59" s="198"/>
      <c r="I59" s="197"/>
      <c r="O59" s="8"/>
      <c r="P59" s="8"/>
      <c r="Q59" s="8"/>
      <c r="R59" s="68"/>
      <c r="Z59" s="8"/>
      <c r="AA59" s="8"/>
      <c r="AB59" s="8"/>
      <c r="AC59" s="8"/>
      <c r="AD59" s="8"/>
      <c r="AE59" s="8"/>
      <c r="AF59" s="8"/>
      <c r="AG59" s="8"/>
    </row>
    <row r="60" spans="1:33" ht="12.75" customHeight="1" x14ac:dyDescent="0.2">
      <c r="A60" s="279"/>
      <c r="B60" s="305"/>
      <c r="C60" s="118" t="s">
        <v>250</v>
      </c>
      <c r="D60" s="176">
        <v>3408</v>
      </c>
      <c r="E60" s="175">
        <f t="shared" si="9"/>
        <v>0.39444444444444443</v>
      </c>
      <c r="F60" s="176"/>
      <c r="G60" s="176">
        <v>5232</v>
      </c>
      <c r="H60" s="175">
        <f t="shared" si="10"/>
        <v>0.60555555555555551</v>
      </c>
      <c r="I60" s="176">
        <f t="shared" si="11"/>
        <v>8640</v>
      </c>
      <c r="R60" s="68"/>
      <c r="Z60" s="8"/>
      <c r="AA60" s="8"/>
      <c r="AB60" s="8"/>
      <c r="AC60" s="8"/>
      <c r="AD60" s="8"/>
      <c r="AE60" s="8"/>
      <c r="AF60" s="8"/>
      <c r="AG60" s="8"/>
    </row>
    <row r="61" spans="1:33" ht="12.75" customHeight="1" x14ac:dyDescent="0.2">
      <c r="A61" s="279"/>
      <c r="B61" s="305"/>
      <c r="C61" s="118" t="s">
        <v>257</v>
      </c>
      <c r="D61" s="176">
        <v>2288</v>
      </c>
      <c r="E61" s="175">
        <f t="shared" si="9"/>
        <v>0.27821011673151752</v>
      </c>
      <c r="F61" s="176"/>
      <c r="G61" s="176">
        <v>5936</v>
      </c>
      <c r="H61" s="175">
        <f t="shared" si="10"/>
        <v>0.72178988326848248</v>
      </c>
      <c r="I61" s="176">
        <f t="shared" si="11"/>
        <v>8224</v>
      </c>
      <c r="R61" s="68"/>
      <c r="Z61" s="8"/>
      <c r="AA61" s="8"/>
      <c r="AB61" s="8"/>
      <c r="AC61" s="8"/>
      <c r="AD61" s="8"/>
      <c r="AE61" s="8"/>
      <c r="AF61" s="8"/>
      <c r="AG61" s="8"/>
    </row>
    <row r="62" spans="1:33" ht="12.75" customHeight="1" x14ac:dyDescent="0.2">
      <c r="A62" s="279"/>
      <c r="B62" s="305"/>
      <c r="C62" s="118" t="s">
        <v>263</v>
      </c>
      <c r="D62" s="178">
        <v>960</v>
      </c>
      <c r="E62" s="175">
        <f t="shared" si="9"/>
        <v>0.14742014742014742</v>
      </c>
      <c r="F62" s="176"/>
      <c r="G62" s="178">
        <v>5552</v>
      </c>
      <c r="H62" s="175">
        <f t="shared" si="10"/>
        <v>0.85257985257985258</v>
      </c>
      <c r="I62" s="176">
        <f t="shared" si="11"/>
        <v>6512</v>
      </c>
      <c r="R62" s="68"/>
      <c r="Z62" s="8"/>
      <c r="AA62" s="8"/>
      <c r="AB62" s="8"/>
      <c r="AC62" s="8"/>
      <c r="AD62" s="8"/>
      <c r="AE62" s="8"/>
      <c r="AF62" s="8"/>
      <c r="AG62" s="8"/>
    </row>
    <row r="63" spans="1:33" ht="12.75" customHeight="1" x14ac:dyDescent="0.2">
      <c r="A63" s="279"/>
      <c r="B63" s="305"/>
      <c r="C63" s="118" t="s">
        <v>295</v>
      </c>
      <c r="D63" s="176"/>
      <c r="E63" s="175">
        <f t="shared" si="9"/>
        <v>0</v>
      </c>
      <c r="F63" s="176"/>
      <c r="G63" s="176">
        <v>2160</v>
      </c>
      <c r="H63" s="175">
        <f t="shared" si="10"/>
        <v>1</v>
      </c>
      <c r="I63" s="176">
        <f t="shared" si="11"/>
        <v>2160</v>
      </c>
      <c r="R63" s="68"/>
      <c r="Z63" s="8"/>
      <c r="AA63" s="8"/>
      <c r="AB63" s="8"/>
      <c r="AC63" s="8"/>
      <c r="AD63" s="8"/>
      <c r="AE63" s="8"/>
      <c r="AF63" s="8"/>
      <c r="AG63" s="8"/>
    </row>
    <row r="64" spans="1:33" ht="12.75" customHeight="1" x14ac:dyDescent="0.2">
      <c r="A64" s="279"/>
      <c r="B64" s="305"/>
      <c r="C64" s="118" t="s">
        <v>315</v>
      </c>
      <c r="D64" s="176">
        <v>2976</v>
      </c>
      <c r="E64" s="175">
        <f t="shared" si="9"/>
        <v>0.38509316770186336</v>
      </c>
      <c r="F64" s="176"/>
      <c r="G64" s="176">
        <v>4752</v>
      </c>
      <c r="H64" s="175">
        <f t="shared" si="10"/>
        <v>0.6149068322981367</v>
      </c>
      <c r="I64" s="176">
        <f t="shared" si="11"/>
        <v>7728</v>
      </c>
      <c r="R64" s="68"/>
      <c r="Z64" s="8"/>
      <c r="AA64" s="8"/>
      <c r="AB64" s="8"/>
      <c r="AC64" s="8"/>
      <c r="AD64" s="8"/>
      <c r="AE64" s="8"/>
      <c r="AF64" s="8"/>
      <c r="AG64" s="8"/>
    </row>
    <row r="65" spans="1:33" ht="12.75" customHeight="1" thickBot="1" x14ac:dyDescent="0.25">
      <c r="A65" s="279"/>
      <c r="B65" s="305"/>
      <c r="C65" s="201" t="s">
        <v>43</v>
      </c>
      <c r="D65" s="202">
        <f>SUM(D60:D64)</f>
        <v>9632</v>
      </c>
      <c r="E65" s="203">
        <f t="shared" si="9"/>
        <v>0.28956228956228958</v>
      </c>
      <c r="F65" s="202"/>
      <c r="G65" s="202">
        <f>SUM(G60:G64)</f>
        <v>23632</v>
      </c>
      <c r="H65" s="203">
        <f t="shared" si="10"/>
        <v>0.71043771043771042</v>
      </c>
      <c r="I65" s="202">
        <f t="shared" si="11"/>
        <v>33264</v>
      </c>
      <c r="R65" s="68"/>
      <c r="Z65" s="8"/>
      <c r="AA65" s="8"/>
      <c r="AB65" s="8"/>
      <c r="AC65" s="8"/>
      <c r="AD65" s="8"/>
      <c r="AE65" s="8"/>
      <c r="AF65" s="8"/>
      <c r="AG65" s="8"/>
    </row>
    <row r="66" spans="1:33" ht="12.75" customHeight="1" x14ac:dyDescent="0.2">
      <c r="A66" s="153"/>
      <c r="B66" s="305"/>
      <c r="C66" s="247" t="s">
        <v>0</v>
      </c>
      <c r="D66" s="248">
        <f>SUM(D51,D58,D65)</f>
        <v>25440</v>
      </c>
      <c r="E66" s="249">
        <f t="shared" si="9"/>
        <v>0.36351165980795608</v>
      </c>
      <c r="F66" s="250"/>
      <c r="G66" s="248">
        <f>SUM(G51,G58,G65)</f>
        <v>44544</v>
      </c>
      <c r="H66" s="249">
        <f t="shared" si="10"/>
        <v>0.63648834019204392</v>
      </c>
      <c r="I66" s="250">
        <f t="shared" si="11"/>
        <v>69984</v>
      </c>
      <c r="R66" s="68"/>
      <c r="Z66" s="8"/>
      <c r="AA66" s="8"/>
      <c r="AB66" s="8"/>
      <c r="AC66" s="8"/>
      <c r="AD66" s="8"/>
      <c r="AE66" s="8"/>
      <c r="AF66" s="8"/>
      <c r="AG66" s="8"/>
    </row>
    <row r="67" spans="1:33" ht="12.75" customHeight="1" x14ac:dyDescent="0.2">
      <c r="A67" s="314" t="s">
        <v>459</v>
      </c>
      <c r="B67" s="315" t="s">
        <v>826</v>
      </c>
      <c r="C67" s="217" t="s">
        <v>205</v>
      </c>
      <c r="D67" s="197"/>
      <c r="E67" s="198"/>
      <c r="F67" s="197"/>
      <c r="G67" s="197"/>
      <c r="H67" s="198"/>
      <c r="I67" s="197"/>
      <c r="R67" s="68"/>
      <c r="Z67" s="8"/>
      <c r="AA67" s="8"/>
      <c r="AB67" s="8"/>
      <c r="AC67" s="8"/>
      <c r="AD67" s="8"/>
      <c r="AE67" s="8"/>
      <c r="AF67" s="8"/>
      <c r="AG67" s="8"/>
    </row>
    <row r="68" spans="1:33" ht="12.75" customHeight="1" x14ac:dyDescent="0.2">
      <c r="A68" s="293"/>
      <c r="B68" s="275"/>
      <c r="C68" s="167" t="s">
        <v>351</v>
      </c>
      <c r="D68" s="176"/>
      <c r="E68" s="175">
        <f t="shared" si="9"/>
        <v>0</v>
      </c>
      <c r="F68" s="176"/>
      <c r="G68" s="176">
        <v>576</v>
      </c>
      <c r="H68" s="175">
        <f t="shared" si="10"/>
        <v>1</v>
      </c>
      <c r="I68" s="176">
        <f t="shared" si="11"/>
        <v>576</v>
      </c>
      <c r="R68" s="68"/>
      <c r="Z68" s="8"/>
      <c r="AA68" s="8"/>
      <c r="AB68" s="8"/>
      <c r="AC68" s="8"/>
      <c r="AD68" s="8"/>
      <c r="AE68" s="8"/>
      <c r="AF68" s="8"/>
      <c r="AG68" s="8"/>
    </row>
    <row r="69" spans="1:33" ht="12.75" customHeight="1" x14ac:dyDescent="0.2">
      <c r="A69" s="293"/>
      <c r="B69" s="275"/>
      <c r="C69" s="167" t="s">
        <v>345</v>
      </c>
      <c r="D69" s="176">
        <v>1920</v>
      </c>
      <c r="E69" s="175">
        <f t="shared" si="9"/>
        <v>0.52173913043478259</v>
      </c>
      <c r="F69" s="176"/>
      <c r="G69" s="176">
        <v>1760</v>
      </c>
      <c r="H69" s="175">
        <f t="shared" si="10"/>
        <v>0.47826086956521741</v>
      </c>
      <c r="I69" s="176">
        <f t="shared" si="11"/>
        <v>3680</v>
      </c>
      <c r="R69" s="68"/>
      <c r="Z69" s="8"/>
      <c r="AA69" s="8"/>
      <c r="AB69" s="8"/>
      <c r="AC69" s="8"/>
      <c r="AD69" s="8"/>
      <c r="AE69" s="8"/>
      <c r="AF69" s="8"/>
      <c r="AG69" s="8"/>
    </row>
    <row r="70" spans="1:33" ht="12.75" customHeight="1" x14ac:dyDescent="0.2">
      <c r="A70" s="293"/>
      <c r="B70" s="275"/>
      <c r="C70" s="167" t="s">
        <v>346</v>
      </c>
      <c r="D70" s="176">
        <v>12288</v>
      </c>
      <c r="E70" s="175">
        <f t="shared" si="9"/>
        <v>0.23925233644859814</v>
      </c>
      <c r="F70" s="176"/>
      <c r="G70" s="176">
        <v>39072</v>
      </c>
      <c r="H70" s="175">
        <f t="shared" si="10"/>
        <v>0.76074766355140189</v>
      </c>
      <c r="I70" s="176">
        <f t="shared" si="11"/>
        <v>51360</v>
      </c>
      <c r="R70" s="68"/>
      <c r="Z70" s="8"/>
      <c r="AA70" s="8"/>
      <c r="AB70" s="8"/>
      <c r="AC70" s="8"/>
      <c r="AD70" s="8"/>
      <c r="AE70" s="8"/>
      <c r="AF70" s="8"/>
      <c r="AG70" s="8"/>
    </row>
    <row r="71" spans="1:33" ht="12.75" customHeight="1" x14ac:dyDescent="0.2">
      <c r="A71" s="293"/>
      <c r="B71" s="275"/>
      <c r="C71" s="167" t="s">
        <v>347</v>
      </c>
      <c r="D71" s="176">
        <v>1152</v>
      </c>
      <c r="E71" s="175">
        <f t="shared" si="9"/>
        <v>0.42857142857142855</v>
      </c>
      <c r="F71" s="176"/>
      <c r="G71" s="176">
        <v>1536</v>
      </c>
      <c r="H71" s="175">
        <f t="shared" si="10"/>
        <v>0.5714285714285714</v>
      </c>
      <c r="I71" s="176">
        <f t="shared" si="11"/>
        <v>2688</v>
      </c>
      <c r="R71" s="68"/>
      <c r="Z71" s="8"/>
      <c r="AA71" s="8"/>
      <c r="AB71" s="8"/>
      <c r="AC71" s="8"/>
      <c r="AD71" s="8"/>
      <c r="AE71" s="8"/>
      <c r="AF71" s="8"/>
      <c r="AG71" s="8"/>
    </row>
    <row r="72" spans="1:33" ht="12.75" customHeight="1" x14ac:dyDescent="0.2">
      <c r="A72" s="293"/>
      <c r="B72" s="275"/>
      <c r="C72" s="167" t="s">
        <v>283</v>
      </c>
      <c r="D72" s="176"/>
      <c r="E72" s="175">
        <f t="shared" si="9"/>
        <v>0</v>
      </c>
      <c r="F72" s="176"/>
      <c r="G72" s="176">
        <v>2640</v>
      </c>
      <c r="H72" s="175">
        <f t="shared" si="10"/>
        <v>1</v>
      </c>
      <c r="I72" s="176">
        <f t="shared" si="11"/>
        <v>2640</v>
      </c>
      <c r="R72" s="68"/>
      <c r="Z72" s="8"/>
      <c r="AA72" s="8"/>
      <c r="AB72" s="8"/>
      <c r="AC72" s="8"/>
      <c r="AD72" s="8"/>
      <c r="AE72" s="8"/>
      <c r="AF72" s="8"/>
      <c r="AG72" s="8"/>
    </row>
    <row r="73" spans="1:33" ht="12.75" customHeight="1" x14ac:dyDescent="0.2">
      <c r="A73" s="293"/>
      <c r="B73" s="275"/>
      <c r="C73" s="196" t="s">
        <v>43</v>
      </c>
      <c r="D73" s="197">
        <f>SUM(D68:D72)</f>
        <v>15360</v>
      </c>
      <c r="E73" s="198">
        <f t="shared" si="9"/>
        <v>0.25203465476503017</v>
      </c>
      <c r="F73" s="197"/>
      <c r="G73" s="197">
        <f>SUM(G68:G72)</f>
        <v>45584</v>
      </c>
      <c r="H73" s="198">
        <f t="shared" si="10"/>
        <v>0.74796534523496983</v>
      </c>
      <c r="I73" s="197">
        <f t="shared" si="11"/>
        <v>60944</v>
      </c>
      <c r="R73" s="68"/>
      <c r="Z73" s="8"/>
      <c r="AA73" s="8"/>
      <c r="AB73" s="8"/>
      <c r="AC73" s="8"/>
      <c r="AD73" s="8"/>
      <c r="AE73" s="8"/>
      <c r="AF73" s="8"/>
      <c r="AG73" s="8"/>
    </row>
    <row r="74" spans="1:33" ht="12.75" customHeight="1" x14ac:dyDescent="0.2">
      <c r="A74" s="293"/>
      <c r="B74" s="275"/>
      <c r="C74" s="193" t="s">
        <v>160</v>
      </c>
      <c r="D74" s="194"/>
      <c r="E74" s="195"/>
      <c r="F74" s="194"/>
      <c r="G74" s="194"/>
      <c r="H74" s="195"/>
      <c r="I74" s="194"/>
      <c r="R74" s="68"/>
      <c r="Z74" s="8"/>
      <c r="AA74" s="8"/>
      <c r="AB74" s="8"/>
      <c r="AC74" s="8"/>
      <c r="AD74" s="8"/>
      <c r="AE74" s="8"/>
      <c r="AF74" s="8"/>
      <c r="AG74" s="8"/>
    </row>
    <row r="75" spans="1:33" ht="12.75" customHeight="1" x14ac:dyDescent="0.2">
      <c r="A75" s="293"/>
      <c r="B75" s="275"/>
      <c r="C75" s="118" t="s">
        <v>281</v>
      </c>
      <c r="D75" s="176"/>
      <c r="E75" s="175">
        <f t="shared" ref="E75:E78" si="14">+D75/$I75</f>
        <v>0</v>
      </c>
      <c r="F75" s="176"/>
      <c r="G75" s="176">
        <v>7728</v>
      </c>
      <c r="H75" s="175">
        <f t="shared" ref="H75:H78" si="15">+G75/$I75</f>
        <v>1</v>
      </c>
      <c r="I75" s="176">
        <f t="shared" ref="I75:I78" si="16">+D75+G75</f>
        <v>7728</v>
      </c>
      <c r="R75" s="68"/>
      <c r="Z75" s="8"/>
      <c r="AA75" s="8"/>
      <c r="AB75" s="8"/>
      <c r="AC75" s="8"/>
      <c r="AD75" s="8"/>
      <c r="AE75" s="8"/>
      <c r="AF75" s="8"/>
      <c r="AG75" s="8"/>
    </row>
    <row r="76" spans="1:33" ht="12.75" customHeight="1" x14ac:dyDescent="0.2">
      <c r="A76" s="293"/>
      <c r="B76" s="275"/>
      <c r="C76" s="169" t="s">
        <v>309</v>
      </c>
      <c r="D76" s="176">
        <v>1856</v>
      </c>
      <c r="E76" s="175">
        <f t="shared" si="14"/>
        <v>9.8138747884940772E-2</v>
      </c>
      <c r="F76" s="176"/>
      <c r="G76" s="176">
        <v>17056</v>
      </c>
      <c r="H76" s="175">
        <f t="shared" si="15"/>
        <v>0.90186125211505919</v>
      </c>
      <c r="I76" s="176">
        <f t="shared" si="16"/>
        <v>18912</v>
      </c>
      <c r="R76" s="68"/>
      <c r="Z76" s="8"/>
      <c r="AA76" s="8"/>
      <c r="AB76" s="8"/>
      <c r="AC76" s="8"/>
      <c r="AD76" s="8"/>
      <c r="AE76" s="8"/>
      <c r="AF76" s="8"/>
      <c r="AG76" s="8"/>
    </row>
    <row r="77" spans="1:33" ht="12.75" customHeight="1" x14ac:dyDescent="0.2">
      <c r="A77" s="293"/>
      <c r="B77" s="275"/>
      <c r="C77" s="118" t="s">
        <v>702</v>
      </c>
      <c r="D77" s="176">
        <v>2432</v>
      </c>
      <c r="E77" s="175">
        <f t="shared" si="14"/>
        <v>0.60317460317460314</v>
      </c>
      <c r="F77" s="176"/>
      <c r="G77" s="176">
        <v>1600</v>
      </c>
      <c r="H77" s="175">
        <f t="shared" si="15"/>
        <v>0.3968253968253968</v>
      </c>
      <c r="I77" s="176">
        <f t="shared" si="16"/>
        <v>4032</v>
      </c>
      <c r="R77" s="68"/>
      <c r="Z77" s="8"/>
      <c r="AA77" s="8"/>
      <c r="AB77" s="8"/>
      <c r="AC77" s="8"/>
      <c r="AD77" s="8"/>
      <c r="AE77" s="8"/>
      <c r="AF77" s="8"/>
      <c r="AG77" s="8"/>
    </row>
    <row r="78" spans="1:33" ht="12.75" customHeight="1" x14ac:dyDescent="0.2">
      <c r="A78" s="293"/>
      <c r="B78" s="275"/>
      <c r="C78" s="196" t="s">
        <v>43</v>
      </c>
      <c r="D78" s="197">
        <f>SUM(D75:D77)</f>
        <v>4288</v>
      </c>
      <c r="E78" s="198">
        <f t="shared" si="14"/>
        <v>0.13980177360459051</v>
      </c>
      <c r="F78" s="197"/>
      <c r="G78" s="197">
        <f>SUM(G75:G77)</f>
        <v>26384</v>
      </c>
      <c r="H78" s="198">
        <f t="shared" si="15"/>
        <v>0.86019822639540955</v>
      </c>
      <c r="I78" s="197">
        <f t="shared" si="16"/>
        <v>30672</v>
      </c>
      <c r="R78" s="68"/>
      <c r="Z78" s="8"/>
      <c r="AA78" s="8"/>
      <c r="AB78" s="8"/>
      <c r="AC78" s="8"/>
      <c r="AD78" s="8"/>
      <c r="AE78" s="8"/>
      <c r="AF78" s="8"/>
      <c r="AG78" s="8"/>
    </row>
    <row r="79" spans="1:33" ht="12.75" customHeight="1" x14ac:dyDescent="0.2">
      <c r="A79" s="293"/>
      <c r="B79" s="275"/>
      <c r="C79" s="205" t="s">
        <v>378</v>
      </c>
      <c r="D79" s="197"/>
      <c r="E79" s="198"/>
      <c r="F79" s="206"/>
      <c r="G79" s="197"/>
      <c r="H79" s="198"/>
      <c r="I79" s="197"/>
      <c r="R79" s="68"/>
      <c r="Z79" s="8"/>
      <c r="AA79" s="8"/>
      <c r="AB79" s="8"/>
      <c r="AC79" s="8"/>
      <c r="AD79" s="8"/>
      <c r="AE79" s="8"/>
      <c r="AF79" s="8"/>
      <c r="AG79" s="8"/>
    </row>
    <row r="80" spans="1:33" ht="12.75" customHeight="1" x14ac:dyDescent="0.2">
      <c r="A80" s="293"/>
      <c r="B80" s="275"/>
      <c r="C80" s="118" t="s">
        <v>350</v>
      </c>
      <c r="D80" s="178">
        <v>768</v>
      </c>
      <c r="E80" s="175">
        <f t="shared" si="9"/>
        <v>3.7914691943127965E-2</v>
      </c>
      <c r="F80" s="176"/>
      <c r="G80" s="178">
        <v>19488</v>
      </c>
      <c r="H80" s="175">
        <f t="shared" si="10"/>
        <v>0.96208530805687209</v>
      </c>
      <c r="I80" s="176">
        <f t="shared" si="11"/>
        <v>20256</v>
      </c>
      <c r="R80" s="68"/>
      <c r="Z80" s="8"/>
      <c r="AA80" s="8"/>
      <c r="AB80" s="8"/>
      <c r="AC80" s="8"/>
      <c r="AD80" s="8"/>
      <c r="AE80" s="8"/>
      <c r="AF80" s="8"/>
      <c r="AG80" s="8"/>
    </row>
    <row r="81" spans="1:33" ht="12.75" customHeight="1" x14ac:dyDescent="0.2">
      <c r="A81" s="293"/>
      <c r="B81" s="275"/>
      <c r="C81" s="167" t="s">
        <v>352</v>
      </c>
      <c r="D81" s="178">
        <v>4416</v>
      </c>
      <c r="E81" s="175">
        <f t="shared" si="9"/>
        <v>0.58723404255319145</v>
      </c>
      <c r="F81" s="176"/>
      <c r="G81" s="176">
        <v>3104</v>
      </c>
      <c r="H81" s="175">
        <f t="shared" si="10"/>
        <v>0.4127659574468085</v>
      </c>
      <c r="I81" s="176">
        <f t="shared" si="11"/>
        <v>7520</v>
      </c>
      <c r="R81" s="68"/>
      <c r="Z81" s="8"/>
      <c r="AA81" s="8"/>
      <c r="AB81" s="8"/>
      <c r="AC81" s="8"/>
      <c r="AD81" s="8"/>
      <c r="AE81" s="8"/>
      <c r="AF81" s="8"/>
      <c r="AG81" s="8"/>
    </row>
    <row r="82" spans="1:33" ht="12.75" customHeight="1" x14ac:dyDescent="0.2">
      <c r="A82" s="293"/>
      <c r="B82" s="275"/>
      <c r="C82" s="167" t="s">
        <v>307</v>
      </c>
      <c r="D82" s="199"/>
      <c r="E82" s="185">
        <f t="shared" si="9"/>
        <v>0</v>
      </c>
      <c r="F82" s="174"/>
      <c r="G82" s="176">
        <v>10848</v>
      </c>
      <c r="H82" s="185">
        <f t="shared" si="10"/>
        <v>1</v>
      </c>
      <c r="I82" s="174">
        <f t="shared" si="11"/>
        <v>10848</v>
      </c>
      <c r="R82" s="68"/>
      <c r="Z82" s="8"/>
      <c r="AA82" s="8"/>
      <c r="AB82" s="8"/>
      <c r="AC82" s="8"/>
      <c r="AD82" s="8"/>
      <c r="AE82" s="8"/>
      <c r="AF82" s="8"/>
      <c r="AG82" s="8"/>
    </row>
    <row r="83" spans="1:33" ht="12.75" customHeight="1" x14ac:dyDescent="0.2">
      <c r="A83" s="293"/>
      <c r="B83" s="275"/>
      <c r="C83" s="167" t="s">
        <v>354</v>
      </c>
      <c r="D83" s="176"/>
      <c r="E83" s="175">
        <f t="shared" si="9"/>
        <v>0</v>
      </c>
      <c r="F83" s="176"/>
      <c r="G83" s="176">
        <v>3200</v>
      </c>
      <c r="H83" s="175">
        <f t="shared" si="10"/>
        <v>1</v>
      </c>
      <c r="I83" s="176">
        <f t="shared" si="11"/>
        <v>3200</v>
      </c>
      <c r="R83" s="68"/>
      <c r="Z83" s="8"/>
      <c r="AA83" s="8"/>
      <c r="AB83" s="8"/>
      <c r="AC83" s="8"/>
      <c r="AD83" s="8"/>
      <c r="AE83" s="8"/>
      <c r="AF83" s="8"/>
      <c r="AG83" s="8"/>
    </row>
    <row r="84" spans="1:33" ht="12.75" customHeight="1" x14ac:dyDescent="0.2">
      <c r="A84" s="293"/>
      <c r="B84" s="275"/>
      <c r="C84" s="167" t="s">
        <v>355</v>
      </c>
      <c r="D84" s="176"/>
      <c r="E84" s="175">
        <f t="shared" si="9"/>
        <v>0</v>
      </c>
      <c r="F84" s="176"/>
      <c r="G84" s="176">
        <v>2256</v>
      </c>
      <c r="H84" s="175">
        <f t="shared" si="10"/>
        <v>1</v>
      </c>
      <c r="I84" s="176">
        <f t="shared" si="11"/>
        <v>2256</v>
      </c>
      <c r="R84" s="68"/>
      <c r="Z84" s="8"/>
      <c r="AA84" s="8"/>
      <c r="AB84" s="8"/>
      <c r="AC84" s="8"/>
      <c r="AD84" s="8"/>
      <c r="AE84" s="8"/>
      <c r="AF84" s="8"/>
      <c r="AG84" s="8"/>
    </row>
    <row r="85" spans="1:33" ht="12.75" customHeight="1" x14ac:dyDescent="0.2">
      <c r="A85" s="293"/>
      <c r="B85" s="275"/>
      <c r="C85" s="167" t="s">
        <v>357</v>
      </c>
      <c r="D85" s="176">
        <v>4416</v>
      </c>
      <c r="E85" s="175">
        <f t="shared" si="9"/>
        <v>0.36268068331143233</v>
      </c>
      <c r="F85" s="176"/>
      <c r="G85" s="176">
        <v>7760</v>
      </c>
      <c r="H85" s="175">
        <f t="shared" si="10"/>
        <v>0.63731931668856767</v>
      </c>
      <c r="I85" s="176">
        <f t="shared" si="11"/>
        <v>12176</v>
      </c>
      <c r="R85" s="68"/>
      <c r="Z85" s="8"/>
      <c r="AA85" s="8"/>
      <c r="AB85" s="8"/>
      <c r="AC85" s="8"/>
      <c r="AD85" s="8"/>
      <c r="AE85" s="8"/>
      <c r="AF85" s="8"/>
      <c r="AG85" s="8"/>
    </row>
    <row r="86" spans="1:33" ht="12.75" customHeight="1" x14ac:dyDescent="0.2">
      <c r="A86" s="293"/>
      <c r="B86" s="275"/>
      <c r="C86" s="196" t="s">
        <v>43</v>
      </c>
      <c r="D86" s="197">
        <f>SUM(D80:D85)</f>
        <v>9600</v>
      </c>
      <c r="E86" s="198">
        <f t="shared" si="9"/>
        <v>0.17064846416382254</v>
      </c>
      <c r="F86" s="197"/>
      <c r="G86" s="197">
        <f>SUM(G80:G85)</f>
        <v>46656</v>
      </c>
      <c r="H86" s="198">
        <f t="shared" si="10"/>
        <v>0.82935153583617749</v>
      </c>
      <c r="I86" s="197">
        <f t="shared" si="11"/>
        <v>56256</v>
      </c>
      <c r="R86" s="68"/>
      <c r="Z86" s="8"/>
      <c r="AA86" s="8"/>
      <c r="AB86" s="8"/>
      <c r="AC86" s="8"/>
      <c r="AD86" s="8"/>
      <c r="AE86" s="8"/>
      <c r="AF86" s="8"/>
      <c r="AG86" s="8"/>
    </row>
    <row r="87" spans="1:33" ht="12.75" customHeight="1" x14ac:dyDescent="0.2">
      <c r="A87" s="293"/>
      <c r="B87" s="279"/>
      <c r="C87" s="205" t="s">
        <v>389</v>
      </c>
      <c r="D87" s="197"/>
      <c r="E87" s="198"/>
      <c r="F87" s="206"/>
      <c r="G87" s="197"/>
      <c r="H87" s="198"/>
      <c r="I87" s="197"/>
      <c r="R87" s="68"/>
      <c r="Z87" s="8"/>
      <c r="AA87" s="8"/>
      <c r="AB87" s="8"/>
      <c r="AC87" s="8"/>
      <c r="AD87" s="8"/>
      <c r="AE87" s="8"/>
      <c r="AF87" s="8"/>
      <c r="AG87" s="8"/>
    </row>
    <row r="88" spans="1:33" ht="12.75" customHeight="1" x14ac:dyDescent="0.2">
      <c r="A88" s="293"/>
      <c r="B88" s="279"/>
      <c r="C88" s="207" t="s">
        <v>358</v>
      </c>
      <c r="D88" s="176">
        <v>1536</v>
      </c>
      <c r="E88" s="175">
        <f t="shared" ref="E88:E89" si="17">+D88/$I88</f>
        <v>3.0350932658868162E-2</v>
      </c>
      <c r="F88" s="176"/>
      <c r="G88" s="178">
        <v>49072</v>
      </c>
      <c r="H88" s="175">
        <f t="shared" ref="H88:H89" si="18">+G88/$I88</f>
        <v>0.96964906734113188</v>
      </c>
      <c r="I88" s="176">
        <f t="shared" ref="I88:I89" si="19">+D88+G88</f>
        <v>50608</v>
      </c>
      <c r="R88" s="68"/>
      <c r="Z88" s="8"/>
      <c r="AA88" s="8"/>
      <c r="AB88" s="8"/>
      <c r="AC88" s="8"/>
      <c r="AD88" s="8"/>
      <c r="AE88" s="8"/>
      <c r="AF88" s="8"/>
      <c r="AG88" s="8"/>
    </row>
    <row r="89" spans="1:33" ht="12.75" customHeight="1" x14ac:dyDescent="0.2">
      <c r="A89" s="293"/>
      <c r="B89" s="279"/>
      <c r="C89" s="167" t="s">
        <v>359</v>
      </c>
      <c r="D89" s="176">
        <v>41680</v>
      </c>
      <c r="E89" s="175">
        <f t="shared" si="17"/>
        <v>0.9140350877192982</v>
      </c>
      <c r="F89" s="176"/>
      <c r="G89" s="178">
        <v>3920</v>
      </c>
      <c r="H89" s="175">
        <f t="shared" si="18"/>
        <v>8.5964912280701758E-2</v>
      </c>
      <c r="I89" s="176">
        <f t="shared" si="19"/>
        <v>45600</v>
      </c>
      <c r="R89" s="68"/>
      <c r="Z89" s="8"/>
      <c r="AA89" s="8"/>
      <c r="AB89" s="8"/>
      <c r="AC89" s="8"/>
      <c r="AD89" s="8"/>
      <c r="AE89" s="8"/>
      <c r="AF89" s="8"/>
      <c r="AG89" s="8"/>
    </row>
    <row r="90" spans="1:33" ht="12.75" customHeight="1" x14ac:dyDescent="0.2">
      <c r="A90" s="293"/>
      <c r="B90" s="279"/>
      <c r="C90" s="196" t="s">
        <v>43</v>
      </c>
      <c r="D90" s="197">
        <f>SUM(D88:D89)</f>
        <v>43216</v>
      </c>
      <c r="E90" s="198">
        <f t="shared" si="9"/>
        <v>0.44919341426908366</v>
      </c>
      <c r="F90" s="197"/>
      <c r="G90" s="197">
        <f>SUM(G88:G89)</f>
        <v>52992</v>
      </c>
      <c r="H90" s="198">
        <f t="shared" si="10"/>
        <v>0.55080658573091634</v>
      </c>
      <c r="I90" s="197">
        <f t="shared" si="11"/>
        <v>96208</v>
      </c>
      <c r="R90" s="68"/>
      <c r="Z90" s="8"/>
      <c r="AA90" s="8"/>
      <c r="AB90" s="8"/>
      <c r="AC90" s="8"/>
      <c r="AD90" s="8"/>
      <c r="AE90" s="8"/>
      <c r="AF90" s="8"/>
      <c r="AG90" s="8"/>
    </row>
    <row r="91" spans="1:33" ht="12.75" customHeight="1" thickBot="1" x14ac:dyDescent="0.25">
      <c r="A91" s="293"/>
      <c r="B91" s="280"/>
      <c r="C91" s="170" t="s">
        <v>0</v>
      </c>
      <c r="D91" s="182">
        <f>SUM(D73,D78,D86,D90)</f>
        <v>72464</v>
      </c>
      <c r="E91" s="180">
        <f t="shared" si="9"/>
        <v>0.29688626679777125</v>
      </c>
      <c r="F91" s="182"/>
      <c r="G91" s="182">
        <f>SUM(G73,G78,G86,G90)</f>
        <v>171616</v>
      </c>
      <c r="H91" s="180">
        <f t="shared" si="10"/>
        <v>0.70311373320222881</v>
      </c>
      <c r="I91" s="182">
        <f t="shared" si="11"/>
        <v>244080</v>
      </c>
      <c r="R91" s="68"/>
      <c r="Z91" s="8"/>
      <c r="AA91" s="8"/>
      <c r="AB91" s="8"/>
      <c r="AC91" s="8"/>
      <c r="AD91" s="8"/>
      <c r="AE91" s="8"/>
      <c r="AF91" s="8"/>
      <c r="AG91" s="8"/>
    </row>
    <row r="92" spans="1:33" ht="12.75" customHeight="1" thickBot="1" x14ac:dyDescent="0.25">
      <c r="A92" s="294"/>
      <c r="B92" s="282" t="s">
        <v>153</v>
      </c>
      <c r="C92" s="285"/>
      <c r="D92" s="55">
        <f>SUM(D66,D91)</f>
        <v>97904</v>
      </c>
      <c r="E92" s="56">
        <f t="shared" si="9"/>
        <v>0.31173264048092109</v>
      </c>
      <c r="F92" s="57"/>
      <c r="G92" s="55">
        <f>SUM(G66,G91)</f>
        <v>216160</v>
      </c>
      <c r="H92" s="56">
        <f t="shared" si="10"/>
        <v>0.68826735951907891</v>
      </c>
      <c r="I92" s="57">
        <f t="shared" si="11"/>
        <v>314064</v>
      </c>
      <c r="R92" s="68"/>
      <c r="Z92" s="8"/>
      <c r="AA92" s="8"/>
      <c r="AB92" s="8"/>
      <c r="AC92" s="8"/>
      <c r="AD92" s="8"/>
      <c r="AE92" s="8"/>
      <c r="AF92" s="8"/>
      <c r="AG92" s="8"/>
    </row>
    <row r="93" spans="1:33" ht="12.75" customHeight="1" x14ac:dyDescent="0.2">
      <c r="A93" s="288" t="s">
        <v>853</v>
      </c>
      <c r="B93" s="278" t="s">
        <v>830</v>
      </c>
      <c r="C93" s="208" t="s">
        <v>163</v>
      </c>
      <c r="D93" s="197"/>
      <c r="E93" s="198"/>
      <c r="F93" s="206"/>
      <c r="G93" s="197"/>
      <c r="H93" s="198"/>
      <c r="I93" s="197"/>
      <c r="R93" s="68"/>
      <c r="Z93" s="8"/>
      <c r="AA93" s="8"/>
      <c r="AB93" s="8"/>
      <c r="AC93" s="8"/>
      <c r="AD93" s="8"/>
      <c r="AE93" s="8"/>
      <c r="AF93" s="8"/>
      <c r="AG93" s="8"/>
    </row>
    <row r="94" spans="1:33" ht="12.75" customHeight="1" x14ac:dyDescent="0.2">
      <c r="A94" s="305"/>
      <c r="B94" s="279"/>
      <c r="C94" s="167" t="s">
        <v>263</v>
      </c>
      <c r="D94" s="176">
        <v>2160</v>
      </c>
      <c r="E94" s="175">
        <f t="shared" ref="E94:E99" si="20">+D94/$I94</f>
        <v>1</v>
      </c>
      <c r="F94" s="176"/>
      <c r="G94" s="176"/>
      <c r="H94" s="175">
        <f t="shared" ref="H94:H99" si="21">+G94/$I94</f>
        <v>0</v>
      </c>
      <c r="I94" s="176">
        <f t="shared" ref="I94:I99" si="22">+D94+G94</f>
        <v>2160</v>
      </c>
      <c r="Z94" s="8"/>
      <c r="AA94" s="8"/>
      <c r="AB94" s="8"/>
      <c r="AC94" s="8"/>
      <c r="AD94" s="8"/>
      <c r="AE94" s="8"/>
      <c r="AF94" s="8"/>
      <c r="AG94" s="8"/>
    </row>
    <row r="95" spans="1:33" ht="12.75" customHeight="1" x14ac:dyDescent="0.2">
      <c r="A95" s="305"/>
      <c r="B95" s="279"/>
      <c r="C95" s="167" t="s">
        <v>270</v>
      </c>
      <c r="D95" s="176"/>
      <c r="E95" s="175">
        <f t="shared" si="20"/>
        <v>0</v>
      </c>
      <c r="F95" s="176"/>
      <c r="G95" s="176">
        <v>2400</v>
      </c>
      <c r="H95" s="175">
        <f t="shared" si="21"/>
        <v>1</v>
      </c>
      <c r="I95" s="176">
        <f t="shared" si="22"/>
        <v>2400</v>
      </c>
      <c r="Z95" s="8"/>
      <c r="AA95" s="8"/>
      <c r="AB95" s="8"/>
      <c r="AC95" s="8"/>
      <c r="AD95" s="8"/>
      <c r="AE95" s="8"/>
      <c r="AF95" s="8"/>
      <c r="AG95" s="8"/>
    </row>
    <row r="96" spans="1:33" ht="12.75" customHeight="1" x14ac:dyDescent="0.2">
      <c r="A96" s="305"/>
      <c r="B96" s="279"/>
      <c r="C96" s="196" t="s">
        <v>43</v>
      </c>
      <c r="D96" s="197">
        <f>SUM(D94:D95)</f>
        <v>2160</v>
      </c>
      <c r="E96" s="198">
        <f t="shared" si="20"/>
        <v>0.47368421052631576</v>
      </c>
      <c r="F96" s="197"/>
      <c r="G96" s="197">
        <f>SUM(G94:G95)</f>
        <v>2400</v>
      </c>
      <c r="H96" s="198">
        <f t="shared" si="21"/>
        <v>0.52631578947368418</v>
      </c>
      <c r="I96" s="197">
        <f t="shared" si="22"/>
        <v>4560</v>
      </c>
      <c r="Z96" s="8"/>
      <c r="AA96" s="8"/>
      <c r="AB96" s="8"/>
      <c r="AC96" s="8"/>
      <c r="AD96" s="8"/>
      <c r="AE96" s="8"/>
      <c r="AF96" s="8"/>
      <c r="AG96" s="8"/>
    </row>
    <row r="97" spans="1:33" ht="12.75" customHeight="1" x14ac:dyDescent="0.2">
      <c r="A97" s="305"/>
      <c r="B97" s="279"/>
      <c r="C97" s="210" t="s">
        <v>48</v>
      </c>
      <c r="D97" s="197"/>
      <c r="E97" s="198"/>
      <c r="F97" s="206"/>
      <c r="G97" s="197"/>
      <c r="H97" s="198"/>
      <c r="I97" s="197"/>
      <c r="Z97" s="8"/>
      <c r="AA97" s="8"/>
      <c r="AB97" s="8"/>
      <c r="AC97" s="8"/>
      <c r="AD97" s="8"/>
      <c r="AE97" s="8"/>
      <c r="AF97" s="8"/>
      <c r="AG97" s="8"/>
    </row>
    <row r="98" spans="1:33" ht="12.75" customHeight="1" x14ac:dyDescent="0.2">
      <c r="A98" s="305"/>
      <c r="B98" s="279"/>
      <c r="C98" s="167" t="s">
        <v>366</v>
      </c>
      <c r="D98" s="176"/>
      <c r="E98" s="175">
        <f t="shared" si="20"/>
        <v>0</v>
      </c>
      <c r="F98" s="176"/>
      <c r="G98" s="176">
        <v>624</v>
      </c>
      <c r="H98" s="175">
        <f t="shared" si="21"/>
        <v>1</v>
      </c>
      <c r="I98" s="176">
        <f t="shared" si="22"/>
        <v>624</v>
      </c>
      <c r="Z98" s="8"/>
      <c r="AA98" s="8"/>
      <c r="AB98" s="8"/>
      <c r="AC98" s="8"/>
      <c r="AD98" s="8"/>
      <c r="AE98" s="8"/>
      <c r="AF98" s="8"/>
      <c r="AG98" s="8"/>
    </row>
    <row r="99" spans="1:33" ht="12.75" customHeight="1" thickBot="1" x14ac:dyDescent="0.25">
      <c r="A99" s="305"/>
      <c r="B99" s="279"/>
      <c r="C99" s="211" t="s">
        <v>43</v>
      </c>
      <c r="D99" s="202">
        <f>SUM(D98:D98)</f>
        <v>0</v>
      </c>
      <c r="E99" s="203">
        <f t="shared" si="20"/>
        <v>0</v>
      </c>
      <c r="F99" s="202"/>
      <c r="G99" s="202">
        <f>SUM(G98:G98)</f>
        <v>624</v>
      </c>
      <c r="H99" s="203">
        <f t="shared" si="21"/>
        <v>1</v>
      </c>
      <c r="I99" s="202">
        <f t="shared" si="22"/>
        <v>624</v>
      </c>
      <c r="Z99" s="8"/>
      <c r="AA99" s="8"/>
      <c r="AB99" s="8"/>
      <c r="AC99" s="8"/>
      <c r="AD99" s="8"/>
      <c r="AE99" s="8"/>
      <c r="AF99" s="8"/>
      <c r="AG99" s="8"/>
    </row>
    <row r="100" spans="1:33" ht="12.75" customHeight="1" x14ac:dyDescent="0.2">
      <c r="A100" s="305"/>
      <c r="B100" s="299" t="s">
        <v>831</v>
      </c>
      <c r="C100" s="208" t="s">
        <v>376</v>
      </c>
      <c r="D100" s="172"/>
      <c r="E100" s="173"/>
      <c r="F100" s="172"/>
      <c r="G100" s="172"/>
      <c r="H100" s="173"/>
      <c r="I100" s="172"/>
      <c r="Z100" s="8"/>
      <c r="AA100" s="8"/>
      <c r="AB100" s="8"/>
      <c r="AC100" s="8"/>
      <c r="AD100" s="8"/>
      <c r="AE100" s="8"/>
      <c r="AF100" s="8"/>
      <c r="AG100" s="8"/>
    </row>
    <row r="101" spans="1:33" ht="12.75" customHeight="1" x14ac:dyDescent="0.2">
      <c r="A101" s="305"/>
      <c r="B101" s="299"/>
      <c r="C101" s="270" t="s">
        <v>250</v>
      </c>
      <c r="D101" s="176"/>
      <c r="E101" s="175">
        <f t="shared" ref="E101" si="23">+D101/$I101</f>
        <v>0</v>
      </c>
      <c r="F101" s="176"/>
      <c r="G101" s="176">
        <v>2304</v>
      </c>
      <c r="H101" s="175">
        <f t="shared" ref="H101" si="24">+G101/$I101</f>
        <v>1</v>
      </c>
      <c r="I101" s="176">
        <f t="shared" ref="I101" si="25">+D101+G101</f>
        <v>2304</v>
      </c>
      <c r="Z101" s="8"/>
      <c r="AA101" s="8"/>
      <c r="AB101" s="8"/>
      <c r="AC101" s="8"/>
      <c r="AD101" s="8"/>
      <c r="AE101" s="8"/>
      <c r="AF101" s="8"/>
      <c r="AG101" s="8"/>
    </row>
    <row r="102" spans="1:33" ht="12.75" customHeight="1" x14ac:dyDescent="0.2">
      <c r="A102" s="305"/>
      <c r="B102" s="299"/>
      <c r="C102" s="270" t="s">
        <v>257</v>
      </c>
      <c r="D102" s="176"/>
      <c r="E102" s="175">
        <f t="shared" ref="E102:E104" si="26">+D102/$I102</f>
        <v>0</v>
      </c>
      <c r="F102" s="176"/>
      <c r="G102" s="176">
        <v>1728</v>
      </c>
      <c r="H102" s="175">
        <f t="shared" ref="H102:H104" si="27">+G102/$I102</f>
        <v>1</v>
      </c>
      <c r="I102" s="176">
        <f t="shared" ref="I102:I104" si="28">+D102+G102</f>
        <v>1728</v>
      </c>
      <c r="Z102" s="8"/>
      <c r="AA102" s="8"/>
      <c r="AB102" s="8"/>
      <c r="AC102" s="8"/>
      <c r="AD102" s="8"/>
      <c r="AE102" s="8"/>
      <c r="AF102" s="8"/>
      <c r="AG102" s="8"/>
    </row>
    <row r="103" spans="1:33" ht="12.75" customHeight="1" x14ac:dyDescent="0.2">
      <c r="A103" s="305"/>
      <c r="B103" s="299"/>
      <c r="C103" s="207" t="s">
        <v>276</v>
      </c>
      <c r="D103" s="176"/>
      <c r="E103" s="175">
        <f t="shared" si="26"/>
        <v>0</v>
      </c>
      <c r="F103" s="176"/>
      <c r="G103" s="176">
        <v>1472</v>
      </c>
      <c r="H103" s="175">
        <f t="shared" si="27"/>
        <v>1</v>
      </c>
      <c r="I103" s="176">
        <f t="shared" si="28"/>
        <v>1472</v>
      </c>
      <c r="Z103" s="8"/>
      <c r="AA103" s="8"/>
      <c r="AB103" s="8"/>
      <c r="AC103" s="8"/>
      <c r="AD103" s="8"/>
      <c r="AE103" s="8"/>
      <c r="AF103" s="8"/>
      <c r="AG103" s="8"/>
    </row>
    <row r="104" spans="1:33" ht="12.75" customHeight="1" x14ac:dyDescent="0.2">
      <c r="A104" s="305"/>
      <c r="B104" s="299"/>
      <c r="C104" s="270" t="s">
        <v>335</v>
      </c>
      <c r="D104" s="176"/>
      <c r="E104" s="175">
        <f t="shared" si="26"/>
        <v>0</v>
      </c>
      <c r="F104" s="176"/>
      <c r="G104" s="176">
        <v>2784</v>
      </c>
      <c r="H104" s="175">
        <f t="shared" si="27"/>
        <v>1</v>
      </c>
      <c r="I104" s="176">
        <f t="shared" si="28"/>
        <v>2784</v>
      </c>
      <c r="Z104" s="8"/>
      <c r="AA104" s="8"/>
      <c r="AB104" s="8"/>
      <c r="AC104" s="8"/>
      <c r="AD104" s="8"/>
      <c r="AE104" s="8"/>
      <c r="AF104" s="8"/>
      <c r="AG104" s="8"/>
    </row>
    <row r="105" spans="1:33" ht="12.75" customHeight="1" thickBot="1" x14ac:dyDescent="0.25">
      <c r="A105" s="305"/>
      <c r="B105" s="300"/>
      <c r="C105" s="196" t="s">
        <v>43</v>
      </c>
      <c r="D105" s="197">
        <f>SUM(D101:D104)</f>
        <v>0</v>
      </c>
      <c r="E105" s="198">
        <f t="shared" ref="E105" si="29">+D105/$I105</f>
        <v>0</v>
      </c>
      <c r="F105" s="197"/>
      <c r="G105" s="197">
        <f>SUM(G101:G104)</f>
        <v>8288</v>
      </c>
      <c r="H105" s="198">
        <f t="shared" ref="H105" si="30">+G105/$I105</f>
        <v>1</v>
      </c>
      <c r="I105" s="197">
        <f t="shared" ref="I105" si="31">+D105+G105</f>
        <v>8288</v>
      </c>
      <c r="Z105" s="8"/>
      <c r="AA105" s="8"/>
      <c r="AB105" s="8"/>
      <c r="AC105" s="8"/>
      <c r="AD105" s="8"/>
      <c r="AE105" s="8"/>
      <c r="AF105" s="8"/>
      <c r="AG105" s="8"/>
    </row>
    <row r="106" spans="1:33" ht="12.75" customHeight="1" thickBot="1" x14ac:dyDescent="0.25">
      <c r="A106" s="292"/>
      <c r="B106" s="282" t="s">
        <v>360</v>
      </c>
      <c r="C106" s="285"/>
      <c r="D106" s="55">
        <f>SUM(D96,D99,D105)</f>
        <v>2160</v>
      </c>
      <c r="E106" s="56">
        <f t="shared" ref="E106" si="32">+D106/$I106</f>
        <v>0.16033254156769597</v>
      </c>
      <c r="F106" s="57"/>
      <c r="G106" s="55">
        <f>SUM(G96,G99,G105)</f>
        <v>11312</v>
      </c>
      <c r="H106" s="56">
        <f t="shared" ref="H106" si="33">+G106/$I106</f>
        <v>0.83966745843230406</v>
      </c>
      <c r="I106" s="57">
        <f t="shared" ref="I106" si="34">+D106+G106</f>
        <v>13472</v>
      </c>
      <c r="R106" s="68"/>
      <c r="Z106" s="8"/>
      <c r="AA106" s="8"/>
      <c r="AB106" s="8"/>
      <c r="AC106" s="8"/>
      <c r="AD106" s="8"/>
      <c r="AE106" s="8"/>
      <c r="AF106" s="8"/>
      <c r="AG106" s="8"/>
    </row>
    <row r="107" spans="1:33" ht="12.75" customHeight="1" x14ac:dyDescent="0.2">
      <c r="A107" s="288" t="s">
        <v>216</v>
      </c>
      <c r="B107" s="275" t="s">
        <v>832</v>
      </c>
      <c r="C107" s="193" t="s">
        <v>138</v>
      </c>
      <c r="D107" s="194"/>
      <c r="E107" s="195"/>
      <c r="F107" s="194"/>
      <c r="G107" s="194"/>
      <c r="H107" s="195"/>
      <c r="I107" s="194"/>
      <c r="R107" s="68"/>
      <c r="Z107" s="8"/>
      <c r="AA107" s="8"/>
      <c r="AB107" s="8"/>
      <c r="AC107" s="8"/>
      <c r="AD107" s="8"/>
      <c r="AE107" s="8"/>
      <c r="AF107" s="8"/>
      <c r="AG107" s="8"/>
    </row>
    <row r="108" spans="1:33" ht="12.75" customHeight="1" x14ac:dyDescent="0.2">
      <c r="A108" s="289"/>
      <c r="B108" s="286"/>
      <c r="C108" s="169" t="s">
        <v>250</v>
      </c>
      <c r="D108" s="174">
        <v>1056</v>
      </c>
      <c r="E108" s="185">
        <f t="shared" ref="E108:E112" si="35">+D108/$I108</f>
        <v>0.21221864951768488</v>
      </c>
      <c r="F108" s="174"/>
      <c r="G108" s="174">
        <v>3920</v>
      </c>
      <c r="H108" s="185">
        <f t="shared" ref="H108:H112" si="36">+G108/$I108</f>
        <v>0.78778135048231512</v>
      </c>
      <c r="I108" s="174">
        <f t="shared" ref="I108:I112" si="37">+D108+G108</f>
        <v>4976</v>
      </c>
      <c r="R108" s="68"/>
      <c r="Z108" s="8"/>
      <c r="AA108" s="8"/>
      <c r="AB108" s="8"/>
      <c r="AC108" s="8"/>
      <c r="AD108" s="8"/>
      <c r="AE108" s="8"/>
      <c r="AF108" s="8"/>
      <c r="AG108" s="8"/>
    </row>
    <row r="109" spans="1:33" ht="12.75" customHeight="1" x14ac:dyDescent="0.2">
      <c r="A109" s="289"/>
      <c r="B109" s="286"/>
      <c r="C109" s="118" t="s">
        <v>257</v>
      </c>
      <c r="D109" s="174">
        <v>5136</v>
      </c>
      <c r="E109" s="185">
        <f t="shared" si="35"/>
        <v>0.51114649681528668</v>
      </c>
      <c r="F109" s="174"/>
      <c r="G109" s="174">
        <v>4912</v>
      </c>
      <c r="H109" s="185">
        <f t="shared" si="36"/>
        <v>0.48885350318471338</v>
      </c>
      <c r="I109" s="174">
        <f t="shared" si="37"/>
        <v>10048</v>
      </c>
      <c r="R109" s="68"/>
      <c r="Z109" s="8"/>
      <c r="AA109" s="8"/>
      <c r="AB109" s="8"/>
      <c r="AC109" s="8"/>
      <c r="AD109" s="8"/>
      <c r="AE109" s="8"/>
      <c r="AF109" s="8"/>
      <c r="AG109" s="8"/>
    </row>
    <row r="110" spans="1:33" ht="12.75" customHeight="1" x14ac:dyDescent="0.2">
      <c r="A110" s="289"/>
      <c r="B110" s="286"/>
      <c r="C110" s="118" t="s">
        <v>263</v>
      </c>
      <c r="D110" s="176"/>
      <c r="E110" s="175">
        <f t="shared" si="35"/>
        <v>0</v>
      </c>
      <c r="F110" s="176"/>
      <c r="G110" s="176">
        <v>1856</v>
      </c>
      <c r="H110" s="175">
        <f t="shared" si="36"/>
        <v>1</v>
      </c>
      <c r="I110" s="176">
        <f t="shared" si="37"/>
        <v>1856</v>
      </c>
      <c r="Z110" s="8"/>
      <c r="AA110" s="8"/>
      <c r="AB110" s="8"/>
      <c r="AC110" s="8"/>
      <c r="AD110" s="8"/>
      <c r="AE110" s="8"/>
      <c r="AF110" s="8"/>
      <c r="AG110" s="8"/>
    </row>
    <row r="111" spans="1:33" ht="12.75" customHeight="1" x14ac:dyDescent="0.2">
      <c r="A111" s="289"/>
      <c r="B111" s="286"/>
      <c r="C111" s="118" t="s">
        <v>317</v>
      </c>
      <c r="D111" s="176">
        <v>720</v>
      </c>
      <c r="E111" s="175">
        <f t="shared" si="35"/>
        <v>0.5</v>
      </c>
      <c r="F111" s="176"/>
      <c r="G111" s="176">
        <v>720</v>
      </c>
      <c r="H111" s="175">
        <f t="shared" si="36"/>
        <v>0.5</v>
      </c>
      <c r="I111" s="176">
        <f t="shared" si="37"/>
        <v>1440</v>
      </c>
      <c r="R111" s="68"/>
      <c r="Z111" s="8"/>
      <c r="AA111" s="8"/>
      <c r="AB111" s="8"/>
      <c r="AC111" s="8"/>
      <c r="AD111" s="8"/>
      <c r="AE111" s="8"/>
      <c r="AF111" s="8"/>
      <c r="AG111" s="8"/>
    </row>
    <row r="112" spans="1:33" ht="12.75" customHeight="1" x14ac:dyDescent="0.2">
      <c r="A112" s="289"/>
      <c r="B112" s="286"/>
      <c r="C112" s="196" t="s">
        <v>43</v>
      </c>
      <c r="D112" s="197">
        <f>SUM(D108:D111)</f>
        <v>6912</v>
      </c>
      <c r="E112" s="213">
        <f t="shared" si="35"/>
        <v>0.37729257641921399</v>
      </c>
      <c r="F112" s="214"/>
      <c r="G112" s="197">
        <f>SUM(G108:G111)</f>
        <v>11408</v>
      </c>
      <c r="H112" s="213">
        <f t="shared" si="36"/>
        <v>0.62270742358078601</v>
      </c>
      <c r="I112" s="214">
        <f t="shared" si="37"/>
        <v>18320</v>
      </c>
      <c r="R112" s="68"/>
      <c r="Z112" s="8"/>
      <c r="AA112" s="8"/>
      <c r="AB112" s="8"/>
      <c r="AC112" s="8"/>
      <c r="AD112" s="8"/>
      <c r="AE112" s="8"/>
      <c r="AF112" s="8"/>
      <c r="AG112" s="8"/>
    </row>
    <row r="113" spans="1:33" ht="12.75" customHeight="1" x14ac:dyDescent="0.2">
      <c r="A113" s="289"/>
      <c r="B113" s="286"/>
      <c r="C113" s="193" t="s">
        <v>575</v>
      </c>
      <c r="D113" s="197"/>
      <c r="E113" s="198"/>
      <c r="F113" s="206"/>
      <c r="G113" s="197"/>
      <c r="H113" s="198"/>
      <c r="I113" s="197"/>
      <c r="R113" s="68"/>
      <c r="Z113" s="8"/>
      <c r="AA113" s="8"/>
      <c r="AB113" s="8"/>
      <c r="AC113" s="8"/>
      <c r="AD113" s="8"/>
      <c r="AE113" s="8"/>
      <c r="AF113" s="8"/>
      <c r="AG113" s="8"/>
    </row>
    <row r="114" spans="1:33" ht="12.75" customHeight="1" x14ac:dyDescent="0.2">
      <c r="A114" s="289"/>
      <c r="B114" s="286"/>
      <c r="C114" s="118" t="s">
        <v>288</v>
      </c>
      <c r="D114" s="176">
        <v>1280</v>
      </c>
      <c r="E114" s="175">
        <f t="shared" ref="E114:E162" si="38">+D114/$I114</f>
        <v>0.18867924528301888</v>
      </c>
      <c r="F114" s="177"/>
      <c r="G114" s="176">
        <v>5504</v>
      </c>
      <c r="H114" s="175">
        <f t="shared" ref="H114:H162" si="39">+G114/$I114</f>
        <v>0.81132075471698117</v>
      </c>
      <c r="I114" s="176">
        <f t="shared" ref="I114:I162" si="40">+D114+G114</f>
        <v>6784</v>
      </c>
      <c r="R114" s="68"/>
      <c r="Z114" s="8"/>
      <c r="AA114" s="8"/>
      <c r="AB114" s="8"/>
      <c r="AC114" s="8"/>
      <c r="AD114" s="8"/>
      <c r="AE114" s="8"/>
      <c r="AF114" s="8"/>
      <c r="AG114" s="8"/>
    </row>
    <row r="115" spans="1:33" ht="12.75" customHeight="1" x14ac:dyDescent="0.2">
      <c r="A115" s="289"/>
      <c r="B115" s="286"/>
      <c r="C115" s="118" t="s">
        <v>298</v>
      </c>
      <c r="D115" s="176">
        <v>864</v>
      </c>
      <c r="E115" s="175">
        <f t="shared" si="38"/>
        <v>0.20224719101123595</v>
      </c>
      <c r="F115" s="176"/>
      <c r="G115" s="176">
        <v>3408</v>
      </c>
      <c r="H115" s="175">
        <f t="shared" si="39"/>
        <v>0.797752808988764</v>
      </c>
      <c r="I115" s="176">
        <f t="shared" si="40"/>
        <v>4272</v>
      </c>
      <c r="R115" s="68"/>
      <c r="Z115" s="8"/>
      <c r="AA115" s="8"/>
      <c r="AB115" s="8"/>
      <c r="AC115" s="8"/>
      <c r="AD115" s="8"/>
      <c r="AE115" s="8"/>
      <c r="AF115" s="8"/>
      <c r="AG115" s="8"/>
    </row>
    <row r="116" spans="1:33" ht="12.75" customHeight="1" x14ac:dyDescent="0.2">
      <c r="A116" s="289"/>
      <c r="B116" s="286"/>
      <c r="C116" s="118" t="s">
        <v>313</v>
      </c>
      <c r="D116" s="178"/>
      <c r="E116" s="175">
        <f t="shared" si="38"/>
        <v>0</v>
      </c>
      <c r="F116" s="176"/>
      <c r="G116" s="176">
        <v>624</v>
      </c>
      <c r="H116" s="175">
        <f t="shared" si="39"/>
        <v>1</v>
      </c>
      <c r="I116" s="176">
        <f t="shared" si="40"/>
        <v>624</v>
      </c>
      <c r="Z116" s="8"/>
      <c r="AA116" s="8"/>
      <c r="AB116" s="8"/>
      <c r="AC116" s="8"/>
      <c r="AD116" s="8"/>
      <c r="AE116" s="8"/>
      <c r="AF116" s="8"/>
      <c r="AG116" s="8"/>
    </row>
    <row r="117" spans="1:33" ht="12.75" customHeight="1" x14ac:dyDescent="0.2">
      <c r="A117" s="289"/>
      <c r="B117" s="286"/>
      <c r="C117" s="118" t="s">
        <v>320</v>
      </c>
      <c r="D117" s="176">
        <v>960</v>
      </c>
      <c r="E117" s="175">
        <f t="shared" si="38"/>
        <v>0.16</v>
      </c>
      <c r="F117" s="176"/>
      <c r="G117" s="176">
        <v>5040</v>
      </c>
      <c r="H117" s="175">
        <f t="shared" si="39"/>
        <v>0.84</v>
      </c>
      <c r="I117" s="176">
        <f t="shared" si="40"/>
        <v>6000</v>
      </c>
      <c r="Z117" s="8"/>
      <c r="AA117" s="8"/>
      <c r="AB117" s="8"/>
      <c r="AC117" s="8"/>
      <c r="AD117" s="8"/>
      <c r="AE117" s="8"/>
      <c r="AF117" s="8"/>
      <c r="AG117" s="8"/>
    </row>
    <row r="118" spans="1:33" ht="12.75" customHeight="1" x14ac:dyDescent="0.2">
      <c r="A118" s="289"/>
      <c r="B118" s="286"/>
      <c r="C118" s="167" t="s">
        <v>329</v>
      </c>
      <c r="D118" s="176">
        <v>1680</v>
      </c>
      <c r="E118" s="175">
        <f t="shared" si="38"/>
        <v>1</v>
      </c>
      <c r="F118" s="176"/>
      <c r="G118" s="176"/>
      <c r="H118" s="175">
        <f t="shared" si="39"/>
        <v>0</v>
      </c>
      <c r="I118" s="176">
        <f t="shared" si="40"/>
        <v>1680</v>
      </c>
      <c r="Z118" s="8"/>
      <c r="AA118" s="8"/>
      <c r="AB118" s="8"/>
      <c r="AC118" s="8"/>
      <c r="AD118" s="8"/>
      <c r="AE118" s="8"/>
      <c r="AF118" s="8"/>
      <c r="AG118" s="8"/>
    </row>
    <row r="119" spans="1:33" ht="12.75" customHeight="1" x14ac:dyDescent="0.2">
      <c r="A119" s="289"/>
      <c r="B119" s="286"/>
      <c r="C119" s="196" t="s">
        <v>43</v>
      </c>
      <c r="D119" s="197">
        <f>SUM(D114:D118)</f>
        <v>4784</v>
      </c>
      <c r="E119" s="198">
        <f t="shared" si="38"/>
        <v>0.24710743801652893</v>
      </c>
      <c r="F119" s="197"/>
      <c r="G119" s="197">
        <f>SUM(G114:G118)</f>
        <v>14576</v>
      </c>
      <c r="H119" s="198">
        <f t="shared" si="39"/>
        <v>0.7528925619834711</v>
      </c>
      <c r="I119" s="197">
        <f t="shared" si="40"/>
        <v>19360</v>
      </c>
      <c r="Z119" s="8"/>
      <c r="AA119" s="8"/>
      <c r="AB119" s="8"/>
      <c r="AC119" s="8"/>
      <c r="AD119" s="8"/>
      <c r="AE119" s="8"/>
      <c r="AF119" s="8"/>
      <c r="AG119" s="8"/>
    </row>
    <row r="120" spans="1:33" ht="12.75" customHeight="1" x14ac:dyDescent="0.2">
      <c r="A120" s="289"/>
      <c r="B120" s="286"/>
      <c r="C120" s="193" t="s">
        <v>52</v>
      </c>
      <c r="D120" s="197"/>
      <c r="E120" s="198"/>
      <c r="F120" s="206"/>
      <c r="G120" s="197"/>
      <c r="H120" s="198"/>
      <c r="I120" s="197"/>
      <c r="Z120" s="8"/>
      <c r="AA120" s="8"/>
      <c r="AB120" s="8"/>
      <c r="AC120" s="8"/>
      <c r="AD120" s="8"/>
      <c r="AE120" s="8"/>
      <c r="AF120" s="8"/>
      <c r="AG120" s="8"/>
    </row>
    <row r="121" spans="1:33" ht="12.75" customHeight="1" x14ac:dyDescent="0.2">
      <c r="A121" s="289"/>
      <c r="B121" s="286"/>
      <c r="C121" s="118" t="s">
        <v>253</v>
      </c>
      <c r="D121" s="178"/>
      <c r="E121" s="175">
        <f t="shared" si="38"/>
        <v>0</v>
      </c>
      <c r="F121" s="176"/>
      <c r="G121" s="178">
        <v>720</v>
      </c>
      <c r="H121" s="175">
        <f t="shared" si="39"/>
        <v>1</v>
      </c>
      <c r="I121" s="176">
        <f t="shared" si="40"/>
        <v>720</v>
      </c>
      <c r="R121" s="68"/>
      <c r="Z121" s="8"/>
      <c r="AA121" s="8"/>
      <c r="AB121" s="8"/>
      <c r="AC121" s="8"/>
      <c r="AD121" s="8"/>
      <c r="AE121" s="8"/>
      <c r="AF121" s="8"/>
      <c r="AG121" s="8"/>
    </row>
    <row r="122" spans="1:33" ht="12.75" customHeight="1" x14ac:dyDescent="0.2">
      <c r="A122" s="289"/>
      <c r="B122" s="286"/>
      <c r="C122" s="118" t="s">
        <v>281</v>
      </c>
      <c r="D122" s="178">
        <v>1728</v>
      </c>
      <c r="E122" s="175">
        <f t="shared" ref="E122" si="41">+D122/$I122</f>
        <v>0.41860465116279072</v>
      </c>
      <c r="F122" s="176"/>
      <c r="G122" s="178">
        <v>2400</v>
      </c>
      <c r="H122" s="175">
        <f t="shared" ref="H122" si="42">+G122/$I122</f>
        <v>0.58139534883720934</v>
      </c>
      <c r="I122" s="176">
        <f t="shared" ref="I122" si="43">+D122+G122</f>
        <v>4128</v>
      </c>
      <c r="R122" s="68"/>
      <c r="Z122" s="8"/>
      <c r="AA122" s="8"/>
      <c r="AB122" s="8"/>
      <c r="AC122" s="8"/>
      <c r="AD122" s="8"/>
      <c r="AE122" s="8"/>
      <c r="AF122" s="8"/>
      <c r="AG122" s="8"/>
    </row>
    <row r="123" spans="1:33" ht="12.75" customHeight="1" x14ac:dyDescent="0.2">
      <c r="A123" s="289"/>
      <c r="B123" s="286"/>
      <c r="C123" s="118" t="s">
        <v>283</v>
      </c>
      <c r="D123" s="176"/>
      <c r="E123" s="175">
        <f t="shared" si="38"/>
        <v>0</v>
      </c>
      <c r="F123" s="176"/>
      <c r="G123" s="176">
        <v>720</v>
      </c>
      <c r="H123" s="175">
        <f t="shared" si="39"/>
        <v>1</v>
      </c>
      <c r="I123" s="176">
        <f t="shared" si="40"/>
        <v>720</v>
      </c>
      <c r="R123" s="68"/>
      <c r="Z123" s="8"/>
      <c r="AA123" s="8"/>
      <c r="AB123" s="8"/>
      <c r="AC123" s="8"/>
      <c r="AD123" s="8"/>
      <c r="AE123" s="8"/>
      <c r="AF123" s="8"/>
      <c r="AG123" s="8"/>
    </row>
    <row r="124" spans="1:33" ht="12.75" customHeight="1" x14ac:dyDescent="0.2">
      <c r="A124" s="289"/>
      <c r="B124" s="286"/>
      <c r="C124" s="118" t="s">
        <v>284</v>
      </c>
      <c r="D124" s="176">
        <v>768</v>
      </c>
      <c r="E124" s="175">
        <f t="shared" si="38"/>
        <v>0.4</v>
      </c>
      <c r="F124" s="177"/>
      <c r="G124" s="176">
        <v>1152</v>
      </c>
      <c r="H124" s="175">
        <f t="shared" si="39"/>
        <v>0.6</v>
      </c>
      <c r="I124" s="176">
        <f t="shared" si="40"/>
        <v>1920</v>
      </c>
      <c r="R124" s="68"/>
      <c r="Z124" s="8"/>
      <c r="AA124" s="8"/>
      <c r="AB124" s="8"/>
      <c r="AC124" s="8"/>
      <c r="AD124" s="8"/>
      <c r="AE124" s="8"/>
      <c r="AF124" s="8"/>
      <c r="AG124" s="8"/>
    </row>
    <row r="125" spans="1:33" ht="12.75" customHeight="1" x14ac:dyDescent="0.2">
      <c r="A125" s="289"/>
      <c r="B125" s="286"/>
      <c r="C125" s="118" t="s">
        <v>309</v>
      </c>
      <c r="D125" s="176">
        <v>1344</v>
      </c>
      <c r="E125" s="175">
        <f t="shared" si="38"/>
        <v>0.40384615384615385</v>
      </c>
      <c r="F125" s="176"/>
      <c r="G125" s="176">
        <v>1984</v>
      </c>
      <c r="H125" s="175">
        <f t="shared" si="39"/>
        <v>0.59615384615384615</v>
      </c>
      <c r="I125" s="176">
        <f t="shared" si="40"/>
        <v>3328</v>
      </c>
      <c r="R125" s="68"/>
      <c r="Z125" s="8"/>
      <c r="AA125" s="8"/>
      <c r="AB125" s="8"/>
      <c r="AC125" s="8"/>
      <c r="AD125" s="8"/>
      <c r="AE125" s="8"/>
      <c r="AF125" s="8"/>
      <c r="AG125" s="8"/>
    </row>
    <row r="126" spans="1:33" ht="12.75" customHeight="1" x14ac:dyDescent="0.2">
      <c r="A126" s="289"/>
      <c r="B126" s="286"/>
      <c r="C126" s="118" t="s">
        <v>310</v>
      </c>
      <c r="D126" s="176">
        <v>1200</v>
      </c>
      <c r="E126" s="175">
        <f t="shared" si="38"/>
        <v>1</v>
      </c>
      <c r="F126" s="176"/>
      <c r="G126" s="176"/>
      <c r="H126" s="175">
        <f t="shared" si="39"/>
        <v>0</v>
      </c>
      <c r="I126" s="176">
        <f t="shared" si="40"/>
        <v>1200</v>
      </c>
      <c r="R126" s="68"/>
      <c r="Z126" s="8"/>
      <c r="AA126" s="8"/>
      <c r="AB126" s="8"/>
      <c r="AC126" s="8"/>
      <c r="AD126" s="8"/>
      <c r="AE126" s="8"/>
      <c r="AF126" s="8"/>
      <c r="AG126" s="8"/>
    </row>
    <row r="127" spans="1:33" ht="12.75" customHeight="1" x14ac:dyDescent="0.2">
      <c r="A127" s="289"/>
      <c r="B127" s="286"/>
      <c r="C127" s="167" t="s">
        <v>319</v>
      </c>
      <c r="D127" s="176">
        <v>1632</v>
      </c>
      <c r="E127" s="175">
        <f t="shared" si="38"/>
        <v>1</v>
      </c>
      <c r="F127" s="176"/>
      <c r="G127" s="176"/>
      <c r="H127" s="175">
        <f t="shared" si="39"/>
        <v>0</v>
      </c>
      <c r="I127" s="176">
        <f t="shared" si="40"/>
        <v>1632</v>
      </c>
      <c r="R127" s="68"/>
      <c r="Z127" s="8"/>
      <c r="AA127" s="8"/>
      <c r="AB127" s="8"/>
      <c r="AC127" s="8"/>
      <c r="AD127" s="8"/>
      <c r="AE127" s="8"/>
      <c r="AF127" s="8"/>
      <c r="AG127" s="8"/>
    </row>
    <row r="128" spans="1:33" ht="12.75" customHeight="1" x14ac:dyDescent="0.2">
      <c r="A128" s="289"/>
      <c r="B128" s="286"/>
      <c r="C128" s="196" t="s">
        <v>43</v>
      </c>
      <c r="D128" s="197">
        <f>SUM(D121:D127)</f>
        <v>6672</v>
      </c>
      <c r="E128" s="198">
        <f t="shared" si="38"/>
        <v>0.48886283704572098</v>
      </c>
      <c r="F128" s="197"/>
      <c r="G128" s="197">
        <f>SUM(G121:G127)</f>
        <v>6976</v>
      </c>
      <c r="H128" s="198">
        <f t="shared" si="39"/>
        <v>0.51113716295427902</v>
      </c>
      <c r="I128" s="197">
        <f t="shared" si="40"/>
        <v>13648</v>
      </c>
      <c r="Z128" s="8"/>
      <c r="AA128" s="8"/>
      <c r="AB128" s="8"/>
      <c r="AC128" s="8"/>
      <c r="AD128" s="8"/>
      <c r="AE128" s="8"/>
      <c r="AF128" s="8"/>
      <c r="AG128" s="8"/>
    </row>
    <row r="129" spans="1:33" ht="12.75" customHeight="1" thickBot="1" x14ac:dyDescent="0.25">
      <c r="A129" s="289"/>
      <c r="B129" s="287"/>
      <c r="C129" s="170" t="s">
        <v>0</v>
      </c>
      <c r="D129" s="182">
        <f>SUM(D112,D119,D128)</f>
        <v>18368</v>
      </c>
      <c r="E129" s="180">
        <f t="shared" si="38"/>
        <v>0.35785536159601</v>
      </c>
      <c r="F129" s="182"/>
      <c r="G129" s="182">
        <f>SUM(G112,G119,G128)</f>
        <v>32960</v>
      </c>
      <c r="H129" s="180">
        <f t="shared" si="39"/>
        <v>0.64214463840399005</v>
      </c>
      <c r="I129" s="182">
        <f t="shared" si="40"/>
        <v>51328</v>
      </c>
      <c r="Z129" s="8"/>
      <c r="AA129" s="8"/>
      <c r="AB129" s="8"/>
      <c r="AC129" s="8"/>
      <c r="AD129" s="8"/>
      <c r="AE129" s="8"/>
      <c r="AF129" s="8"/>
      <c r="AG129" s="8"/>
    </row>
    <row r="130" spans="1:33" ht="12.75" customHeight="1" x14ac:dyDescent="0.2">
      <c r="A130" s="303"/>
      <c r="B130" s="275" t="s">
        <v>833</v>
      </c>
      <c r="C130" s="118" t="s">
        <v>502</v>
      </c>
      <c r="D130" s="176">
        <v>672</v>
      </c>
      <c r="E130" s="175">
        <f t="shared" si="38"/>
        <v>1</v>
      </c>
      <c r="F130" s="176"/>
      <c r="G130" s="176"/>
      <c r="H130" s="175">
        <f t="shared" si="39"/>
        <v>0</v>
      </c>
      <c r="I130" s="176">
        <f t="shared" si="40"/>
        <v>672</v>
      </c>
      <c r="O130" s="8"/>
      <c r="P130" s="8"/>
      <c r="Q130" s="8"/>
      <c r="Z130" s="8"/>
      <c r="AA130" s="8"/>
      <c r="AB130" s="8"/>
      <c r="AC130" s="8"/>
      <c r="AD130" s="8"/>
      <c r="AE130" s="8"/>
      <c r="AF130" s="8"/>
      <c r="AG130" s="8"/>
    </row>
    <row r="131" spans="1:33" ht="12.75" customHeight="1" x14ac:dyDescent="0.2">
      <c r="A131" s="303"/>
      <c r="B131" s="275"/>
      <c r="C131" s="118" t="s">
        <v>500</v>
      </c>
      <c r="D131" s="176"/>
      <c r="E131" s="175">
        <f t="shared" si="38"/>
        <v>0</v>
      </c>
      <c r="F131" s="177"/>
      <c r="G131" s="176">
        <v>624</v>
      </c>
      <c r="H131" s="175">
        <f t="shared" si="39"/>
        <v>1</v>
      </c>
      <c r="I131" s="176">
        <f t="shared" si="40"/>
        <v>624</v>
      </c>
      <c r="R131" s="68"/>
      <c r="Z131" s="8"/>
      <c r="AA131" s="8"/>
      <c r="AB131" s="8"/>
      <c r="AC131" s="8"/>
      <c r="AD131" s="8"/>
      <c r="AE131" s="8"/>
      <c r="AF131" s="8"/>
      <c r="AG131" s="8"/>
    </row>
    <row r="132" spans="1:33" ht="12.75" customHeight="1" x14ac:dyDescent="0.2">
      <c r="A132" s="303"/>
      <c r="B132" s="275"/>
      <c r="C132" s="118" t="s">
        <v>499</v>
      </c>
      <c r="D132" s="176"/>
      <c r="E132" s="175"/>
      <c r="F132" s="177"/>
      <c r="G132" s="176">
        <v>704</v>
      </c>
      <c r="H132" s="175"/>
      <c r="I132" s="176"/>
      <c r="R132" s="68"/>
      <c r="Z132" s="8"/>
      <c r="AA132" s="8"/>
      <c r="AB132" s="8"/>
      <c r="AC132" s="8"/>
      <c r="AD132" s="8"/>
      <c r="AE132" s="8"/>
      <c r="AF132" s="8"/>
      <c r="AG132" s="8"/>
    </row>
    <row r="133" spans="1:33" ht="12.75" customHeight="1" x14ac:dyDescent="0.2">
      <c r="A133" s="303"/>
      <c r="B133" s="275"/>
      <c r="C133" s="118" t="s">
        <v>498</v>
      </c>
      <c r="D133" s="176"/>
      <c r="E133" s="175">
        <f t="shared" si="38"/>
        <v>0</v>
      </c>
      <c r="F133" s="177"/>
      <c r="G133" s="176">
        <v>4784</v>
      </c>
      <c r="H133" s="175">
        <f t="shared" si="39"/>
        <v>1</v>
      </c>
      <c r="I133" s="176">
        <f t="shared" si="40"/>
        <v>4784</v>
      </c>
      <c r="R133" s="68"/>
      <c r="Z133" s="8"/>
      <c r="AA133" s="8"/>
      <c r="AB133" s="8"/>
      <c r="AC133" s="8"/>
      <c r="AD133" s="8"/>
      <c r="AE133" s="8"/>
      <c r="AF133" s="8"/>
      <c r="AG133" s="8"/>
    </row>
    <row r="134" spans="1:33" ht="12.75" customHeight="1" x14ac:dyDescent="0.2">
      <c r="A134" s="303"/>
      <c r="B134" s="275"/>
      <c r="C134" s="169" t="s">
        <v>496</v>
      </c>
      <c r="D134" s="199">
        <v>1056</v>
      </c>
      <c r="E134" s="185">
        <f t="shared" si="38"/>
        <v>0.40740740740740738</v>
      </c>
      <c r="F134" s="174"/>
      <c r="G134" s="199">
        <v>1536</v>
      </c>
      <c r="H134" s="185">
        <f t="shared" si="39"/>
        <v>0.59259259259259256</v>
      </c>
      <c r="I134" s="174">
        <f t="shared" si="40"/>
        <v>2592</v>
      </c>
      <c r="R134" s="68"/>
      <c r="Z134" s="8"/>
      <c r="AA134" s="8"/>
      <c r="AB134" s="8"/>
      <c r="AC134" s="8"/>
      <c r="AD134" s="8"/>
      <c r="AE134" s="8"/>
      <c r="AF134" s="8"/>
      <c r="AG134" s="8"/>
    </row>
    <row r="135" spans="1:33" ht="12.75" customHeight="1" x14ac:dyDescent="0.2">
      <c r="A135" s="303"/>
      <c r="B135" s="275"/>
      <c r="C135" s="118" t="s">
        <v>495</v>
      </c>
      <c r="D135" s="176">
        <v>512</v>
      </c>
      <c r="E135" s="175">
        <f t="shared" si="38"/>
        <v>0.11594202898550725</v>
      </c>
      <c r="F135" s="176"/>
      <c r="G135" s="176">
        <v>3904</v>
      </c>
      <c r="H135" s="175">
        <f t="shared" si="39"/>
        <v>0.88405797101449279</v>
      </c>
      <c r="I135" s="176">
        <f t="shared" si="40"/>
        <v>4416</v>
      </c>
      <c r="R135" s="68"/>
      <c r="Z135" s="8"/>
      <c r="AA135" s="8"/>
      <c r="AB135" s="8"/>
      <c r="AC135" s="8"/>
      <c r="AD135" s="8"/>
      <c r="AE135" s="8"/>
      <c r="AF135" s="8"/>
      <c r="AG135" s="8"/>
    </row>
    <row r="136" spans="1:33" ht="12.75" customHeight="1" x14ac:dyDescent="0.2">
      <c r="A136" s="303"/>
      <c r="B136" s="275"/>
      <c r="C136" s="118" t="s">
        <v>493</v>
      </c>
      <c r="D136" s="176"/>
      <c r="E136" s="175">
        <f t="shared" si="38"/>
        <v>0</v>
      </c>
      <c r="F136" s="176"/>
      <c r="G136" s="176">
        <v>1280</v>
      </c>
      <c r="H136" s="175">
        <f t="shared" si="39"/>
        <v>1</v>
      </c>
      <c r="I136" s="176">
        <f t="shared" si="40"/>
        <v>1280</v>
      </c>
      <c r="R136" s="68"/>
      <c r="Z136" s="8"/>
      <c r="AA136" s="8"/>
      <c r="AB136" s="8"/>
      <c r="AC136" s="8"/>
      <c r="AD136" s="8"/>
      <c r="AE136" s="8"/>
      <c r="AF136" s="8"/>
      <c r="AG136" s="8"/>
    </row>
    <row r="137" spans="1:33" ht="12.75" customHeight="1" x14ac:dyDescent="0.2">
      <c r="A137" s="303"/>
      <c r="B137" s="275"/>
      <c r="C137" s="118" t="s">
        <v>491</v>
      </c>
      <c r="D137" s="176">
        <v>560</v>
      </c>
      <c r="E137" s="175">
        <f t="shared" si="38"/>
        <v>0.35714285714285715</v>
      </c>
      <c r="F137" s="176"/>
      <c r="G137" s="176">
        <v>1008</v>
      </c>
      <c r="H137" s="175">
        <f t="shared" si="39"/>
        <v>0.6428571428571429</v>
      </c>
      <c r="I137" s="176">
        <f t="shared" si="40"/>
        <v>1568</v>
      </c>
      <c r="R137" s="68"/>
      <c r="Z137" s="8"/>
      <c r="AA137" s="8"/>
      <c r="AB137" s="8"/>
      <c r="AC137" s="8"/>
      <c r="AD137" s="8"/>
      <c r="AE137" s="8"/>
      <c r="AF137" s="8"/>
      <c r="AG137" s="8"/>
    </row>
    <row r="138" spans="1:33" ht="12.75" customHeight="1" thickBot="1" x14ac:dyDescent="0.25">
      <c r="A138" s="303"/>
      <c r="B138" s="281"/>
      <c r="C138" s="170" t="s">
        <v>0</v>
      </c>
      <c r="D138" s="182">
        <f>SUM(D130:D137)</f>
        <v>2800</v>
      </c>
      <c r="E138" s="180">
        <f t="shared" si="38"/>
        <v>0.16826923076923078</v>
      </c>
      <c r="F138" s="182"/>
      <c r="G138" s="182">
        <f>SUM(G130:G137)</f>
        <v>13840</v>
      </c>
      <c r="H138" s="180">
        <f t="shared" si="39"/>
        <v>0.83173076923076927</v>
      </c>
      <c r="I138" s="182">
        <f t="shared" si="40"/>
        <v>16640</v>
      </c>
      <c r="R138" s="68"/>
      <c r="Z138" s="8"/>
      <c r="AA138" s="8"/>
      <c r="AB138" s="8"/>
      <c r="AC138" s="8"/>
      <c r="AD138" s="8"/>
      <c r="AE138" s="8"/>
      <c r="AF138" s="8"/>
      <c r="AG138" s="8"/>
    </row>
    <row r="139" spans="1:33" ht="12.75" customHeight="1" thickBot="1" x14ac:dyDescent="0.25">
      <c r="A139" s="292"/>
      <c r="B139" s="282" t="s">
        <v>154</v>
      </c>
      <c r="C139" s="285"/>
      <c r="D139" s="55">
        <f>SUM(D129,D138)</f>
        <v>21168</v>
      </c>
      <c r="E139" s="56">
        <f t="shared" si="38"/>
        <v>0.3114406779661017</v>
      </c>
      <c r="F139" s="57"/>
      <c r="G139" s="55">
        <f>SUM(G129,G138)</f>
        <v>46800</v>
      </c>
      <c r="H139" s="56">
        <f t="shared" si="39"/>
        <v>0.68855932203389836</v>
      </c>
      <c r="I139" s="57">
        <f t="shared" si="40"/>
        <v>67968</v>
      </c>
      <c r="R139" s="68"/>
      <c r="Z139" s="8"/>
      <c r="AA139" s="8"/>
      <c r="AB139" s="8"/>
      <c r="AC139" s="8"/>
      <c r="AD139" s="8"/>
      <c r="AE139" s="8"/>
      <c r="AF139" s="8"/>
      <c r="AG139" s="8"/>
    </row>
    <row r="140" spans="1:33" ht="12.75" customHeight="1" x14ac:dyDescent="0.2">
      <c r="A140" s="278" t="s">
        <v>603</v>
      </c>
      <c r="B140" s="278" t="s">
        <v>834</v>
      </c>
      <c r="C140" s="217" t="s">
        <v>161</v>
      </c>
      <c r="D140" s="218"/>
      <c r="E140" s="218"/>
      <c r="F140" s="218"/>
      <c r="G140" s="218"/>
      <c r="H140" s="218"/>
      <c r="I140" s="218"/>
      <c r="R140" s="68"/>
      <c r="Z140" s="8"/>
      <c r="AA140" s="8"/>
      <c r="AB140" s="8"/>
      <c r="AC140" s="8"/>
      <c r="AD140" s="8"/>
      <c r="AE140" s="8"/>
      <c r="AF140" s="8"/>
      <c r="AG140" s="8"/>
    </row>
    <row r="141" spans="1:33" ht="12.75" customHeight="1" x14ac:dyDescent="0.2">
      <c r="A141" s="275"/>
      <c r="B141" s="279"/>
      <c r="C141" s="118" t="s">
        <v>361</v>
      </c>
      <c r="D141" s="178">
        <v>1520</v>
      </c>
      <c r="E141" s="175">
        <f t="shared" ref="E141:E146" si="44">+D141/$I141</f>
        <v>0.23227383863080683</v>
      </c>
      <c r="F141" s="176"/>
      <c r="G141" s="178">
        <v>5024</v>
      </c>
      <c r="H141" s="175">
        <f t="shared" ref="H141:H146" si="45">+G141/$I141</f>
        <v>0.76772616136919314</v>
      </c>
      <c r="I141" s="176">
        <f t="shared" ref="I141:I146" si="46">+D141+G141</f>
        <v>6544</v>
      </c>
      <c r="R141" s="68"/>
      <c r="Z141" s="8"/>
      <c r="AA141" s="8"/>
      <c r="AB141" s="8"/>
      <c r="AC141" s="8"/>
      <c r="AD141" s="8"/>
      <c r="AE141" s="8"/>
      <c r="AF141" s="8"/>
      <c r="AG141" s="8"/>
    </row>
    <row r="142" spans="1:33" ht="12.75" customHeight="1" x14ac:dyDescent="0.2">
      <c r="A142" s="275"/>
      <c r="B142" s="279"/>
      <c r="C142" s="118" t="s">
        <v>301</v>
      </c>
      <c r="D142" s="178">
        <v>768</v>
      </c>
      <c r="E142" s="175">
        <f t="shared" si="44"/>
        <v>0.34782608695652173</v>
      </c>
      <c r="F142" s="176"/>
      <c r="G142" s="178">
        <v>1440</v>
      </c>
      <c r="H142" s="175">
        <f t="shared" si="45"/>
        <v>0.65217391304347827</v>
      </c>
      <c r="I142" s="176">
        <f t="shared" si="46"/>
        <v>2208</v>
      </c>
      <c r="R142" s="68"/>
      <c r="Z142" s="8"/>
      <c r="AA142" s="8"/>
      <c r="AB142" s="8"/>
      <c r="AC142" s="8"/>
      <c r="AD142" s="8"/>
      <c r="AE142" s="8"/>
      <c r="AF142" s="8"/>
      <c r="AG142" s="8"/>
    </row>
    <row r="143" spans="1:33" ht="12.75" customHeight="1" x14ac:dyDescent="0.2">
      <c r="A143" s="275"/>
      <c r="B143" s="279"/>
      <c r="C143" s="118" t="s">
        <v>310</v>
      </c>
      <c r="D143" s="176"/>
      <c r="E143" s="175">
        <f t="shared" si="44"/>
        <v>0</v>
      </c>
      <c r="F143" s="176"/>
      <c r="G143" s="176">
        <v>544</v>
      </c>
      <c r="H143" s="175">
        <f t="shared" si="45"/>
        <v>1</v>
      </c>
      <c r="I143" s="176">
        <f t="shared" si="46"/>
        <v>544</v>
      </c>
      <c r="R143" s="68"/>
      <c r="Z143" s="8"/>
      <c r="AA143" s="8"/>
      <c r="AB143" s="8"/>
      <c r="AC143" s="8"/>
      <c r="AD143" s="8"/>
      <c r="AE143" s="8"/>
      <c r="AF143" s="8"/>
      <c r="AG143" s="8"/>
    </row>
    <row r="144" spans="1:33" ht="12.75" customHeight="1" x14ac:dyDescent="0.2">
      <c r="A144" s="275"/>
      <c r="B144" s="279"/>
      <c r="C144" s="118" t="s">
        <v>329</v>
      </c>
      <c r="D144" s="174"/>
      <c r="E144" s="185">
        <f t="shared" si="44"/>
        <v>0</v>
      </c>
      <c r="F144" s="215"/>
      <c r="G144" s="174">
        <v>5472</v>
      </c>
      <c r="H144" s="185">
        <f t="shared" si="45"/>
        <v>1</v>
      </c>
      <c r="I144" s="174">
        <f t="shared" si="46"/>
        <v>5472</v>
      </c>
      <c r="R144" s="68"/>
      <c r="Z144" s="8"/>
      <c r="AA144" s="8"/>
      <c r="AB144" s="8"/>
      <c r="AC144" s="8"/>
      <c r="AD144" s="8"/>
      <c r="AE144" s="8"/>
      <c r="AF144" s="8"/>
      <c r="AG144" s="8"/>
    </row>
    <row r="145" spans="1:33" ht="12.75" customHeight="1" x14ac:dyDescent="0.2">
      <c r="A145" s="275"/>
      <c r="B145" s="279"/>
      <c r="C145" s="118" t="s">
        <v>362</v>
      </c>
      <c r="D145" s="176">
        <v>2400</v>
      </c>
      <c r="E145" s="175">
        <f t="shared" si="44"/>
        <v>1</v>
      </c>
      <c r="F145" s="176"/>
      <c r="G145" s="176"/>
      <c r="H145" s="175">
        <f t="shared" si="45"/>
        <v>0</v>
      </c>
      <c r="I145" s="176">
        <f t="shared" si="46"/>
        <v>2400</v>
      </c>
      <c r="R145" s="68"/>
      <c r="Z145" s="8"/>
      <c r="AA145" s="8"/>
      <c r="AB145" s="8"/>
      <c r="AC145" s="8"/>
      <c r="AD145" s="8"/>
      <c r="AE145" s="8"/>
      <c r="AF145" s="8"/>
      <c r="AG145" s="8"/>
    </row>
    <row r="146" spans="1:33" ht="12.75" customHeight="1" x14ac:dyDescent="0.2">
      <c r="A146" s="275"/>
      <c r="B146" s="279"/>
      <c r="C146" s="196" t="s">
        <v>43</v>
      </c>
      <c r="D146" s="197">
        <f>SUM(D141:D145)</f>
        <v>4688</v>
      </c>
      <c r="E146" s="195">
        <f t="shared" si="44"/>
        <v>0.27306616961789376</v>
      </c>
      <c r="F146" s="194"/>
      <c r="G146" s="197">
        <f>SUM(G141:G145)</f>
        <v>12480</v>
      </c>
      <c r="H146" s="195">
        <f t="shared" si="45"/>
        <v>0.72693383038210624</v>
      </c>
      <c r="I146" s="194">
        <f t="shared" si="46"/>
        <v>17168</v>
      </c>
      <c r="R146" s="68"/>
      <c r="Z146" s="8"/>
      <c r="AA146" s="8"/>
      <c r="AB146" s="8"/>
      <c r="AC146" s="8"/>
      <c r="AD146" s="8"/>
      <c r="AE146" s="8"/>
      <c r="AF146" s="8"/>
      <c r="AG146" s="8"/>
    </row>
    <row r="147" spans="1:33" ht="12.75" customHeight="1" x14ac:dyDescent="0.2">
      <c r="A147" s="275"/>
      <c r="B147" s="279"/>
      <c r="C147" s="193" t="s">
        <v>167</v>
      </c>
      <c r="D147" s="197"/>
      <c r="E147" s="198"/>
      <c r="F147" s="197"/>
      <c r="G147" s="197"/>
      <c r="H147" s="198"/>
      <c r="I147" s="197"/>
      <c r="R147" s="68"/>
      <c r="Z147" s="8"/>
      <c r="AA147" s="8"/>
      <c r="AB147" s="8"/>
      <c r="AC147" s="8"/>
      <c r="AD147" s="8"/>
      <c r="AE147" s="8"/>
      <c r="AF147" s="8"/>
      <c r="AG147" s="8"/>
    </row>
    <row r="148" spans="1:33" ht="12.75" customHeight="1" x14ac:dyDescent="0.2">
      <c r="A148" s="275"/>
      <c r="B148" s="279"/>
      <c r="C148" s="118" t="s">
        <v>253</v>
      </c>
      <c r="D148" s="178"/>
      <c r="E148" s="175">
        <f t="shared" ref="E148:E155" si="47">+D148/$I148</f>
        <v>0</v>
      </c>
      <c r="F148" s="176"/>
      <c r="G148" s="178">
        <v>9312</v>
      </c>
      <c r="H148" s="175">
        <f t="shared" ref="H148:H155" si="48">+G148/$I148</f>
        <v>1</v>
      </c>
      <c r="I148" s="176">
        <f t="shared" ref="I148:I155" si="49">+D148+G148</f>
        <v>9312</v>
      </c>
      <c r="R148" s="68"/>
      <c r="Z148" s="8"/>
      <c r="AA148" s="8"/>
      <c r="AB148" s="8"/>
      <c r="AC148" s="8"/>
      <c r="AD148" s="8"/>
      <c r="AE148" s="8"/>
      <c r="AF148" s="8"/>
      <c r="AG148" s="8"/>
    </row>
    <row r="149" spans="1:33" ht="12.75" customHeight="1" x14ac:dyDescent="0.2">
      <c r="A149" s="275"/>
      <c r="B149" s="279"/>
      <c r="C149" s="207" t="s">
        <v>254</v>
      </c>
      <c r="D149" s="178"/>
      <c r="E149" s="175">
        <f t="shared" si="47"/>
        <v>0</v>
      </c>
      <c r="F149" s="176"/>
      <c r="G149" s="178">
        <v>4496</v>
      </c>
      <c r="H149" s="175">
        <f t="shared" si="48"/>
        <v>1</v>
      </c>
      <c r="I149" s="176">
        <f t="shared" si="49"/>
        <v>4496</v>
      </c>
      <c r="R149" s="68"/>
      <c r="Z149" s="8"/>
      <c r="AA149" s="8"/>
      <c r="AB149" s="8"/>
      <c r="AC149" s="8"/>
      <c r="AD149" s="8"/>
      <c r="AE149" s="8"/>
      <c r="AF149" s="8"/>
      <c r="AG149" s="8"/>
    </row>
    <row r="150" spans="1:33" ht="12.75" customHeight="1" x14ac:dyDescent="0.2">
      <c r="A150" s="275"/>
      <c r="B150" s="279"/>
      <c r="C150" s="118" t="s">
        <v>363</v>
      </c>
      <c r="D150" s="178">
        <v>8448</v>
      </c>
      <c r="E150" s="175">
        <f t="shared" si="47"/>
        <v>0.42307692307692307</v>
      </c>
      <c r="F150" s="176"/>
      <c r="G150" s="178">
        <v>11520</v>
      </c>
      <c r="H150" s="175">
        <f t="shared" si="48"/>
        <v>0.57692307692307687</v>
      </c>
      <c r="I150" s="176">
        <f t="shared" si="49"/>
        <v>19968</v>
      </c>
      <c r="R150" s="68"/>
      <c r="Z150" s="8"/>
      <c r="AA150" s="8"/>
      <c r="AB150" s="8"/>
      <c r="AC150" s="8"/>
      <c r="AD150" s="8"/>
      <c r="AE150" s="8"/>
      <c r="AF150" s="8"/>
      <c r="AG150" s="8"/>
    </row>
    <row r="151" spans="1:33" ht="12.75" customHeight="1" x14ac:dyDescent="0.2">
      <c r="A151" s="275"/>
      <c r="B151" s="279"/>
      <c r="C151" s="118" t="s">
        <v>364</v>
      </c>
      <c r="D151" s="176">
        <v>1152</v>
      </c>
      <c r="E151" s="175">
        <f t="shared" si="47"/>
        <v>0.375</v>
      </c>
      <c r="F151" s="176"/>
      <c r="G151" s="176">
        <v>1920</v>
      </c>
      <c r="H151" s="175">
        <f t="shared" si="48"/>
        <v>0.625</v>
      </c>
      <c r="I151" s="176">
        <f t="shared" si="49"/>
        <v>3072</v>
      </c>
      <c r="R151" s="68"/>
      <c r="Z151" s="8"/>
      <c r="AA151" s="8"/>
      <c r="AB151" s="8"/>
      <c r="AC151" s="8"/>
      <c r="AD151" s="8"/>
      <c r="AE151" s="8"/>
      <c r="AF151" s="8"/>
      <c r="AG151" s="8"/>
    </row>
    <row r="152" spans="1:33" ht="12.75" customHeight="1" x14ac:dyDescent="0.2">
      <c r="A152" s="275"/>
      <c r="B152" s="279"/>
      <c r="C152" s="118" t="s">
        <v>284</v>
      </c>
      <c r="D152" s="176">
        <v>1296</v>
      </c>
      <c r="E152" s="175">
        <f t="shared" si="47"/>
        <v>0.5</v>
      </c>
      <c r="F152" s="176"/>
      <c r="G152" s="176">
        <v>1296</v>
      </c>
      <c r="H152" s="175">
        <f t="shared" ref="H152" si="50">+G152/$I152</f>
        <v>0.5</v>
      </c>
      <c r="I152" s="176">
        <f t="shared" ref="I152" si="51">+D152+G152</f>
        <v>2592</v>
      </c>
      <c r="R152" s="68"/>
      <c r="Z152" s="8"/>
      <c r="AA152" s="8"/>
      <c r="AB152" s="8"/>
      <c r="AC152" s="8"/>
      <c r="AD152" s="8"/>
      <c r="AE152" s="8"/>
      <c r="AF152" s="8"/>
      <c r="AG152" s="8"/>
    </row>
    <row r="153" spans="1:33" ht="12.75" customHeight="1" x14ac:dyDescent="0.2">
      <c r="A153" s="275"/>
      <c r="B153" s="279"/>
      <c r="C153" s="118" t="s">
        <v>285</v>
      </c>
      <c r="D153" s="178"/>
      <c r="E153" s="175">
        <f t="shared" si="47"/>
        <v>0</v>
      </c>
      <c r="F153" s="176"/>
      <c r="G153" s="178">
        <v>1216</v>
      </c>
      <c r="H153" s="175">
        <f t="shared" si="48"/>
        <v>1</v>
      </c>
      <c r="I153" s="176">
        <f t="shared" si="49"/>
        <v>1216</v>
      </c>
      <c r="R153" s="68"/>
      <c r="Z153" s="8"/>
      <c r="AA153" s="8"/>
      <c r="AB153" s="8"/>
      <c r="AC153" s="8"/>
      <c r="AD153" s="8"/>
      <c r="AE153" s="8"/>
      <c r="AF153" s="8"/>
      <c r="AG153" s="8"/>
    </row>
    <row r="154" spans="1:33" ht="12.75" customHeight="1" x14ac:dyDescent="0.2">
      <c r="A154" s="275"/>
      <c r="B154" s="279"/>
      <c r="C154" s="118" t="s">
        <v>314</v>
      </c>
      <c r="D154" s="176">
        <v>4992</v>
      </c>
      <c r="E154" s="175">
        <f t="shared" si="47"/>
        <v>0.77611940298507465</v>
      </c>
      <c r="F154" s="177"/>
      <c r="G154" s="176">
        <v>1440</v>
      </c>
      <c r="H154" s="175">
        <f t="shared" si="48"/>
        <v>0.22388059701492538</v>
      </c>
      <c r="I154" s="176">
        <f t="shared" si="49"/>
        <v>6432</v>
      </c>
      <c r="R154" s="68"/>
      <c r="Z154" s="8"/>
      <c r="AA154" s="8"/>
      <c r="AB154" s="8"/>
      <c r="AC154" s="8"/>
      <c r="AD154" s="8"/>
      <c r="AE154" s="8"/>
      <c r="AF154" s="8"/>
      <c r="AG154" s="8"/>
    </row>
    <row r="155" spans="1:33" ht="12.75" customHeight="1" x14ac:dyDescent="0.2">
      <c r="A155" s="275"/>
      <c r="B155" s="279"/>
      <c r="C155" s="196" t="s">
        <v>43</v>
      </c>
      <c r="D155" s="197">
        <f>SUM(D148:D154)</f>
        <v>15888</v>
      </c>
      <c r="E155" s="198">
        <f t="shared" si="47"/>
        <v>0.33741080530071355</v>
      </c>
      <c r="F155" s="197"/>
      <c r="G155" s="197">
        <f>SUM(G148:G154)</f>
        <v>31200</v>
      </c>
      <c r="H155" s="198">
        <f t="shared" si="48"/>
        <v>0.66258919469928645</v>
      </c>
      <c r="I155" s="197">
        <f t="shared" si="49"/>
        <v>47088</v>
      </c>
      <c r="R155" s="68"/>
      <c r="Z155" s="8"/>
      <c r="AA155" s="8"/>
      <c r="AB155" s="8"/>
      <c r="AC155" s="8"/>
      <c r="AD155" s="8"/>
      <c r="AE155" s="8"/>
      <c r="AF155" s="8"/>
      <c r="AG155" s="8"/>
    </row>
    <row r="156" spans="1:33" ht="12.75" customHeight="1" x14ac:dyDescent="0.2">
      <c r="A156" s="275"/>
      <c r="B156" s="279"/>
      <c r="C156" s="193" t="s">
        <v>162</v>
      </c>
      <c r="D156" s="197"/>
      <c r="E156" s="198"/>
      <c r="F156" s="197"/>
      <c r="G156" s="197"/>
      <c r="H156" s="198"/>
      <c r="I156" s="197"/>
      <c r="O156" s="8"/>
      <c r="P156" s="8"/>
      <c r="Q156" s="8"/>
      <c r="R156" s="68"/>
      <c r="Z156" s="8"/>
      <c r="AA156" s="8"/>
      <c r="AB156" s="8"/>
      <c r="AC156" s="8"/>
      <c r="AD156" s="8"/>
      <c r="AE156" s="8"/>
      <c r="AF156" s="8"/>
      <c r="AG156" s="8"/>
    </row>
    <row r="157" spans="1:33" ht="12.75" customHeight="1" x14ac:dyDescent="0.2">
      <c r="A157" s="275"/>
      <c r="B157" s="279"/>
      <c r="C157" s="200" t="s">
        <v>380</v>
      </c>
      <c r="D157" s="178">
        <v>1344</v>
      </c>
      <c r="E157" s="175">
        <f t="shared" si="38"/>
        <v>0.3925233644859813</v>
      </c>
      <c r="F157" s="176"/>
      <c r="G157" s="178">
        <v>2080</v>
      </c>
      <c r="H157" s="175">
        <f t="shared" si="39"/>
        <v>0.60747663551401865</v>
      </c>
      <c r="I157" s="176">
        <f t="shared" si="40"/>
        <v>3424</v>
      </c>
      <c r="Z157" s="8"/>
      <c r="AA157" s="8"/>
      <c r="AB157" s="8"/>
      <c r="AC157" s="8"/>
      <c r="AD157" s="8"/>
      <c r="AE157" s="8"/>
      <c r="AF157" s="8"/>
      <c r="AG157" s="8"/>
    </row>
    <row r="158" spans="1:33" ht="12.75" customHeight="1" x14ac:dyDescent="0.2">
      <c r="A158" s="275"/>
      <c r="B158" s="279"/>
      <c r="C158" s="200" t="s">
        <v>298</v>
      </c>
      <c r="D158" s="178">
        <v>1680</v>
      </c>
      <c r="E158" s="175">
        <f t="shared" si="38"/>
        <v>0.46052631578947367</v>
      </c>
      <c r="F158" s="176"/>
      <c r="G158" s="178">
        <v>1968</v>
      </c>
      <c r="H158" s="175">
        <f t="shared" si="39"/>
        <v>0.53947368421052633</v>
      </c>
      <c r="I158" s="176">
        <f t="shared" si="40"/>
        <v>3648</v>
      </c>
      <c r="Z158" s="8"/>
      <c r="AA158" s="8"/>
      <c r="AB158" s="8"/>
      <c r="AC158" s="8"/>
      <c r="AD158" s="8"/>
      <c r="AE158" s="8"/>
      <c r="AF158" s="8"/>
      <c r="AG158" s="8"/>
    </row>
    <row r="159" spans="1:33" ht="12.75" customHeight="1" x14ac:dyDescent="0.2">
      <c r="A159" s="275"/>
      <c r="B159" s="279"/>
      <c r="C159" s="200" t="s">
        <v>317</v>
      </c>
      <c r="D159" s="176">
        <v>1104</v>
      </c>
      <c r="E159" s="175">
        <f t="shared" si="38"/>
        <v>0.43396226415094341</v>
      </c>
      <c r="F159" s="176"/>
      <c r="G159" s="176">
        <v>1440</v>
      </c>
      <c r="H159" s="175">
        <f t="shared" si="39"/>
        <v>0.56603773584905659</v>
      </c>
      <c r="I159" s="176">
        <f t="shared" si="40"/>
        <v>2544</v>
      </c>
      <c r="R159" s="68"/>
      <c r="Z159" s="8"/>
      <c r="AA159" s="8"/>
      <c r="AB159" s="8"/>
      <c r="AC159" s="8"/>
      <c r="AD159" s="8"/>
      <c r="AE159" s="8"/>
      <c r="AF159" s="8"/>
      <c r="AG159" s="8"/>
    </row>
    <row r="160" spans="1:33" ht="12.75" customHeight="1" x14ac:dyDescent="0.2">
      <c r="A160" s="275"/>
      <c r="B160" s="279"/>
      <c r="C160" s="118" t="s">
        <v>319</v>
      </c>
      <c r="D160" s="176"/>
      <c r="E160" s="175">
        <f t="shared" si="38"/>
        <v>0</v>
      </c>
      <c r="F160" s="177"/>
      <c r="G160" s="176">
        <v>3024</v>
      </c>
      <c r="H160" s="175">
        <f t="shared" si="39"/>
        <v>1</v>
      </c>
      <c r="I160" s="176">
        <f t="shared" si="40"/>
        <v>3024</v>
      </c>
      <c r="R160" s="68"/>
      <c r="Z160" s="8"/>
      <c r="AA160" s="8"/>
      <c r="AB160" s="8"/>
      <c r="AC160" s="8"/>
      <c r="AD160" s="8"/>
      <c r="AE160" s="8"/>
      <c r="AF160" s="8"/>
      <c r="AG160" s="8"/>
    </row>
    <row r="161" spans="1:33" ht="12.75" customHeight="1" x14ac:dyDescent="0.2">
      <c r="A161" s="275"/>
      <c r="B161" s="279"/>
      <c r="C161" s="196" t="s">
        <v>43</v>
      </c>
      <c r="D161" s="197">
        <f>SUM(D157:D160)</f>
        <v>4128</v>
      </c>
      <c r="E161" s="198">
        <f t="shared" si="38"/>
        <v>0.32658227848101268</v>
      </c>
      <c r="F161" s="197"/>
      <c r="G161" s="197">
        <f>SUM(G157:G160)</f>
        <v>8512</v>
      </c>
      <c r="H161" s="198">
        <f t="shared" si="39"/>
        <v>0.67341772151898738</v>
      </c>
      <c r="I161" s="197">
        <f t="shared" si="40"/>
        <v>12640</v>
      </c>
      <c r="R161" s="68"/>
      <c r="Z161" s="8"/>
      <c r="AA161" s="8"/>
      <c r="AB161" s="8"/>
      <c r="AC161" s="8"/>
      <c r="AD161" s="8"/>
      <c r="AE161" s="8"/>
      <c r="AF161" s="8"/>
      <c r="AG161" s="8"/>
    </row>
    <row r="162" spans="1:33" ht="12.75" customHeight="1" thickBot="1" x14ac:dyDescent="0.25">
      <c r="A162" s="275"/>
      <c r="B162" s="280"/>
      <c r="C162" s="170" t="s">
        <v>0</v>
      </c>
      <c r="D162" s="182">
        <f>SUM(D146,D155,D161)</f>
        <v>24704</v>
      </c>
      <c r="E162" s="180">
        <f t="shared" si="38"/>
        <v>0.32126508531002912</v>
      </c>
      <c r="F162" s="182"/>
      <c r="G162" s="182">
        <f>SUM(G146,G155,G161)</f>
        <v>52192</v>
      </c>
      <c r="H162" s="180">
        <f t="shared" si="39"/>
        <v>0.67873491468997083</v>
      </c>
      <c r="I162" s="182">
        <f t="shared" si="40"/>
        <v>76896</v>
      </c>
      <c r="R162" s="68"/>
      <c r="Z162" s="8"/>
      <c r="AA162" s="8"/>
      <c r="AB162" s="8"/>
      <c r="AC162" s="8"/>
      <c r="AD162" s="8"/>
      <c r="AE162" s="8"/>
      <c r="AF162" s="8"/>
      <c r="AG162" s="8"/>
    </row>
    <row r="163" spans="1:33" ht="12.75" customHeight="1" x14ac:dyDescent="0.2">
      <c r="A163" s="275"/>
      <c r="B163" s="278" t="s">
        <v>835</v>
      </c>
      <c r="C163" s="171" t="s">
        <v>209</v>
      </c>
      <c r="D163" s="206"/>
      <c r="E163" s="206"/>
      <c r="F163" s="206"/>
      <c r="G163" s="197"/>
      <c r="H163" s="197"/>
      <c r="I163" s="168"/>
      <c r="R163" s="68"/>
      <c r="Z163" s="8"/>
      <c r="AA163" s="8"/>
      <c r="AB163" s="8"/>
      <c r="AC163" s="8"/>
      <c r="AD163" s="8"/>
      <c r="AE163" s="8"/>
      <c r="AF163" s="8"/>
      <c r="AG163" s="8"/>
    </row>
    <row r="164" spans="1:33" ht="12.75" customHeight="1" x14ac:dyDescent="0.2">
      <c r="A164" s="275"/>
      <c r="B164" s="279"/>
      <c r="C164" s="118" t="s">
        <v>250</v>
      </c>
      <c r="D164" s="176">
        <v>1152</v>
      </c>
      <c r="E164" s="175">
        <f t="shared" ref="E164:E206" si="52">+D164/$I164</f>
        <v>0.21951219512195122</v>
      </c>
      <c r="F164" s="177"/>
      <c r="G164" s="176">
        <v>4096</v>
      </c>
      <c r="H164" s="175">
        <f t="shared" ref="H164:H206" si="53">+G164/$I164</f>
        <v>0.78048780487804881</v>
      </c>
      <c r="I164" s="178">
        <f t="shared" ref="I164:I206" si="54">+D164+G164</f>
        <v>5248</v>
      </c>
      <c r="R164" s="68"/>
      <c r="Z164" s="8"/>
      <c r="AA164" s="8"/>
      <c r="AB164" s="8"/>
      <c r="AC164" s="8"/>
      <c r="AD164" s="8"/>
      <c r="AE164" s="8"/>
      <c r="AF164" s="8"/>
      <c r="AG164" s="8"/>
    </row>
    <row r="165" spans="1:33" ht="12.75" customHeight="1" x14ac:dyDescent="0.2">
      <c r="A165" s="275"/>
      <c r="B165" s="279"/>
      <c r="C165" s="169" t="s">
        <v>257</v>
      </c>
      <c r="D165" s="176">
        <v>1104</v>
      </c>
      <c r="E165" s="175">
        <f t="shared" si="52"/>
        <v>0.13294797687861271</v>
      </c>
      <c r="F165" s="177"/>
      <c r="G165" s="176">
        <v>7200</v>
      </c>
      <c r="H165" s="175">
        <f t="shared" si="53"/>
        <v>0.86705202312138729</v>
      </c>
      <c r="I165" s="178">
        <f t="shared" si="54"/>
        <v>8304</v>
      </c>
      <c r="R165" s="68"/>
      <c r="Z165" s="8"/>
      <c r="AA165" s="8"/>
      <c r="AB165" s="8"/>
      <c r="AC165" s="8"/>
      <c r="AD165" s="8"/>
      <c r="AE165" s="8"/>
      <c r="AF165" s="8"/>
      <c r="AG165" s="8"/>
    </row>
    <row r="166" spans="1:33" ht="12.75" customHeight="1" x14ac:dyDescent="0.2">
      <c r="A166" s="275"/>
      <c r="B166" s="279"/>
      <c r="C166" s="118" t="s">
        <v>263</v>
      </c>
      <c r="D166" s="176"/>
      <c r="E166" s="175">
        <f t="shared" si="52"/>
        <v>0</v>
      </c>
      <c r="F166" s="177"/>
      <c r="G166" s="176">
        <v>3648</v>
      </c>
      <c r="H166" s="175">
        <f t="shared" si="53"/>
        <v>1</v>
      </c>
      <c r="I166" s="178">
        <f t="shared" si="54"/>
        <v>3648</v>
      </c>
      <c r="R166" s="68"/>
      <c r="Z166" s="8"/>
      <c r="AA166" s="8"/>
      <c r="AB166" s="8"/>
      <c r="AC166" s="8"/>
      <c r="AD166" s="8"/>
      <c r="AE166" s="8"/>
      <c r="AF166" s="8"/>
      <c r="AG166" s="8"/>
    </row>
    <row r="167" spans="1:33" ht="12.75" customHeight="1" x14ac:dyDescent="0.2">
      <c r="A167" s="275"/>
      <c r="B167" s="279"/>
      <c r="C167" s="118" t="s">
        <v>295</v>
      </c>
      <c r="D167" s="176"/>
      <c r="E167" s="175">
        <f t="shared" si="52"/>
        <v>0</v>
      </c>
      <c r="F167" s="177"/>
      <c r="G167" s="176">
        <v>1776</v>
      </c>
      <c r="H167" s="175">
        <f t="shared" si="53"/>
        <v>1</v>
      </c>
      <c r="I167" s="178">
        <f t="shared" si="54"/>
        <v>1776</v>
      </c>
      <c r="R167" s="68"/>
      <c r="Z167" s="8"/>
      <c r="AA167" s="8"/>
      <c r="AB167" s="8"/>
      <c r="AC167" s="8"/>
      <c r="AD167" s="8"/>
      <c r="AE167" s="8"/>
      <c r="AF167" s="8"/>
      <c r="AG167" s="8"/>
    </row>
    <row r="168" spans="1:33" ht="12.75" customHeight="1" x14ac:dyDescent="0.2">
      <c r="A168" s="275"/>
      <c r="B168" s="279"/>
      <c r="C168" s="118" t="s">
        <v>315</v>
      </c>
      <c r="D168" s="176"/>
      <c r="E168" s="175">
        <f t="shared" si="52"/>
        <v>0</v>
      </c>
      <c r="F168" s="177"/>
      <c r="G168" s="176">
        <v>5088</v>
      </c>
      <c r="H168" s="175">
        <f t="shared" si="53"/>
        <v>1</v>
      </c>
      <c r="I168" s="178">
        <f t="shared" si="54"/>
        <v>5088</v>
      </c>
      <c r="R168" s="68"/>
      <c r="Z168" s="8"/>
      <c r="AA168" s="8"/>
      <c r="AB168" s="8"/>
      <c r="AC168" s="8"/>
      <c r="AD168" s="8"/>
      <c r="AE168" s="8"/>
      <c r="AF168" s="8"/>
      <c r="AG168" s="8"/>
    </row>
    <row r="169" spans="1:33" ht="12.75" customHeight="1" x14ac:dyDescent="0.2">
      <c r="A169" s="275"/>
      <c r="B169" s="279"/>
      <c r="C169" s="219" t="s">
        <v>43</v>
      </c>
      <c r="D169" s="197">
        <f>SUM(D164:D168)</f>
        <v>2256</v>
      </c>
      <c r="E169" s="198">
        <f t="shared" si="52"/>
        <v>9.375E-2</v>
      </c>
      <c r="F169" s="206"/>
      <c r="G169" s="197">
        <f>SUM(G164:G168)</f>
        <v>21808</v>
      </c>
      <c r="H169" s="198">
        <f t="shared" si="53"/>
        <v>0.90625</v>
      </c>
      <c r="I169" s="220">
        <f t="shared" si="54"/>
        <v>24064</v>
      </c>
      <c r="R169" s="68"/>
      <c r="Z169" s="8"/>
      <c r="AA169" s="8"/>
      <c r="AB169" s="8"/>
      <c r="AC169" s="8"/>
      <c r="AD169" s="8"/>
      <c r="AE169" s="8"/>
      <c r="AF169" s="8"/>
      <c r="AG169" s="8"/>
    </row>
    <row r="170" spans="1:33" ht="12.75" customHeight="1" x14ac:dyDescent="0.2">
      <c r="A170" s="275"/>
      <c r="B170" s="279"/>
      <c r="C170" s="193" t="s">
        <v>130</v>
      </c>
      <c r="D170" s="197"/>
      <c r="E170" s="198"/>
      <c r="F170" s="206"/>
      <c r="G170" s="197"/>
      <c r="H170" s="198"/>
      <c r="I170" s="220"/>
      <c r="Z170" s="8"/>
      <c r="AA170" s="8"/>
      <c r="AB170" s="8"/>
      <c r="AC170" s="8"/>
      <c r="AD170" s="8"/>
      <c r="AE170" s="8"/>
      <c r="AF170" s="8"/>
      <c r="AG170" s="8"/>
    </row>
    <row r="171" spans="1:33" ht="12.75" customHeight="1" x14ac:dyDescent="0.2">
      <c r="A171" s="275"/>
      <c r="B171" s="279"/>
      <c r="C171" s="200" t="s">
        <v>260</v>
      </c>
      <c r="D171" s="176">
        <v>1152</v>
      </c>
      <c r="E171" s="175">
        <f t="shared" si="52"/>
        <v>1</v>
      </c>
      <c r="F171" s="177"/>
      <c r="G171" s="176"/>
      <c r="H171" s="175">
        <f t="shared" si="53"/>
        <v>0</v>
      </c>
      <c r="I171" s="178">
        <f t="shared" si="54"/>
        <v>1152</v>
      </c>
      <c r="R171" s="68"/>
      <c r="Z171" s="8"/>
      <c r="AA171" s="8"/>
      <c r="AB171" s="8"/>
      <c r="AC171" s="8"/>
      <c r="AD171" s="8"/>
      <c r="AE171" s="8"/>
      <c r="AF171" s="8"/>
      <c r="AG171" s="8"/>
    </row>
    <row r="172" spans="1:33" ht="12.75" customHeight="1" x14ac:dyDescent="0.2">
      <c r="A172" s="275"/>
      <c r="B172" s="279"/>
      <c r="C172" s="200" t="s">
        <v>281</v>
      </c>
      <c r="D172" s="176">
        <v>2112</v>
      </c>
      <c r="E172" s="175">
        <f t="shared" ref="E172" si="55">+D172/$I172</f>
        <v>0.47826086956521741</v>
      </c>
      <c r="F172" s="177"/>
      <c r="G172" s="176">
        <v>2304</v>
      </c>
      <c r="H172" s="175">
        <f t="shared" ref="H172" si="56">+G172/$I172</f>
        <v>0.52173913043478259</v>
      </c>
      <c r="I172" s="178">
        <f t="shared" ref="I172" si="57">+D172+G172</f>
        <v>4416</v>
      </c>
      <c r="R172" s="68"/>
      <c r="Z172" s="8"/>
      <c r="AA172" s="8"/>
      <c r="AB172" s="8"/>
      <c r="AC172" s="8"/>
      <c r="AD172" s="8"/>
      <c r="AE172" s="8"/>
      <c r="AF172" s="8"/>
      <c r="AG172" s="8"/>
    </row>
    <row r="173" spans="1:33" ht="12.75" customHeight="1" x14ac:dyDescent="0.2">
      <c r="A173" s="275"/>
      <c r="B173" s="279"/>
      <c r="C173" s="118" t="s">
        <v>367</v>
      </c>
      <c r="D173" s="176"/>
      <c r="E173" s="175">
        <f t="shared" si="52"/>
        <v>0</v>
      </c>
      <c r="F173" s="177"/>
      <c r="G173" s="176">
        <v>1600</v>
      </c>
      <c r="H173" s="175">
        <f t="shared" si="53"/>
        <v>1</v>
      </c>
      <c r="I173" s="178">
        <f t="shared" si="54"/>
        <v>1600</v>
      </c>
      <c r="R173" s="68"/>
      <c r="Z173" s="8"/>
      <c r="AA173" s="8"/>
      <c r="AB173" s="8"/>
      <c r="AC173" s="8"/>
      <c r="AD173" s="8"/>
      <c r="AE173" s="8"/>
      <c r="AF173" s="8"/>
      <c r="AG173" s="8"/>
    </row>
    <row r="174" spans="1:33" ht="12.75" customHeight="1" x14ac:dyDescent="0.2">
      <c r="A174" s="275"/>
      <c r="B174" s="279"/>
      <c r="C174" s="200" t="s">
        <v>368</v>
      </c>
      <c r="D174" s="176"/>
      <c r="E174" s="175">
        <f t="shared" si="52"/>
        <v>0</v>
      </c>
      <c r="F174" s="177"/>
      <c r="G174" s="176">
        <v>3168</v>
      </c>
      <c r="H174" s="175">
        <f t="shared" si="53"/>
        <v>1</v>
      </c>
      <c r="I174" s="178">
        <f t="shared" si="54"/>
        <v>3168</v>
      </c>
      <c r="R174" s="68"/>
      <c r="Z174" s="8"/>
      <c r="AA174" s="8"/>
      <c r="AB174" s="8"/>
      <c r="AC174" s="8"/>
      <c r="AD174" s="8"/>
      <c r="AE174" s="8"/>
      <c r="AF174" s="8"/>
      <c r="AG174" s="8"/>
    </row>
    <row r="175" spans="1:33" ht="12.75" customHeight="1" x14ac:dyDescent="0.2">
      <c r="A175" s="275"/>
      <c r="B175" s="279"/>
      <c r="C175" s="118" t="s">
        <v>309</v>
      </c>
      <c r="D175" s="176">
        <v>5984</v>
      </c>
      <c r="E175" s="175">
        <f t="shared" si="52"/>
        <v>0.63497453310696095</v>
      </c>
      <c r="F175" s="177"/>
      <c r="G175" s="176">
        <v>3440</v>
      </c>
      <c r="H175" s="175">
        <f t="shared" si="53"/>
        <v>0.36502546689303905</v>
      </c>
      <c r="I175" s="178">
        <f t="shared" si="54"/>
        <v>9424</v>
      </c>
      <c r="R175" s="68"/>
      <c r="Z175" s="8"/>
      <c r="AA175" s="8"/>
      <c r="AB175" s="8"/>
      <c r="AC175" s="8"/>
      <c r="AD175" s="8"/>
      <c r="AE175" s="8"/>
      <c r="AF175" s="8"/>
      <c r="AG175" s="8"/>
    </row>
    <row r="176" spans="1:33" ht="12.75" customHeight="1" x14ac:dyDescent="0.2">
      <c r="A176" s="275"/>
      <c r="B176" s="279"/>
      <c r="C176" s="196" t="s">
        <v>43</v>
      </c>
      <c r="D176" s="197">
        <f>SUM(D171:D175)</f>
        <v>9248</v>
      </c>
      <c r="E176" s="198">
        <f t="shared" si="52"/>
        <v>0.46801619433198383</v>
      </c>
      <c r="F176" s="206"/>
      <c r="G176" s="197">
        <f>SUM(G171:G175)</f>
        <v>10512</v>
      </c>
      <c r="H176" s="198">
        <f t="shared" si="53"/>
        <v>0.53198380566801617</v>
      </c>
      <c r="I176" s="220">
        <f t="shared" si="54"/>
        <v>19760</v>
      </c>
      <c r="R176" s="68"/>
      <c r="Z176" s="8"/>
      <c r="AA176" s="8"/>
      <c r="AB176" s="8"/>
      <c r="AC176" s="8"/>
      <c r="AD176" s="8"/>
      <c r="AE176" s="8"/>
      <c r="AF176" s="8"/>
      <c r="AG176" s="8"/>
    </row>
    <row r="177" spans="1:33" ht="12.75" customHeight="1" x14ac:dyDescent="0.2">
      <c r="A177" s="275"/>
      <c r="B177" s="279"/>
      <c r="C177" s="193" t="s">
        <v>54</v>
      </c>
      <c r="D177" s="197"/>
      <c r="E177" s="198"/>
      <c r="F177" s="206"/>
      <c r="G177" s="197"/>
      <c r="H177" s="198"/>
      <c r="I177" s="220"/>
      <c r="O177" s="8"/>
      <c r="P177" s="8"/>
      <c r="Q177" s="8"/>
      <c r="R177" s="68"/>
      <c r="Z177" s="8"/>
      <c r="AA177" s="8"/>
      <c r="AB177" s="8"/>
      <c r="AC177" s="8"/>
      <c r="AD177" s="8"/>
      <c r="AE177" s="8"/>
      <c r="AF177" s="8"/>
      <c r="AG177" s="8"/>
    </row>
    <row r="178" spans="1:33" ht="12.75" customHeight="1" x14ac:dyDescent="0.2">
      <c r="A178" s="275"/>
      <c r="B178" s="279"/>
      <c r="C178" s="167" t="s">
        <v>283</v>
      </c>
      <c r="D178" s="176">
        <v>1344</v>
      </c>
      <c r="E178" s="175">
        <f t="shared" ref="E178:E181" si="58">+D178/$I178</f>
        <v>0.50909090909090904</v>
      </c>
      <c r="F178" s="177"/>
      <c r="G178" s="176">
        <v>1296</v>
      </c>
      <c r="H178" s="175">
        <f t="shared" ref="H178:H181" si="59">+G178/$I178</f>
        <v>0.49090909090909091</v>
      </c>
      <c r="I178" s="178">
        <f t="shared" si="54"/>
        <v>2640</v>
      </c>
      <c r="R178" s="68"/>
      <c r="Z178" s="8"/>
      <c r="AA178" s="8"/>
      <c r="AB178" s="8"/>
      <c r="AC178" s="8"/>
      <c r="AD178" s="8"/>
      <c r="AE178" s="8"/>
      <c r="AF178" s="8"/>
      <c r="AG178" s="8"/>
    </row>
    <row r="179" spans="1:33" ht="12.75" customHeight="1" x14ac:dyDescent="0.2">
      <c r="A179" s="275"/>
      <c r="B179" s="279"/>
      <c r="C179" s="167" t="s">
        <v>288</v>
      </c>
      <c r="D179" s="176"/>
      <c r="E179" s="175">
        <f t="shared" ref="E179" si="60">+D179/$I179</f>
        <v>0</v>
      </c>
      <c r="F179" s="177"/>
      <c r="G179" s="176">
        <v>2624</v>
      </c>
      <c r="H179" s="175">
        <f t="shared" ref="H179" si="61">+G179/$I179</f>
        <v>1</v>
      </c>
      <c r="I179" s="178">
        <f t="shared" ref="I179" si="62">+D179+G179</f>
        <v>2624</v>
      </c>
      <c r="R179" s="68"/>
      <c r="Z179" s="8"/>
      <c r="AA179" s="8"/>
      <c r="AB179" s="8"/>
      <c r="AC179" s="8"/>
      <c r="AD179" s="8"/>
      <c r="AE179" s="8"/>
      <c r="AF179" s="8"/>
      <c r="AG179" s="8"/>
    </row>
    <row r="180" spans="1:33" ht="12.75" customHeight="1" x14ac:dyDescent="0.2">
      <c r="A180" s="275"/>
      <c r="B180" s="279"/>
      <c r="C180" s="169" t="s">
        <v>369</v>
      </c>
      <c r="D180" s="176">
        <v>528</v>
      </c>
      <c r="E180" s="175">
        <f t="shared" si="58"/>
        <v>0.23404255319148937</v>
      </c>
      <c r="F180" s="177"/>
      <c r="G180" s="176">
        <v>1728</v>
      </c>
      <c r="H180" s="175">
        <f t="shared" si="59"/>
        <v>0.76595744680851063</v>
      </c>
      <c r="I180" s="178">
        <f t="shared" si="54"/>
        <v>2256</v>
      </c>
      <c r="R180" s="68"/>
      <c r="Z180" s="8"/>
      <c r="AA180" s="8"/>
      <c r="AB180" s="8"/>
      <c r="AC180" s="8"/>
      <c r="AD180" s="8"/>
      <c r="AE180" s="8"/>
      <c r="AF180" s="8"/>
      <c r="AG180" s="8"/>
    </row>
    <row r="181" spans="1:33" ht="12.75" customHeight="1" x14ac:dyDescent="0.2">
      <c r="A181" s="275"/>
      <c r="B181" s="279"/>
      <c r="C181" s="118" t="s">
        <v>320</v>
      </c>
      <c r="D181" s="176"/>
      <c r="E181" s="175">
        <f t="shared" si="58"/>
        <v>0</v>
      </c>
      <c r="F181" s="177"/>
      <c r="G181" s="176">
        <v>2400</v>
      </c>
      <c r="H181" s="175">
        <f t="shared" si="59"/>
        <v>1</v>
      </c>
      <c r="I181" s="178">
        <f t="shared" si="54"/>
        <v>2400</v>
      </c>
      <c r="R181" s="68"/>
      <c r="Z181" s="8"/>
      <c r="AA181" s="8"/>
      <c r="AB181" s="8"/>
      <c r="AC181" s="8"/>
      <c r="AD181" s="8"/>
      <c r="AE181" s="8"/>
      <c r="AF181" s="8"/>
      <c r="AG181" s="8"/>
    </row>
    <row r="182" spans="1:33" ht="12.75" customHeight="1" x14ac:dyDescent="0.2">
      <c r="A182" s="275"/>
      <c r="B182" s="279"/>
      <c r="C182" s="221" t="s">
        <v>43</v>
      </c>
      <c r="D182" s="197">
        <f>SUM(D178:D181)</f>
        <v>1872</v>
      </c>
      <c r="E182" s="198">
        <f t="shared" si="52"/>
        <v>0.18870967741935485</v>
      </c>
      <c r="F182" s="206"/>
      <c r="G182" s="197">
        <f>SUM(G178:G181)</f>
        <v>8048</v>
      </c>
      <c r="H182" s="198">
        <f t="shared" si="53"/>
        <v>0.81129032258064515</v>
      </c>
      <c r="I182" s="220">
        <f t="shared" si="54"/>
        <v>9920</v>
      </c>
      <c r="R182" s="68"/>
      <c r="Z182" s="8"/>
      <c r="AA182" s="8"/>
      <c r="AB182" s="8"/>
      <c r="AC182" s="8"/>
      <c r="AD182" s="8"/>
      <c r="AE182" s="8"/>
      <c r="AF182" s="8"/>
      <c r="AG182" s="8"/>
    </row>
    <row r="183" spans="1:33" ht="12.75" customHeight="1" thickBot="1" x14ac:dyDescent="0.25">
      <c r="A183" s="275"/>
      <c r="B183" s="280"/>
      <c r="C183" s="170" t="s">
        <v>0</v>
      </c>
      <c r="D183" s="182">
        <f>SUM(D169,D176,D182)</f>
        <v>13376</v>
      </c>
      <c r="E183" s="180">
        <f t="shared" si="52"/>
        <v>0.24888359630842513</v>
      </c>
      <c r="F183" s="222"/>
      <c r="G183" s="182">
        <f>SUM(G169,G176,G182)</f>
        <v>40368</v>
      </c>
      <c r="H183" s="180">
        <f t="shared" si="53"/>
        <v>0.75111640369157484</v>
      </c>
      <c r="I183" s="179">
        <f t="shared" si="54"/>
        <v>53744</v>
      </c>
      <c r="R183" s="68"/>
      <c r="Z183" s="8"/>
      <c r="AA183" s="8"/>
      <c r="AB183" s="8"/>
      <c r="AC183" s="8"/>
      <c r="AD183" s="8"/>
      <c r="AE183" s="8"/>
      <c r="AF183" s="8"/>
      <c r="AG183" s="8"/>
    </row>
    <row r="184" spans="1:33" ht="12.75" customHeight="1" thickBot="1" x14ac:dyDescent="0.25">
      <c r="A184" s="281"/>
      <c r="B184" s="282" t="s">
        <v>155</v>
      </c>
      <c r="C184" s="285"/>
      <c r="D184" s="55">
        <f>SUM(D162,D183)</f>
        <v>38080</v>
      </c>
      <c r="E184" s="56">
        <f t="shared" si="52"/>
        <v>0.29148805878750766</v>
      </c>
      <c r="F184" s="57"/>
      <c r="G184" s="55">
        <f>SUM(G162,G183)</f>
        <v>92560</v>
      </c>
      <c r="H184" s="56">
        <f t="shared" si="53"/>
        <v>0.70851194121249239</v>
      </c>
      <c r="I184" s="57">
        <f t="shared" si="54"/>
        <v>130640</v>
      </c>
      <c r="R184" s="68"/>
      <c r="Z184" s="8"/>
      <c r="AA184" s="8"/>
      <c r="AB184" s="8"/>
      <c r="AC184" s="8"/>
      <c r="AD184" s="8"/>
      <c r="AE184" s="8"/>
      <c r="AF184" s="8"/>
      <c r="AG184" s="8"/>
    </row>
    <row r="185" spans="1:33" ht="12.75" customHeight="1" x14ac:dyDescent="0.2">
      <c r="A185" s="288" t="s">
        <v>215</v>
      </c>
      <c r="B185" s="278" t="s">
        <v>836</v>
      </c>
      <c r="C185" s="208" t="s">
        <v>164</v>
      </c>
      <c r="D185" s="223"/>
      <c r="E185" s="224"/>
      <c r="F185" s="225"/>
      <c r="G185" s="223"/>
      <c r="H185" s="224"/>
      <c r="I185" s="226"/>
      <c r="O185" s="8"/>
      <c r="P185" s="8"/>
      <c r="Q185" s="8"/>
      <c r="R185" s="68"/>
      <c r="Z185" s="8"/>
      <c r="AA185" s="8"/>
      <c r="AB185" s="8"/>
      <c r="AC185" s="8"/>
      <c r="AD185" s="8"/>
      <c r="AE185" s="8"/>
      <c r="AF185" s="8"/>
      <c r="AG185" s="8"/>
    </row>
    <row r="186" spans="1:33" ht="12.75" customHeight="1" x14ac:dyDescent="0.2">
      <c r="A186" s="289"/>
      <c r="B186" s="279"/>
      <c r="C186" s="169" t="s">
        <v>336</v>
      </c>
      <c r="D186" s="176"/>
      <c r="E186" s="175">
        <f t="shared" si="52"/>
        <v>0</v>
      </c>
      <c r="F186" s="177"/>
      <c r="G186" s="176">
        <v>1408</v>
      </c>
      <c r="H186" s="175">
        <f t="shared" si="53"/>
        <v>1</v>
      </c>
      <c r="I186" s="178">
        <f t="shared" si="54"/>
        <v>1408</v>
      </c>
      <c r="R186" s="68"/>
      <c r="Z186" s="8"/>
      <c r="AA186" s="8"/>
      <c r="AB186" s="8"/>
      <c r="AC186" s="8"/>
      <c r="AD186" s="8"/>
      <c r="AE186" s="8"/>
      <c r="AF186" s="8"/>
      <c r="AG186" s="8"/>
    </row>
    <row r="187" spans="1:33" ht="12.75" customHeight="1" x14ac:dyDescent="0.2">
      <c r="A187" s="289"/>
      <c r="B187" s="279"/>
      <c r="C187" s="169" t="s">
        <v>253</v>
      </c>
      <c r="D187" s="176"/>
      <c r="E187" s="175">
        <f t="shared" si="52"/>
        <v>0</v>
      </c>
      <c r="F187" s="177"/>
      <c r="G187" s="176">
        <v>1200</v>
      </c>
      <c r="H187" s="175">
        <f t="shared" si="53"/>
        <v>1</v>
      </c>
      <c r="I187" s="178">
        <f t="shared" si="54"/>
        <v>1200</v>
      </c>
      <c r="R187" s="68"/>
      <c r="Z187" s="8"/>
      <c r="AA187" s="8"/>
      <c r="AB187" s="8"/>
      <c r="AC187" s="8"/>
      <c r="AD187" s="8"/>
      <c r="AE187" s="8"/>
      <c r="AF187" s="8"/>
      <c r="AG187" s="8"/>
    </row>
    <row r="188" spans="1:33" ht="12.75" customHeight="1" x14ac:dyDescent="0.2">
      <c r="A188" s="289"/>
      <c r="B188" s="279"/>
      <c r="C188" s="118" t="s">
        <v>288</v>
      </c>
      <c r="D188" s="176"/>
      <c r="E188" s="175">
        <f t="shared" si="52"/>
        <v>0</v>
      </c>
      <c r="F188" s="177"/>
      <c r="G188" s="176">
        <v>4032</v>
      </c>
      <c r="H188" s="175">
        <f t="shared" si="53"/>
        <v>1</v>
      </c>
      <c r="I188" s="178">
        <f t="shared" si="54"/>
        <v>4032</v>
      </c>
      <c r="R188" s="68"/>
      <c r="Z188" s="8"/>
      <c r="AA188" s="8"/>
      <c r="AB188" s="8"/>
      <c r="AC188" s="8"/>
      <c r="AD188" s="8"/>
      <c r="AE188" s="8"/>
      <c r="AF188" s="8"/>
      <c r="AG188" s="8"/>
    </row>
    <row r="189" spans="1:33" ht="12.75" customHeight="1" x14ac:dyDescent="0.2">
      <c r="A189" s="289"/>
      <c r="B189" s="279"/>
      <c r="C189" s="118" t="s">
        <v>301</v>
      </c>
      <c r="D189" s="176"/>
      <c r="E189" s="175">
        <f t="shared" si="52"/>
        <v>0</v>
      </c>
      <c r="F189" s="177"/>
      <c r="G189" s="176">
        <v>816</v>
      </c>
      <c r="H189" s="175">
        <f t="shared" si="53"/>
        <v>1</v>
      </c>
      <c r="I189" s="178">
        <f t="shared" si="54"/>
        <v>816</v>
      </c>
      <c r="R189" s="68"/>
      <c r="Z189" s="8"/>
      <c r="AA189" s="8"/>
      <c r="AB189" s="8"/>
      <c r="AC189" s="8"/>
      <c r="AD189" s="8"/>
      <c r="AE189" s="8"/>
      <c r="AF189" s="8"/>
      <c r="AG189" s="8"/>
    </row>
    <row r="190" spans="1:33" ht="12.75" customHeight="1" x14ac:dyDescent="0.2">
      <c r="A190" s="289"/>
      <c r="B190" s="279"/>
      <c r="C190" s="118" t="s">
        <v>310</v>
      </c>
      <c r="D190" s="176">
        <v>1008</v>
      </c>
      <c r="E190" s="175">
        <f t="shared" si="52"/>
        <v>1</v>
      </c>
      <c r="F190" s="177"/>
      <c r="G190" s="176"/>
      <c r="H190" s="175">
        <f t="shared" si="53"/>
        <v>0</v>
      </c>
      <c r="I190" s="178">
        <f t="shared" si="54"/>
        <v>1008</v>
      </c>
      <c r="R190" s="68"/>
      <c r="Z190" s="8"/>
      <c r="AA190" s="8"/>
      <c r="AB190" s="8"/>
      <c r="AC190" s="8"/>
      <c r="AD190" s="8"/>
      <c r="AE190" s="8"/>
      <c r="AF190" s="8"/>
      <c r="AG190" s="8"/>
    </row>
    <row r="191" spans="1:33" ht="12.75" customHeight="1" x14ac:dyDescent="0.2">
      <c r="A191" s="289"/>
      <c r="B191" s="279"/>
      <c r="C191" s="118" t="s">
        <v>313</v>
      </c>
      <c r="D191" s="176"/>
      <c r="E191" s="175">
        <f t="shared" si="52"/>
        <v>0</v>
      </c>
      <c r="F191" s="177"/>
      <c r="G191" s="176">
        <v>1056</v>
      </c>
      <c r="H191" s="175">
        <f t="shared" si="53"/>
        <v>1</v>
      </c>
      <c r="I191" s="178">
        <f t="shared" si="54"/>
        <v>1056</v>
      </c>
      <c r="R191" s="68"/>
      <c r="Z191" s="8"/>
      <c r="AA191" s="8"/>
      <c r="AB191" s="8"/>
      <c r="AC191" s="8"/>
      <c r="AD191" s="8"/>
      <c r="AE191" s="8"/>
      <c r="AF191" s="8"/>
      <c r="AG191" s="8"/>
    </row>
    <row r="192" spans="1:33" ht="12.75" customHeight="1" x14ac:dyDescent="0.2">
      <c r="A192" s="289"/>
      <c r="B192" s="279"/>
      <c r="C192" s="118" t="s">
        <v>319</v>
      </c>
      <c r="D192" s="176"/>
      <c r="E192" s="175">
        <f t="shared" si="52"/>
        <v>0</v>
      </c>
      <c r="F192" s="177"/>
      <c r="G192" s="176">
        <v>1056</v>
      </c>
      <c r="H192" s="175">
        <f t="shared" si="53"/>
        <v>1</v>
      </c>
      <c r="I192" s="178">
        <f t="shared" si="54"/>
        <v>1056</v>
      </c>
      <c r="R192" s="68"/>
      <c r="Z192" s="8"/>
      <c r="AA192" s="8"/>
      <c r="AB192" s="8"/>
      <c r="AC192" s="8"/>
      <c r="AD192" s="8"/>
      <c r="AE192" s="8"/>
      <c r="AF192" s="8"/>
      <c r="AG192" s="8"/>
    </row>
    <row r="193" spans="1:18" ht="12.75" customHeight="1" x14ac:dyDescent="0.2">
      <c r="A193" s="289"/>
      <c r="B193" s="279"/>
      <c r="C193" s="118" t="s">
        <v>320</v>
      </c>
      <c r="D193" s="176"/>
      <c r="E193" s="175">
        <f t="shared" si="52"/>
        <v>0</v>
      </c>
      <c r="F193" s="177"/>
      <c r="G193" s="176">
        <v>1056</v>
      </c>
      <c r="H193" s="175">
        <f t="shared" si="53"/>
        <v>1</v>
      </c>
      <c r="I193" s="178">
        <f t="shared" si="54"/>
        <v>1056</v>
      </c>
      <c r="R193" s="68"/>
    </row>
    <row r="194" spans="1:18" ht="12.75" customHeight="1" x14ac:dyDescent="0.2">
      <c r="A194" s="289"/>
      <c r="B194" s="279"/>
      <c r="C194" s="118" t="s">
        <v>329</v>
      </c>
      <c r="D194" s="176"/>
      <c r="E194" s="175">
        <f t="shared" si="52"/>
        <v>0</v>
      </c>
      <c r="F194" s="177"/>
      <c r="G194" s="176">
        <v>864</v>
      </c>
      <c r="H194" s="175">
        <f t="shared" si="53"/>
        <v>1</v>
      </c>
      <c r="I194" s="178">
        <f t="shared" si="54"/>
        <v>864</v>
      </c>
      <c r="R194" s="68"/>
    </row>
    <row r="195" spans="1:18" ht="12.75" customHeight="1" x14ac:dyDescent="0.2">
      <c r="A195" s="289"/>
      <c r="B195" s="279"/>
      <c r="C195" s="221" t="s">
        <v>43</v>
      </c>
      <c r="D195" s="197">
        <f>SUM(D186:D194)</f>
        <v>1008</v>
      </c>
      <c r="E195" s="198">
        <f t="shared" si="52"/>
        <v>8.0665813060179253E-2</v>
      </c>
      <c r="F195" s="206"/>
      <c r="G195" s="197">
        <f>SUM(G186:G194)</f>
        <v>11488</v>
      </c>
      <c r="H195" s="198">
        <f t="shared" si="53"/>
        <v>0.91933418693982072</v>
      </c>
      <c r="I195" s="220">
        <f t="shared" si="54"/>
        <v>12496</v>
      </c>
      <c r="R195" s="68"/>
    </row>
    <row r="196" spans="1:18" ht="12.75" customHeight="1" x14ac:dyDescent="0.2">
      <c r="A196" s="289"/>
      <c r="B196" s="279"/>
      <c r="C196" s="217" t="s">
        <v>166</v>
      </c>
      <c r="D196" s="197"/>
      <c r="E196" s="198"/>
      <c r="F196" s="206"/>
      <c r="G196" s="197"/>
      <c r="H196" s="198"/>
      <c r="I196" s="220"/>
      <c r="R196" s="68"/>
    </row>
    <row r="197" spans="1:18" ht="12.75" customHeight="1" x14ac:dyDescent="0.2">
      <c r="A197" s="289"/>
      <c r="B197" s="279"/>
      <c r="C197" s="118" t="s">
        <v>250</v>
      </c>
      <c r="D197" s="176">
        <v>2576</v>
      </c>
      <c r="E197" s="175">
        <f t="shared" si="52"/>
        <v>0.48936170212765956</v>
      </c>
      <c r="F197" s="177"/>
      <c r="G197" s="176">
        <v>2688</v>
      </c>
      <c r="H197" s="175">
        <f t="shared" si="53"/>
        <v>0.51063829787234039</v>
      </c>
      <c r="I197" s="178">
        <f t="shared" si="54"/>
        <v>5264</v>
      </c>
      <c r="R197" s="68"/>
    </row>
    <row r="198" spans="1:18" ht="12.75" customHeight="1" x14ac:dyDescent="0.2">
      <c r="A198" s="289"/>
      <c r="B198" s="279"/>
      <c r="C198" s="118" t="s">
        <v>257</v>
      </c>
      <c r="D198" s="176"/>
      <c r="E198" s="175">
        <f t="shared" si="52"/>
        <v>0</v>
      </c>
      <c r="F198" s="177"/>
      <c r="G198" s="176">
        <v>2208</v>
      </c>
      <c r="H198" s="175">
        <f t="shared" si="53"/>
        <v>1</v>
      </c>
      <c r="I198" s="178">
        <f t="shared" si="54"/>
        <v>2208</v>
      </c>
      <c r="R198" s="68"/>
    </row>
    <row r="199" spans="1:18" ht="12.75" customHeight="1" x14ac:dyDescent="0.2">
      <c r="A199" s="289"/>
      <c r="B199" s="279"/>
      <c r="C199" s="118" t="s">
        <v>263</v>
      </c>
      <c r="D199" s="176"/>
      <c r="E199" s="175">
        <f t="shared" si="52"/>
        <v>0</v>
      </c>
      <c r="F199" s="177"/>
      <c r="G199" s="176">
        <v>3472</v>
      </c>
      <c r="H199" s="175">
        <f t="shared" si="53"/>
        <v>1</v>
      </c>
      <c r="I199" s="178">
        <f t="shared" si="54"/>
        <v>3472</v>
      </c>
      <c r="R199" s="68"/>
    </row>
    <row r="200" spans="1:18" ht="12.75" customHeight="1" x14ac:dyDescent="0.2">
      <c r="A200" s="289"/>
      <c r="B200" s="279"/>
      <c r="C200" s="118" t="s">
        <v>281</v>
      </c>
      <c r="D200" s="176"/>
      <c r="E200" s="175">
        <f t="shared" si="52"/>
        <v>0</v>
      </c>
      <c r="F200" s="177"/>
      <c r="G200" s="176">
        <v>2016</v>
      </c>
      <c r="H200" s="175">
        <f t="shared" si="53"/>
        <v>1</v>
      </c>
      <c r="I200" s="178">
        <f t="shared" si="54"/>
        <v>2016</v>
      </c>
    </row>
    <row r="201" spans="1:18" ht="12.75" customHeight="1" x14ac:dyDescent="0.2">
      <c r="A201" s="289"/>
      <c r="B201" s="279"/>
      <c r="C201" s="118" t="s">
        <v>298</v>
      </c>
      <c r="D201" s="176"/>
      <c r="E201" s="175">
        <f t="shared" si="52"/>
        <v>0</v>
      </c>
      <c r="F201" s="177"/>
      <c r="G201" s="176">
        <v>2400</v>
      </c>
      <c r="H201" s="175">
        <f t="shared" si="53"/>
        <v>1</v>
      </c>
      <c r="I201" s="178">
        <f t="shared" si="54"/>
        <v>2400</v>
      </c>
    </row>
    <row r="202" spans="1:18" ht="12.75" customHeight="1" x14ac:dyDescent="0.2">
      <c r="A202" s="289"/>
      <c r="B202" s="279"/>
      <c r="C202" s="118" t="s">
        <v>309</v>
      </c>
      <c r="D202" s="176"/>
      <c r="E202" s="175">
        <f t="shared" si="52"/>
        <v>0</v>
      </c>
      <c r="F202" s="177"/>
      <c r="G202" s="176">
        <v>2464</v>
      </c>
      <c r="H202" s="175">
        <f t="shared" si="53"/>
        <v>1</v>
      </c>
      <c r="I202" s="178">
        <f t="shared" si="54"/>
        <v>2464</v>
      </c>
    </row>
    <row r="203" spans="1:18" ht="12.75" customHeight="1" x14ac:dyDescent="0.2">
      <c r="A203" s="289"/>
      <c r="B203" s="279"/>
      <c r="C203" s="118" t="s">
        <v>315</v>
      </c>
      <c r="D203" s="176">
        <v>1536</v>
      </c>
      <c r="E203" s="175">
        <f t="shared" si="52"/>
        <v>1</v>
      </c>
      <c r="F203" s="177"/>
      <c r="G203" s="176"/>
      <c r="H203" s="175">
        <f t="shared" si="53"/>
        <v>0</v>
      </c>
      <c r="I203" s="178">
        <f t="shared" si="54"/>
        <v>1536</v>
      </c>
    </row>
    <row r="204" spans="1:18" ht="12.75" customHeight="1" x14ac:dyDescent="0.2">
      <c r="A204" s="289"/>
      <c r="B204" s="279"/>
      <c r="C204" s="118" t="s">
        <v>317</v>
      </c>
      <c r="D204" s="176">
        <v>624</v>
      </c>
      <c r="E204" s="175">
        <f t="shared" si="52"/>
        <v>0.33333333333333331</v>
      </c>
      <c r="F204" s="177"/>
      <c r="G204" s="176">
        <v>1248</v>
      </c>
      <c r="H204" s="175">
        <f t="shared" si="53"/>
        <v>0.66666666666666663</v>
      </c>
      <c r="I204" s="178">
        <f t="shared" si="54"/>
        <v>1872</v>
      </c>
    </row>
    <row r="205" spans="1:18" ht="12.75" customHeight="1" x14ac:dyDescent="0.2">
      <c r="A205" s="289"/>
      <c r="B205" s="279"/>
      <c r="C205" s="196" t="s">
        <v>43</v>
      </c>
      <c r="D205" s="197">
        <f>SUM(D197:D204)</f>
        <v>4736</v>
      </c>
      <c r="E205" s="198">
        <f t="shared" si="52"/>
        <v>0.22305953278070836</v>
      </c>
      <c r="F205" s="206"/>
      <c r="G205" s="197">
        <f>SUM(G197:G204)</f>
        <v>16496</v>
      </c>
      <c r="H205" s="198">
        <f t="shared" si="53"/>
        <v>0.77694046721929166</v>
      </c>
      <c r="I205" s="220">
        <f t="shared" si="54"/>
        <v>21232</v>
      </c>
    </row>
    <row r="206" spans="1:18" ht="12.75" customHeight="1" thickBot="1" x14ac:dyDescent="0.25">
      <c r="A206" s="289"/>
      <c r="B206" s="280"/>
      <c r="C206" s="170" t="s">
        <v>0</v>
      </c>
      <c r="D206" s="192">
        <f>SUM(D195,D205)</f>
        <v>5744</v>
      </c>
      <c r="E206" s="227">
        <f t="shared" si="52"/>
        <v>0.17030360531309299</v>
      </c>
      <c r="F206" s="228"/>
      <c r="G206" s="192">
        <f>SUM(G195,G205)</f>
        <v>27984</v>
      </c>
      <c r="H206" s="227">
        <f t="shared" si="53"/>
        <v>0.82969639468690703</v>
      </c>
      <c r="I206" s="191">
        <f t="shared" si="54"/>
        <v>33728</v>
      </c>
    </row>
    <row r="207" spans="1:18" ht="12.75" customHeight="1" thickBot="1" x14ac:dyDescent="0.25">
      <c r="A207" s="290"/>
      <c r="B207" s="282" t="s">
        <v>156</v>
      </c>
      <c r="C207" s="285"/>
      <c r="D207" s="55">
        <f>+D206</f>
        <v>5744</v>
      </c>
      <c r="E207" s="56">
        <f t="shared" ref="E207" si="63">+D207/$I207</f>
        <v>0.17030360531309299</v>
      </c>
      <c r="F207" s="57"/>
      <c r="G207" s="55">
        <f>+G206</f>
        <v>27984</v>
      </c>
      <c r="H207" s="56">
        <f t="shared" ref="H207" si="64">+G207/$I207</f>
        <v>0.82969639468690703</v>
      </c>
      <c r="I207" s="57">
        <f t="shared" ref="I207" si="65">+D207+G207</f>
        <v>33728</v>
      </c>
    </row>
    <row r="208" spans="1:18" ht="12.75" customHeight="1" x14ac:dyDescent="0.2">
      <c r="D208" s="2"/>
      <c r="E208" s="2"/>
      <c r="F208" s="2"/>
      <c r="G208" s="1"/>
      <c r="H208" s="1"/>
    </row>
    <row r="209" spans="1:9" ht="12.75" customHeight="1" x14ac:dyDescent="0.2">
      <c r="A209" s="272" t="s">
        <v>885</v>
      </c>
      <c r="B209" s="273"/>
      <c r="C209" s="273"/>
      <c r="D209" s="273"/>
      <c r="E209" s="273"/>
      <c r="F209" s="273"/>
      <c r="G209" s="273"/>
      <c r="H209" s="273"/>
      <c r="I209" s="273"/>
    </row>
    <row r="210" spans="1:9" ht="12.75" customHeight="1" x14ac:dyDescent="0.2">
      <c r="A210" s="272"/>
      <c r="B210" s="273"/>
      <c r="C210" s="273"/>
      <c r="D210" s="273"/>
      <c r="E210" s="273"/>
      <c r="F210" s="273"/>
      <c r="G210" s="273"/>
      <c r="H210" s="273"/>
      <c r="I210" s="273"/>
    </row>
    <row r="211" spans="1:9" ht="12.75" customHeight="1" x14ac:dyDescent="0.2">
      <c r="A211" s="273"/>
      <c r="B211" s="273"/>
      <c r="C211" s="273"/>
      <c r="D211" s="273"/>
      <c r="E211" s="273"/>
      <c r="F211" s="273"/>
      <c r="G211" s="273"/>
      <c r="H211" s="273"/>
      <c r="I211" s="273"/>
    </row>
  </sheetData>
  <mergeCells count="33">
    <mergeCell ref="A209:I211"/>
    <mergeCell ref="B163:B183"/>
    <mergeCell ref="B184:C184"/>
    <mergeCell ref="A185:A207"/>
    <mergeCell ref="B185:B206"/>
    <mergeCell ref="B207:C207"/>
    <mergeCell ref="D6:E6"/>
    <mergeCell ref="G6:H6"/>
    <mergeCell ref="B8:C8"/>
    <mergeCell ref="B9:B23"/>
    <mergeCell ref="B93:B99"/>
    <mergeCell ref="B32:B42"/>
    <mergeCell ref="B24:C24"/>
    <mergeCell ref="A32:A43"/>
    <mergeCell ref="B44:B66"/>
    <mergeCell ref="A9:A24"/>
    <mergeCell ref="A25:A31"/>
    <mergeCell ref="B25:B30"/>
    <mergeCell ref="B31:C31"/>
    <mergeCell ref="B43:C43"/>
    <mergeCell ref="A140:A184"/>
    <mergeCell ref="A44:A65"/>
    <mergeCell ref="A67:A92"/>
    <mergeCell ref="B67:B91"/>
    <mergeCell ref="B92:C92"/>
    <mergeCell ref="B100:B105"/>
    <mergeCell ref="B130:B138"/>
    <mergeCell ref="B139:C139"/>
    <mergeCell ref="B140:B162"/>
    <mergeCell ref="A107:A139"/>
    <mergeCell ref="B106:C106"/>
    <mergeCell ref="B107:B129"/>
    <mergeCell ref="A93:A106"/>
  </mergeCells>
  <phoneticPr fontId="8" type="noConversion"/>
  <printOptions horizontalCentered="1"/>
  <pageMargins left="0.25" right="0.25" top="1" bottom="1" header="0.5" footer="0.5"/>
  <pageSetup scale="93" fitToHeight="0" orientation="portrait" r:id="rId1"/>
  <headerFooter alignWithMargins="0">
    <oddHeader>&amp;L&amp;"Arial,Bold"&amp;KFF0000DRAFT&amp;R&amp;"Arial,Bold"&amp;KFF0000DRAFT</oddHeader>
    <oddFooter>&amp;C&amp;10Collin IRO tkm; 2/5/2025; Page &amp;P of &amp;N
j:\IRO\Martin\Faculty Workload\FT-PT Faculty ContHr Reports\2024 Fall EoT Contact Hours Working.xlsx</oddFooter>
  </headerFooter>
  <rowBreaks count="5" manualBreakCount="5">
    <brk id="43" max="8" man="1"/>
    <brk id="66" max="8" man="1"/>
    <brk id="106" max="8" man="1"/>
    <brk id="139" max="8" man="1"/>
    <brk id="18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DistrictTotalbyDept</vt:lpstr>
      <vt:lpstr>DistrictbyRubric</vt:lpstr>
      <vt:lpstr>CampusxDivxDept</vt:lpstr>
      <vt:lpstr>Rockwall</vt:lpstr>
      <vt:lpstr>OtherSites</vt:lpstr>
      <vt:lpstr>DualCredit</vt:lpstr>
      <vt:lpstr>Distance</vt:lpstr>
      <vt:lpstr>Face-to-Face</vt:lpstr>
      <vt:lpstr>Evenings</vt:lpstr>
      <vt:lpstr>Weekends</vt:lpstr>
      <vt:lpstr>Weekdays</vt:lpstr>
      <vt:lpstr>NoMeetingTime</vt:lpstr>
      <vt:lpstr>Temp_FT_Faculty</vt:lpstr>
      <vt:lpstr>Overloads</vt:lpstr>
      <vt:lpstr>Camp-Div-ADPD-Dept_Definitions</vt:lpstr>
      <vt:lpstr>'Camp-Div-ADPD-Dept_Definitions'!Print_Area</vt:lpstr>
      <vt:lpstr>CampusxDivxDept!Print_Area</vt:lpstr>
      <vt:lpstr>Distance!Print_Area</vt:lpstr>
      <vt:lpstr>DistrictbyRubric!Print_Area</vt:lpstr>
      <vt:lpstr>DistrictTotalbyDept!Print_Area</vt:lpstr>
      <vt:lpstr>DualCredit!Print_Area</vt:lpstr>
      <vt:lpstr>Evenings!Print_Area</vt:lpstr>
      <vt:lpstr>'Face-to-Face'!Print_Area</vt:lpstr>
      <vt:lpstr>NoMeetingTime!Print_Area</vt:lpstr>
      <vt:lpstr>OtherSites!Print_Area</vt:lpstr>
      <vt:lpstr>Overloads!Print_Area</vt:lpstr>
      <vt:lpstr>Rockwall!Print_Area</vt:lpstr>
      <vt:lpstr>Temp_FT_Faculty!Print_Area</vt:lpstr>
      <vt:lpstr>Weekdays!Print_Area</vt:lpstr>
      <vt:lpstr>Weekends!Print_Area</vt:lpstr>
      <vt:lpstr>'Camp-Div-ADPD-Dept_Definitions'!Print_Titles</vt:lpstr>
      <vt:lpstr>CampusxDivxDept!Print_Titles</vt:lpstr>
      <vt:lpstr>Distance!Print_Titles</vt:lpstr>
      <vt:lpstr>DistrictbyRubric!Print_Titles</vt:lpstr>
      <vt:lpstr>DistrictTotalbyDept!Print_Titles</vt:lpstr>
      <vt:lpstr>DualCredit!Print_Titles</vt:lpstr>
      <vt:lpstr>Evenings!Print_Titles</vt:lpstr>
      <vt:lpstr>'Face-to-Face'!Print_Titles</vt:lpstr>
      <vt:lpstr>NoMeetingTime!Print_Titles</vt:lpstr>
      <vt:lpstr>OtherSites!Print_Titles</vt:lpstr>
      <vt:lpstr>Overloads!Print_Titles</vt:lpstr>
      <vt:lpstr>Rockwall!Print_Titles</vt:lpstr>
      <vt:lpstr>Temp_FT_Faculty!Print_Titles</vt:lpstr>
      <vt:lpstr>Weekdays!Print_Titles</vt:lpstr>
      <vt:lpstr>Weekends!Print_Titles</vt:lpstr>
    </vt:vector>
  </TitlesOfParts>
  <Company>CCCCD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 Martin</dc:creator>
  <cp:lastModifiedBy>Tom Martin</cp:lastModifiedBy>
  <cp:lastPrinted>2025-02-06T14:26:00Z</cp:lastPrinted>
  <dcterms:created xsi:type="dcterms:W3CDTF">2005-10-12T18:25:21Z</dcterms:created>
  <dcterms:modified xsi:type="dcterms:W3CDTF">2025-02-06T14:28:00Z</dcterms:modified>
</cp:coreProperties>
</file>