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gbest\Desktop\IRO Intranet Posts\Feb 2023\"/>
    </mc:Choice>
  </mc:AlternateContent>
  <xr:revisionPtr revIDLastSave="0" documentId="8_{4423DCE6-869A-4959-818E-12EFE1B63A68}" xr6:coauthVersionLast="47" xr6:coauthVersionMax="47" xr10:uidLastSave="{00000000-0000-0000-0000-000000000000}"/>
  <bookViews>
    <workbookView xWindow="-120" yWindow="-120" windowWidth="21840" windowHeight="13140" activeTab="2" xr2:uid="{00000000-000D-0000-FFFF-FFFF00000000}"/>
  </bookViews>
  <sheets>
    <sheet name="DistrictTotalbyDept" sheetId="21" r:id="rId1"/>
    <sheet name="DistrictbyRubric" sheetId="26" r:id="rId2"/>
    <sheet name="DistrictxDiv-Dept" sheetId="1" r:id="rId3"/>
    <sheet name="Rockwall" sheetId="24" r:id="rId4"/>
    <sheet name="OtherSites" sheetId="8" r:id="rId5"/>
    <sheet name="DualCredit" sheetId="20" r:id="rId6"/>
    <sheet name="Distance" sheetId="2" r:id="rId7"/>
    <sheet name="Face-to-Face" sheetId="18" r:id="rId8"/>
    <sheet name="Evenings" sheetId="7" r:id="rId9"/>
    <sheet name="Weekends" sheetId="10" r:id="rId10"/>
    <sheet name="Weekdays" sheetId="9" r:id="rId11"/>
    <sheet name="NoMeetingTime" sheetId="23" r:id="rId12"/>
    <sheet name="Overloads" sheetId="12" r:id="rId13"/>
    <sheet name="Camp-Div-ADPD-Dept_Definitions" sheetId="19" r:id="rId14"/>
  </sheets>
  <definedNames>
    <definedName name="_xlnm.Print_Area" localSheetId="13">'Camp-Div-ADPD-Dept_Definitions'!$A$9:$D$374</definedName>
    <definedName name="_xlnm.Print_Area" localSheetId="6">Distance!$A$9:$I$413</definedName>
    <definedName name="_xlnm.Print_Area" localSheetId="1">DistrictbyRubric!$B$9:$H$153</definedName>
    <definedName name="_xlnm.Print_Area" localSheetId="0">DistrictTotalbyDept!$B$8:$H$148</definedName>
    <definedName name="_xlnm.Print_Area" localSheetId="2">'DistrictxDiv-Dept'!$A$9:$I$413</definedName>
    <definedName name="_xlnm.Print_Area" localSheetId="5">DualCredit!$A$9:$I$265</definedName>
    <definedName name="_xlnm.Print_Area" localSheetId="8">Evenings!$A$9:$I$412</definedName>
    <definedName name="_xlnm.Print_Area" localSheetId="7">'Face-to-Face'!$A$9:$I$369</definedName>
    <definedName name="_xlnm.Print_Area" localSheetId="11">NoMeetingTime!$A$9:$I$413</definedName>
    <definedName name="_xlnm.Print_Area" localSheetId="4">OtherSites!$A$9:$I$369</definedName>
    <definedName name="_xlnm.Print_Area" localSheetId="12">Overloads!$A$9:$F$417</definedName>
    <definedName name="_xlnm.Print_Area" localSheetId="3">Rockwall!$A$9:$I$62</definedName>
    <definedName name="_xlnm.Print_Area" localSheetId="10">Weekdays!$A$9:$I$373</definedName>
    <definedName name="_xlnm.Print_Area" localSheetId="9">Weekends!$A$9:$I$369</definedName>
    <definedName name="_xlnm.Print_Titles" localSheetId="13">'Camp-Div-ADPD-Dept_Definitions'!$1:$8</definedName>
    <definedName name="_xlnm.Print_Titles" localSheetId="6">Distance!$1:$8</definedName>
    <definedName name="_xlnm.Print_Titles" localSheetId="1">DistrictbyRubric!$1:$8</definedName>
    <definedName name="_xlnm.Print_Titles" localSheetId="0">DistrictTotalbyDept!$1:$8</definedName>
    <definedName name="_xlnm.Print_Titles" localSheetId="2">'DistrictxDiv-Dept'!$1:$8</definedName>
    <definedName name="_xlnm.Print_Titles" localSheetId="5">DualCredit!$1:$8</definedName>
    <definedName name="_xlnm.Print_Titles" localSheetId="8">Evenings!$1:$8</definedName>
    <definedName name="_xlnm.Print_Titles" localSheetId="7">'Face-to-Face'!$1:$8</definedName>
    <definedName name="_xlnm.Print_Titles" localSheetId="11">NoMeetingTime!$1:$8</definedName>
    <definedName name="_xlnm.Print_Titles" localSheetId="4">OtherSites!$1:$8</definedName>
    <definedName name="_xlnm.Print_Titles" localSheetId="12">Overloads!$1:$8</definedName>
    <definedName name="_xlnm.Print_Titles" localSheetId="3">Rockwall!$1:$8</definedName>
    <definedName name="_xlnm.Print_Titles" localSheetId="10">Weekdays!$1:$8</definedName>
    <definedName name="_xlnm.Print_Titles" localSheetId="9">Weekends!$1:$8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2" l="1"/>
  <c r="C393" i="12"/>
  <c r="C375" i="12"/>
  <c r="C359" i="12"/>
  <c r="C351" i="12"/>
  <c r="C340" i="12"/>
  <c r="C332" i="12"/>
  <c r="C326" i="12"/>
  <c r="C315" i="12"/>
  <c r="C306" i="12"/>
  <c r="C297" i="12"/>
  <c r="C261" i="12"/>
  <c r="C249" i="12"/>
  <c r="C236" i="12"/>
  <c r="C192" i="12"/>
  <c r="C184" i="12"/>
  <c r="C170" i="12"/>
  <c r="C163" i="12"/>
  <c r="C154" i="12"/>
  <c r="C138" i="12"/>
  <c r="C127" i="12"/>
  <c r="C115" i="12"/>
  <c r="C102" i="12"/>
  <c r="C79" i="12"/>
  <c r="C52" i="12"/>
  <c r="C9" i="12"/>
  <c r="E365" i="12"/>
  <c r="E364" i="12"/>
  <c r="C409" i="12" l="1"/>
  <c r="C408" i="12"/>
  <c r="C406" i="12"/>
  <c r="C405" i="12"/>
  <c r="C404" i="12"/>
  <c r="C403" i="12"/>
  <c r="C402" i="12"/>
  <c r="C401" i="12"/>
  <c r="C400" i="12"/>
  <c r="C399" i="12"/>
  <c r="C398" i="12"/>
  <c r="C397" i="12"/>
  <c r="C396" i="12"/>
  <c r="C395" i="12"/>
  <c r="C394" i="12"/>
  <c r="C391" i="12"/>
  <c r="C390" i="12"/>
  <c r="C389" i="12"/>
  <c r="C388" i="12"/>
  <c r="C387" i="12"/>
  <c r="C386" i="12"/>
  <c r="C385" i="12"/>
  <c r="C384" i="12"/>
  <c r="C383" i="12"/>
  <c r="C382" i="12"/>
  <c r="C381" i="12"/>
  <c r="C380" i="12"/>
  <c r="C379" i="12"/>
  <c r="C378" i="12"/>
  <c r="C377" i="12"/>
  <c r="C376" i="12"/>
  <c r="C371" i="12"/>
  <c r="C370" i="12"/>
  <c r="C369" i="12"/>
  <c r="C368" i="12"/>
  <c r="C367" i="12"/>
  <c r="C366" i="12"/>
  <c r="C365" i="12"/>
  <c r="C364" i="12"/>
  <c r="C363" i="12"/>
  <c r="C362" i="12"/>
  <c r="C361" i="12"/>
  <c r="C360" i="12"/>
  <c r="C357" i="12"/>
  <c r="C356" i="12"/>
  <c r="C355" i="12"/>
  <c r="C354" i="12"/>
  <c r="C353" i="12"/>
  <c r="C352" i="12"/>
  <c r="C349" i="12"/>
  <c r="C348" i="12"/>
  <c r="C347" i="12"/>
  <c r="C346" i="12"/>
  <c r="C345" i="12"/>
  <c r="C344" i="12"/>
  <c r="C343" i="12"/>
  <c r="C342" i="12"/>
  <c r="C341" i="12"/>
  <c r="C337" i="12"/>
  <c r="C336" i="12"/>
  <c r="C335" i="12"/>
  <c r="C334" i="12"/>
  <c r="C333" i="12"/>
  <c r="C330" i="12"/>
  <c r="C329" i="12"/>
  <c r="C328" i="12"/>
  <c r="C327" i="12"/>
  <c r="C324" i="12"/>
  <c r="C323" i="12"/>
  <c r="C322" i="12"/>
  <c r="C321" i="12"/>
  <c r="C320" i="12"/>
  <c r="C319" i="12"/>
  <c r="C318" i="12"/>
  <c r="C317" i="12"/>
  <c r="C316" i="12"/>
  <c r="C312" i="12"/>
  <c r="C311" i="12"/>
  <c r="C310" i="12"/>
  <c r="C309" i="12"/>
  <c r="C308" i="12"/>
  <c r="C307" i="12"/>
  <c r="C304" i="12"/>
  <c r="C303" i="12"/>
  <c r="C302" i="12"/>
  <c r="C301" i="12"/>
  <c r="C300" i="12"/>
  <c r="C299" i="12"/>
  <c r="C298" i="12"/>
  <c r="C294" i="12"/>
  <c r="C293" i="12"/>
  <c r="C292" i="12"/>
  <c r="C290" i="12"/>
  <c r="C289" i="12"/>
  <c r="C288" i="12"/>
  <c r="C287" i="12"/>
  <c r="C286" i="12"/>
  <c r="C285" i="12"/>
  <c r="C284" i="12"/>
  <c r="C283" i="12"/>
  <c r="C282" i="12"/>
  <c r="C281" i="12"/>
  <c r="C280" i="12"/>
  <c r="C279" i="12"/>
  <c r="C278" i="12"/>
  <c r="C277" i="12"/>
  <c r="C274" i="12"/>
  <c r="C273" i="12"/>
  <c r="C272" i="12"/>
  <c r="C271" i="12"/>
  <c r="C270" i="12"/>
  <c r="C269" i="12"/>
  <c r="C268" i="12"/>
  <c r="C267" i="12"/>
  <c r="C266" i="12"/>
  <c r="C265" i="12"/>
  <c r="C264" i="12"/>
  <c r="C263" i="12"/>
  <c r="C262" i="12"/>
  <c r="C259" i="12"/>
  <c r="C258" i="12"/>
  <c r="C257" i="12"/>
  <c r="C256" i="12"/>
  <c r="C255" i="12"/>
  <c r="C254" i="12"/>
  <c r="C253" i="12"/>
  <c r="C252" i="12"/>
  <c r="C251" i="12"/>
  <c r="C250" i="12"/>
  <c r="C247" i="12"/>
  <c r="C246" i="12"/>
  <c r="C245" i="12"/>
  <c r="C244" i="12"/>
  <c r="C243" i="12"/>
  <c r="C242" i="12"/>
  <c r="C241" i="12"/>
  <c r="C240" i="12"/>
  <c r="C239" i="12"/>
  <c r="C238" i="12"/>
  <c r="C237" i="12"/>
  <c r="C234" i="12"/>
  <c r="C233" i="12"/>
  <c r="C232" i="12"/>
  <c r="C231" i="12"/>
  <c r="C230" i="12"/>
  <c r="C229" i="12"/>
  <c r="C228" i="12"/>
  <c r="C227" i="12"/>
  <c r="C226" i="12"/>
  <c r="C225" i="12"/>
  <c r="C224" i="12"/>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88" i="12"/>
  <c r="C187" i="12"/>
  <c r="C186" i="12"/>
  <c r="C185" i="12"/>
  <c r="C182" i="12"/>
  <c r="C181" i="12"/>
  <c r="C180" i="12"/>
  <c r="C179" i="12"/>
  <c r="C178" i="12"/>
  <c r="C177" i="12"/>
  <c r="C176" i="12"/>
  <c r="C175" i="12"/>
  <c r="C174" i="12"/>
  <c r="C173" i="12"/>
  <c r="C172" i="12"/>
  <c r="C171" i="12"/>
  <c r="C168" i="12"/>
  <c r="C167" i="12"/>
  <c r="C166" i="12"/>
  <c r="C165" i="12"/>
  <c r="C164" i="12"/>
  <c r="C161" i="12"/>
  <c r="C160" i="12"/>
  <c r="C159" i="12"/>
  <c r="C158" i="12"/>
  <c r="C157" i="12"/>
  <c r="C156" i="12"/>
  <c r="C155" i="12"/>
  <c r="C151" i="12"/>
  <c r="C150" i="12"/>
  <c r="C149" i="12"/>
  <c r="C148" i="12"/>
  <c r="C147" i="12"/>
  <c r="C146" i="12"/>
  <c r="C145" i="12"/>
  <c r="C144" i="12"/>
  <c r="C143" i="12"/>
  <c r="C142" i="12"/>
  <c r="C141" i="12"/>
  <c r="C140" i="12"/>
  <c r="C139" i="12"/>
  <c r="C136" i="12"/>
  <c r="C135" i="12"/>
  <c r="C134" i="12"/>
  <c r="C133" i="12"/>
  <c r="C132" i="12"/>
  <c r="C131" i="12"/>
  <c r="C130" i="12"/>
  <c r="C129" i="12"/>
  <c r="C128" i="12"/>
  <c r="C125" i="12"/>
  <c r="C124" i="12"/>
  <c r="C123" i="12"/>
  <c r="C122" i="12"/>
  <c r="C121" i="12"/>
  <c r="C120" i="12"/>
  <c r="C119" i="12"/>
  <c r="C118" i="12"/>
  <c r="C117" i="12"/>
  <c r="C116" i="12"/>
  <c r="C113" i="12"/>
  <c r="C112" i="12"/>
  <c r="C111" i="12"/>
  <c r="C110" i="12"/>
  <c r="C109" i="12"/>
  <c r="C108" i="12"/>
  <c r="C107" i="12"/>
  <c r="C106" i="12"/>
  <c r="C105" i="12"/>
  <c r="C104" i="12"/>
  <c r="C103" i="12"/>
  <c r="C99" i="12"/>
  <c r="C98" i="12"/>
  <c r="C97" i="12"/>
  <c r="C96" i="12"/>
  <c r="C95" i="12"/>
  <c r="C94" i="12"/>
  <c r="C93" i="12"/>
  <c r="C92" i="12"/>
  <c r="C91" i="12"/>
  <c r="C90" i="12"/>
  <c r="C89" i="12"/>
  <c r="C88" i="12"/>
  <c r="C87" i="12"/>
  <c r="C86" i="12"/>
  <c r="C85" i="12"/>
  <c r="C84" i="12"/>
  <c r="C83" i="12"/>
  <c r="C82" i="12"/>
  <c r="C81" i="12"/>
  <c r="C80" i="12"/>
  <c r="C76" i="12"/>
  <c r="C75" i="12"/>
  <c r="C74" i="12"/>
  <c r="C73" i="12"/>
  <c r="C72" i="12"/>
  <c r="C71" i="12"/>
  <c r="C70" i="12"/>
  <c r="C69" i="12"/>
  <c r="C68" i="12"/>
  <c r="C67" i="12"/>
  <c r="C66" i="12"/>
  <c r="C65" i="12"/>
  <c r="C64" i="12"/>
  <c r="C63" i="12"/>
  <c r="C62" i="12"/>
  <c r="C61" i="12"/>
  <c r="C60" i="12"/>
  <c r="C59" i="12"/>
  <c r="C58" i="12"/>
  <c r="C57" i="12"/>
  <c r="C56" i="12"/>
  <c r="C55" i="12"/>
  <c r="C54" i="12"/>
  <c r="C53" i="12"/>
  <c r="C49" i="12"/>
  <c r="C48" i="12"/>
  <c r="C47" i="12"/>
  <c r="C46" i="12"/>
  <c r="C45" i="12"/>
  <c r="C44" i="12"/>
  <c r="C43" i="12"/>
  <c r="C42" i="12"/>
  <c r="C41" i="12"/>
  <c r="C40" i="12"/>
  <c r="C39" i="12"/>
  <c r="C38" i="12"/>
  <c r="C37" i="12"/>
  <c r="C36" i="12"/>
  <c r="C35" i="12"/>
  <c r="C34" i="12"/>
  <c r="C33" i="12"/>
  <c r="C31" i="12"/>
  <c r="C30" i="12"/>
  <c r="C29" i="12"/>
  <c r="C28" i="12"/>
  <c r="C27" i="12"/>
  <c r="C26" i="12"/>
  <c r="C25" i="12"/>
  <c r="C24" i="12"/>
  <c r="C23" i="12"/>
  <c r="C22" i="12"/>
  <c r="C21" i="12"/>
  <c r="C20" i="12"/>
  <c r="C19" i="12"/>
  <c r="C18" i="12"/>
  <c r="C17" i="12"/>
  <c r="C16" i="12"/>
  <c r="C15" i="12"/>
  <c r="C14" i="12"/>
  <c r="C13" i="12"/>
  <c r="C12" i="12"/>
  <c r="C11" i="12"/>
  <c r="C10" i="12"/>
  <c r="H88" i="23" l="1"/>
  <c r="E88" i="23"/>
  <c r="I203" i="9"/>
  <c r="E203" i="9" s="1"/>
  <c r="D195" i="9"/>
  <c r="G195" i="9"/>
  <c r="I194" i="9"/>
  <c r="E194" i="9" s="1"/>
  <c r="I299" i="18"/>
  <c r="H299" i="18" s="1"/>
  <c r="H323" i="2"/>
  <c r="E323" i="2"/>
  <c r="H88" i="2"/>
  <c r="E88" i="2"/>
  <c r="H243" i="1"/>
  <c r="E243" i="1"/>
  <c r="H93" i="26"/>
  <c r="D93" i="26" s="1"/>
  <c r="H90" i="26"/>
  <c r="D90" i="26" s="1"/>
  <c r="H52" i="26"/>
  <c r="D52" i="26" s="1"/>
  <c r="H203" i="9" l="1"/>
  <c r="H194" i="9"/>
  <c r="E299" i="18"/>
  <c r="G90" i="26"/>
  <c r="G93" i="26"/>
  <c r="G52" i="26"/>
  <c r="H25" i="21"/>
  <c r="D25" i="21" s="1"/>
  <c r="F172" i="12"/>
  <c r="E172" i="12" s="1"/>
  <c r="F205" i="12"/>
  <c r="E205" i="12" s="1"/>
  <c r="F160" i="12"/>
  <c r="E160" i="12" s="1"/>
  <c r="F159" i="12"/>
  <c r="E159" i="12" s="1"/>
  <c r="F158" i="12"/>
  <c r="E158" i="12" s="1"/>
  <c r="F157" i="12"/>
  <c r="E157" i="12" s="1"/>
  <c r="F156" i="12"/>
  <c r="E156" i="12" s="1"/>
  <c r="I205" i="23"/>
  <c r="H205" i="23" s="1"/>
  <c r="I172" i="23"/>
  <c r="H172" i="23" s="1"/>
  <c r="I160" i="23"/>
  <c r="E160" i="23" s="1"/>
  <c r="I159" i="23"/>
  <c r="H159" i="23" s="1"/>
  <c r="I158" i="23"/>
  <c r="E158" i="23" s="1"/>
  <c r="I157" i="23"/>
  <c r="I156" i="23"/>
  <c r="H156" i="23" s="1"/>
  <c r="I172" i="9"/>
  <c r="H172" i="9" s="1"/>
  <c r="I160" i="9"/>
  <c r="I159" i="9"/>
  <c r="H159" i="9" s="1"/>
  <c r="I158" i="9"/>
  <c r="E158" i="9" s="1"/>
  <c r="I157" i="9"/>
  <c r="E157" i="9" s="1"/>
  <c r="I156" i="9"/>
  <c r="H156" i="9" s="1"/>
  <c r="I172" i="10"/>
  <c r="I160" i="10"/>
  <c r="I159" i="10"/>
  <c r="I158" i="10"/>
  <c r="I157" i="10"/>
  <c r="I156" i="10"/>
  <c r="E156" i="10" s="1"/>
  <c r="I172" i="7"/>
  <c r="I160" i="7"/>
  <c r="I159" i="7"/>
  <c r="I158" i="7"/>
  <c r="E158" i="7" s="1"/>
  <c r="I157" i="7"/>
  <c r="E157" i="7" s="1"/>
  <c r="I156" i="7"/>
  <c r="H156" i="7" s="1"/>
  <c r="H158" i="7"/>
  <c r="I172" i="18"/>
  <c r="E172" i="18" s="1"/>
  <c r="I160" i="18"/>
  <c r="I159" i="18"/>
  <c r="E159" i="18" s="1"/>
  <c r="I158" i="18"/>
  <c r="E158" i="18" s="1"/>
  <c r="I157" i="18"/>
  <c r="E157" i="18" s="1"/>
  <c r="I156" i="18"/>
  <c r="H156" i="18" s="1"/>
  <c r="I205" i="2"/>
  <c r="H205" i="2" s="1"/>
  <c r="I172" i="2"/>
  <c r="E172" i="2" s="1"/>
  <c r="I160" i="2"/>
  <c r="E160" i="2" s="1"/>
  <c r="I159" i="2"/>
  <c r="E159" i="2" s="1"/>
  <c r="I158" i="2"/>
  <c r="E158" i="2" s="1"/>
  <c r="I157" i="2"/>
  <c r="I156" i="2"/>
  <c r="E156" i="2" s="1"/>
  <c r="I129" i="20"/>
  <c r="I124" i="20"/>
  <c r="I123" i="20"/>
  <c r="I122" i="20"/>
  <c r="H122" i="20" s="1"/>
  <c r="I121" i="20"/>
  <c r="I120" i="20"/>
  <c r="H120" i="20" s="1"/>
  <c r="I172" i="8"/>
  <c r="I160" i="8"/>
  <c r="I159" i="8"/>
  <c r="I158" i="8"/>
  <c r="I157" i="8"/>
  <c r="I156" i="8"/>
  <c r="H156" i="8" s="1"/>
  <c r="I205" i="1"/>
  <c r="H205" i="1" s="1"/>
  <c r="I160" i="1"/>
  <c r="E160" i="1" s="1"/>
  <c r="I159" i="1"/>
  <c r="E159" i="1" s="1"/>
  <c r="I158" i="1"/>
  <c r="H158" i="1" s="1"/>
  <c r="I157" i="1"/>
  <c r="H157" i="1" s="1"/>
  <c r="I156" i="1"/>
  <c r="E156" i="1" s="1"/>
  <c r="I172" i="1"/>
  <c r="H172" i="1" s="1"/>
  <c r="H127" i="21"/>
  <c r="G127" i="21" s="1"/>
  <c r="H79" i="21"/>
  <c r="D79" i="21" s="1"/>
  <c r="H61" i="21"/>
  <c r="D61" i="21" s="1"/>
  <c r="H49" i="21"/>
  <c r="G49" i="21" s="1"/>
  <c r="H27" i="21"/>
  <c r="D27" i="21" s="1"/>
  <c r="H51" i="21"/>
  <c r="D51" i="21" s="1"/>
  <c r="E205" i="23" l="1"/>
  <c r="E159" i="23"/>
  <c r="H158" i="23"/>
  <c r="E159" i="9"/>
  <c r="H157" i="9"/>
  <c r="H156" i="10"/>
  <c r="H158" i="18"/>
  <c r="H159" i="18"/>
  <c r="H157" i="18"/>
  <c r="H158" i="2"/>
  <c r="H156" i="2"/>
  <c r="E156" i="8"/>
  <c r="E157" i="1"/>
  <c r="E158" i="1"/>
  <c r="H156" i="1"/>
  <c r="G25" i="21"/>
  <c r="E156" i="23"/>
  <c r="E172" i="23"/>
  <c r="H160" i="23"/>
  <c r="E156" i="9"/>
  <c r="E172" i="9"/>
  <c r="H158" i="9"/>
  <c r="H157" i="7"/>
  <c r="E156" i="7"/>
  <c r="E156" i="18"/>
  <c r="H172" i="18"/>
  <c r="E205" i="2"/>
  <c r="H172" i="2"/>
  <c r="H159" i="2"/>
  <c r="H160" i="2"/>
  <c r="E120" i="20"/>
  <c r="E122" i="20"/>
  <c r="E205" i="1"/>
  <c r="H159" i="1"/>
  <c r="H160" i="1"/>
  <c r="E172" i="1"/>
  <c r="D127" i="21"/>
  <c r="G79" i="21"/>
  <c r="G61" i="21"/>
  <c r="D49" i="21"/>
  <c r="G27" i="21"/>
  <c r="G51" i="21"/>
  <c r="I196" i="8" l="1"/>
  <c r="I197" i="8"/>
  <c r="E197" i="8" s="1"/>
  <c r="H40" i="21"/>
  <c r="G40" i="21" s="1"/>
  <c r="H197" i="8" l="1"/>
  <c r="D40" i="21"/>
  <c r="F409" i="12"/>
  <c r="F408" i="12"/>
  <c r="F406" i="12"/>
  <c r="F405" i="12"/>
  <c r="F404" i="12"/>
  <c r="F403" i="12"/>
  <c r="F402" i="12"/>
  <c r="F401" i="12"/>
  <c r="F400" i="12"/>
  <c r="F399" i="12"/>
  <c r="F398" i="12"/>
  <c r="F397" i="12"/>
  <c r="F396" i="12"/>
  <c r="F395" i="12"/>
  <c r="F394" i="12"/>
  <c r="F391" i="12"/>
  <c r="F390" i="12"/>
  <c r="F389" i="12"/>
  <c r="F388" i="12"/>
  <c r="F387" i="12"/>
  <c r="F386" i="12"/>
  <c r="F385" i="12"/>
  <c r="F384" i="12"/>
  <c r="F383" i="12"/>
  <c r="F382" i="12"/>
  <c r="F381" i="12"/>
  <c r="F380" i="12"/>
  <c r="F379" i="12"/>
  <c r="F378" i="12"/>
  <c r="F377" i="12"/>
  <c r="F376" i="12"/>
  <c r="F371" i="12"/>
  <c r="F370" i="12"/>
  <c r="F369" i="12"/>
  <c r="F368" i="12"/>
  <c r="F367" i="12"/>
  <c r="F366" i="12"/>
  <c r="F365" i="12"/>
  <c r="F364" i="12"/>
  <c r="F363" i="12"/>
  <c r="F362" i="12"/>
  <c r="F361" i="12"/>
  <c r="F360" i="12"/>
  <c r="F357" i="12"/>
  <c r="F356" i="12"/>
  <c r="F355" i="12"/>
  <c r="F354" i="12"/>
  <c r="F353" i="12"/>
  <c r="F352" i="12"/>
  <c r="F349" i="12"/>
  <c r="F348" i="12"/>
  <c r="F347" i="12"/>
  <c r="F346" i="12"/>
  <c r="F345" i="12"/>
  <c r="F344" i="12"/>
  <c r="F343" i="12"/>
  <c r="F342" i="12"/>
  <c r="F341" i="12"/>
  <c r="F337" i="12"/>
  <c r="F336" i="12"/>
  <c r="F335" i="12"/>
  <c r="F334" i="12"/>
  <c r="F333" i="12"/>
  <c r="F330" i="12"/>
  <c r="F329" i="12"/>
  <c r="F328" i="12"/>
  <c r="F327" i="12"/>
  <c r="F324" i="12"/>
  <c r="F323" i="12"/>
  <c r="F322" i="12"/>
  <c r="F321" i="12"/>
  <c r="F320" i="12"/>
  <c r="F319" i="12"/>
  <c r="F318" i="12"/>
  <c r="F317" i="12"/>
  <c r="F316" i="12"/>
  <c r="F312" i="12"/>
  <c r="F311" i="12"/>
  <c r="F310" i="12"/>
  <c r="F309" i="12"/>
  <c r="F308" i="12"/>
  <c r="F307" i="12"/>
  <c r="F304" i="12"/>
  <c r="F303" i="12"/>
  <c r="F302" i="12"/>
  <c r="F301" i="12"/>
  <c r="F300" i="12"/>
  <c r="F299" i="12"/>
  <c r="F298" i="12"/>
  <c r="F294" i="12"/>
  <c r="F293" i="12"/>
  <c r="F292" i="12"/>
  <c r="F290" i="12"/>
  <c r="F289" i="12"/>
  <c r="F288" i="12"/>
  <c r="F287" i="12"/>
  <c r="F286" i="12"/>
  <c r="F285" i="12"/>
  <c r="F284" i="12"/>
  <c r="F283" i="12"/>
  <c r="F282" i="12"/>
  <c r="F281" i="12"/>
  <c r="F280" i="12"/>
  <c r="F279" i="12"/>
  <c r="F278" i="12"/>
  <c r="F277" i="12"/>
  <c r="F274" i="12"/>
  <c r="F273" i="12"/>
  <c r="F272" i="12"/>
  <c r="F271" i="12"/>
  <c r="F270" i="12"/>
  <c r="F269" i="12"/>
  <c r="F268" i="12"/>
  <c r="F267" i="12"/>
  <c r="F266" i="12"/>
  <c r="F265" i="12"/>
  <c r="F264" i="12"/>
  <c r="F263" i="12"/>
  <c r="F262" i="12"/>
  <c r="F259" i="12"/>
  <c r="F258" i="12"/>
  <c r="F257" i="12"/>
  <c r="F256" i="12"/>
  <c r="F255" i="12"/>
  <c r="F254" i="12"/>
  <c r="F253" i="12"/>
  <c r="F252" i="12"/>
  <c r="F251" i="12"/>
  <c r="F250" i="12"/>
  <c r="F247" i="12"/>
  <c r="F246" i="12"/>
  <c r="F245" i="12"/>
  <c r="F244" i="12"/>
  <c r="F243" i="12"/>
  <c r="F242" i="12"/>
  <c r="F241" i="12"/>
  <c r="F240" i="12"/>
  <c r="F239" i="12"/>
  <c r="F238" i="12"/>
  <c r="F237"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4" i="12"/>
  <c r="F203" i="12"/>
  <c r="F202" i="12"/>
  <c r="F201" i="12"/>
  <c r="F200" i="12"/>
  <c r="F199" i="12"/>
  <c r="F198" i="12"/>
  <c r="F197" i="12"/>
  <c r="F196" i="12"/>
  <c r="F195" i="12"/>
  <c r="F194" i="12"/>
  <c r="F193" i="12"/>
  <c r="F188" i="12"/>
  <c r="F187" i="12"/>
  <c r="F186" i="12"/>
  <c r="F185" i="12"/>
  <c r="F182" i="12"/>
  <c r="F181" i="12"/>
  <c r="F180" i="12"/>
  <c r="F179" i="12"/>
  <c r="F178" i="12"/>
  <c r="F177" i="12"/>
  <c r="F176" i="12"/>
  <c r="F175" i="12"/>
  <c r="F174" i="12"/>
  <c r="F173" i="12"/>
  <c r="F171" i="12"/>
  <c r="F168" i="12"/>
  <c r="F167" i="12"/>
  <c r="F166" i="12"/>
  <c r="F165" i="12"/>
  <c r="F164" i="12"/>
  <c r="F161" i="12"/>
  <c r="F155" i="12"/>
  <c r="F151" i="12"/>
  <c r="F150" i="12"/>
  <c r="F149" i="12"/>
  <c r="F148" i="12"/>
  <c r="F147" i="12"/>
  <c r="F146" i="12"/>
  <c r="F145" i="12"/>
  <c r="F144" i="12"/>
  <c r="F143" i="12"/>
  <c r="F142" i="12"/>
  <c r="F141" i="12"/>
  <c r="F140" i="12"/>
  <c r="F139" i="12"/>
  <c r="F136" i="12"/>
  <c r="F135" i="12"/>
  <c r="F134" i="12"/>
  <c r="F133" i="12"/>
  <c r="F132" i="12"/>
  <c r="F131" i="12"/>
  <c r="F130" i="12"/>
  <c r="F129" i="12"/>
  <c r="F128" i="12"/>
  <c r="F125" i="12"/>
  <c r="F124" i="12"/>
  <c r="F123" i="12"/>
  <c r="F122" i="12"/>
  <c r="F121" i="12"/>
  <c r="F120" i="12"/>
  <c r="F119" i="12"/>
  <c r="F118" i="12"/>
  <c r="F117" i="12"/>
  <c r="F116" i="12"/>
  <c r="F113" i="12"/>
  <c r="F112" i="12"/>
  <c r="F111" i="12"/>
  <c r="F110" i="12"/>
  <c r="F109" i="12"/>
  <c r="F108" i="12"/>
  <c r="F107" i="12"/>
  <c r="F106" i="12"/>
  <c r="F105" i="12"/>
  <c r="F104" i="12"/>
  <c r="F103" i="12"/>
  <c r="F99" i="12"/>
  <c r="F98" i="12"/>
  <c r="E98" i="12" s="1"/>
  <c r="F97" i="12"/>
  <c r="F96" i="12"/>
  <c r="F95" i="12"/>
  <c r="F94" i="12"/>
  <c r="F93" i="12"/>
  <c r="F92" i="12"/>
  <c r="F91" i="12"/>
  <c r="F90" i="12"/>
  <c r="F89" i="12"/>
  <c r="F88" i="12"/>
  <c r="E88" i="12" s="1"/>
  <c r="F87" i="12"/>
  <c r="F86" i="12"/>
  <c r="F85" i="12"/>
  <c r="E85" i="12" s="1"/>
  <c r="F84" i="12"/>
  <c r="F83" i="12"/>
  <c r="F82" i="12"/>
  <c r="F81" i="12"/>
  <c r="F80" i="12"/>
  <c r="F76" i="12"/>
  <c r="E76" i="12" s="1"/>
  <c r="F75" i="12"/>
  <c r="F74" i="12"/>
  <c r="F73" i="12"/>
  <c r="F72" i="12"/>
  <c r="F71" i="12"/>
  <c r="F70" i="12"/>
  <c r="F69" i="12"/>
  <c r="F68" i="12"/>
  <c r="F67" i="12"/>
  <c r="F66" i="12"/>
  <c r="F65" i="12"/>
  <c r="F64" i="12"/>
  <c r="F63" i="12"/>
  <c r="F62" i="12"/>
  <c r="F61" i="12"/>
  <c r="F60" i="12"/>
  <c r="F59" i="12"/>
  <c r="F58" i="12"/>
  <c r="F57" i="12"/>
  <c r="F56" i="12"/>
  <c r="F55" i="12"/>
  <c r="F54" i="12"/>
  <c r="F53" i="12"/>
  <c r="F49" i="12"/>
  <c r="F48" i="12"/>
  <c r="F47" i="12"/>
  <c r="F46" i="12"/>
  <c r="F45" i="12"/>
  <c r="F44" i="12"/>
  <c r="F43" i="12"/>
  <c r="F42" i="12"/>
  <c r="F41" i="12"/>
  <c r="F40" i="12"/>
  <c r="F39" i="12"/>
  <c r="F38" i="12"/>
  <c r="F37" i="12"/>
  <c r="F36" i="12"/>
  <c r="F35" i="12"/>
  <c r="F34" i="12"/>
  <c r="F33" i="12"/>
  <c r="F31" i="12"/>
  <c r="F30" i="12"/>
  <c r="F29" i="12"/>
  <c r="F28" i="12"/>
  <c r="F27" i="12"/>
  <c r="F26" i="12"/>
  <c r="F25" i="12"/>
  <c r="F24" i="12"/>
  <c r="F23" i="12"/>
  <c r="F22" i="12"/>
  <c r="F21" i="12"/>
  <c r="F20" i="12"/>
  <c r="F19" i="12"/>
  <c r="F18" i="12"/>
  <c r="F17" i="12"/>
  <c r="F16" i="12"/>
  <c r="F15" i="12"/>
  <c r="F14" i="12"/>
  <c r="F13" i="12"/>
  <c r="F12" i="12"/>
  <c r="F11" i="12"/>
  <c r="F10" i="12"/>
  <c r="I10" i="1" l="1"/>
  <c r="I193" i="9" l="1"/>
  <c r="E193" i="9" s="1"/>
  <c r="E409" i="12"/>
  <c r="E408" i="12"/>
  <c r="E406" i="12"/>
  <c r="E405" i="12"/>
  <c r="E403" i="12"/>
  <c r="E401" i="12"/>
  <c r="E398" i="12"/>
  <c r="E397" i="12"/>
  <c r="E396" i="12"/>
  <c r="E395" i="12"/>
  <c r="E394" i="12"/>
  <c r="E391" i="12"/>
  <c r="E389" i="12"/>
  <c r="E388" i="12"/>
  <c r="E387" i="12"/>
  <c r="E385" i="12"/>
  <c r="E384" i="12"/>
  <c r="E383" i="12"/>
  <c r="E382" i="12"/>
  <c r="E381" i="12"/>
  <c r="E380" i="12"/>
  <c r="E379" i="12"/>
  <c r="E369" i="12"/>
  <c r="E368" i="12"/>
  <c r="E367" i="12"/>
  <c r="E362" i="12"/>
  <c r="E357" i="12"/>
  <c r="E356" i="12"/>
  <c r="E355" i="12"/>
  <c r="E354" i="12"/>
  <c r="E353" i="12"/>
  <c r="E349" i="12"/>
  <c r="E348" i="12"/>
  <c r="E347" i="12"/>
  <c r="E346" i="12"/>
  <c r="E345" i="12"/>
  <c r="E344" i="12"/>
  <c r="E343" i="12"/>
  <c r="E342" i="12"/>
  <c r="E341" i="12"/>
  <c r="E337" i="12"/>
  <c r="E336" i="12"/>
  <c r="E335" i="12"/>
  <c r="E334" i="12"/>
  <c r="E333" i="12"/>
  <c r="E330" i="12"/>
  <c r="E329" i="12"/>
  <c r="E328" i="12"/>
  <c r="E327" i="12"/>
  <c r="E324" i="12"/>
  <c r="E322" i="12"/>
  <c r="E321" i="12"/>
  <c r="E320" i="12"/>
  <c r="E319" i="12"/>
  <c r="E318" i="12"/>
  <c r="E316" i="12"/>
  <c r="E312" i="12"/>
  <c r="E310" i="12"/>
  <c r="E309" i="12"/>
  <c r="E308" i="12"/>
  <c r="E307" i="12"/>
  <c r="E304" i="12"/>
  <c r="E303" i="12"/>
  <c r="E302" i="12"/>
  <c r="E301" i="12"/>
  <c r="E300" i="12"/>
  <c r="E299" i="12"/>
  <c r="E298" i="12"/>
  <c r="E294" i="12"/>
  <c r="E293" i="12"/>
  <c r="E292" i="12"/>
  <c r="E290" i="12"/>
  <c r="E289" i="12"/>
  <c r="E288" i="12"/>
  <c r="E287" i="12"/>
  <c r="E286" i="12"/>
  <c r="E285" i="12"/>
  <c r="E284" i="12"/>
  <c r="E283" i="12"/>
  <c r="E282" i="12"/>
  <c r="E281" i="12"/>
  <c r="E280" i="12"/>
  <c r="E278" i="12"/>
  <c r="E274" i="12"/>
  <c r="E273" i="12"/>
  <c r="E272" i="12"/>
  <c r="E271" i="12"/>
  <c r="E270" i="12"/>
  <c r="E268" i="12"/>
  <c r="E267" i="12"/>
  <c r="E266" i="12"/>
  <c r="E263" i="12"/>
  <c r="E262" i="12"/>
  <c r="E259" i="12"/>
  <c r="E257" i="12"/>
  <c r="E256" i="12"/>
  <c r="E255" i="12"/>
  <c r="E254" i="12"/>
  <c r="E252" i="12"/>
  <c r="E247" i="12"/>
  <c r="E246" i="12"/>
  <c r="E244" i="12"/>
  <c r="E242" i="12"/>
  <c r="E241" i="12"/>
  <c r="E240" i="12"/>
  <c r="E239" i="12"/>
  <c r="E238" i="12"/>
  <c r="E237" i="12"/>
  <c r="E234" i="12"/>
  <c r="E233" i="12"/>
  <c r="E232" i="12"/>
  <c r="E231" i="12"/>
  <c r="E229" i="12"/>
  <c r="E228" i="12"/>
  <c r="E227" i="12"/>
  <c r="E226" i="12"/>
  <c r="E225" i="12"/>
  <c r="E224" i="12"/>
  <c r="E223" i="12"/>
  <c r="E222" i="12"/>
  <c r="E221" i="12"/>
  <c r="E220" i="12"/>
  <c r="E219" i="12"/>
  <c r="E218" i="12"/>
  <c r="E217" i="12"/>
  <c r="E215" i="12"/>
  <c r="E214" i="12"/>
  <c r="E213" i="12"/>
  <c r="E212" i="12"/>
  <c r="E211" i="12"/>
  <c r="E210" i="12"/>
  <c r="E209" i="12"/>
  <c r="E208" i="12"/>
  <c r="E207" i="12"/>
  <c r="E206" i="12"/>
  <c r="E204" i="12"/>
  <c r="E203" i="12"/>
  <c r="E202" i="12"/>
  <c r="E201" i="12"/>
  <c r="E200" i="12"/>
  <c r="E199" i="12"/>
  <c r="E197" i="12"/>
  <c r="E196" i="12"/>
  <c r="E195" i="12"/>
  <c r="E193" i="12"/>
  <c r="E187" i="12"/>
  <c r="E186" i="12"/>
  <c r="E185" i="12"/>
  <c r="E182" i="12"/>
  <c r="E181" i="12"/>
  <c r="E180" i="12"/>
  <c r="E179" i="12"/>
  <c r="E178" i="12"/>
  <c r="E177" i="12"/>
  <c r="E176" i="12"/>
  <c r="E175" i="12"/>
  <c r="E174" i="12"/>
  <c r="E173" i="12"/>
  <c r="E171" i="12"/>
  <c r="E168" i="12"/>
  <c r="E167" i="12"/>
  <c r="E166" i="12"/>
  <c r="E164" i="12"/>
  <c r="E161" i="12"/>
  <c r="E155" i="12"/>
  <c r="E150" i="12"/>
  <c r="E149" i="12"/>
  <c r="E148" i="12"/>
  <c r="E147" i="12"/>
  <c r="E145" i="12"/>
  <c r="E144" i="12"/>
  <c r="E143" i="12"/>
  <c r="E142" i="12"/>
  <c r="E140" i="12"/>
  <c r="E136" i="12"/>
  <c r="E135" i="12"/>
  <c r="E134" i="12"/>
  <c r="E133" i="12"/>
  <c r="E132" i="12"/>
  <c r="E131" i="12"/>
  <c r="E130" i="12"/>
  <c r="E129" i="12"/>
  <c r="E128" i="12"/>
  <c r="E125" i="12"/>
  <c r="E124" i="12"/>
  <c r="E122" i="12"/>
  <c r="E121" i="12"/>
  <c r="E120" i="12"/>
  <c r="E118" i="12"/>
  <c r="E116" i="12"/>
  <c r="E113" i="12"/>
  <c r="E111" i="12"/>
  <c r="E110" i="12"/>
  <c r="E109" i="12"/>
  <c r="E108" i="12"/>
  <c r="E106" i="12"/>
  <c r="E105" i="12"/>
  <c r="E96" i="12"/>
  <c r="E92" i="12"/>
  <c r="E90" i="12"/>
  <c r="E87" i="12"/>
  <c r="E84" i="12"/>
  <c r="E83" i="12"/>
  <c r="E80" i="12"/>
  <c r="E72" i="12"/>
  <c r="E67" i="12"/>
  <c r="E65" i="12"/>
  <c r="E62" i="12"/>
  <c r="E59" i="12"/>
  <c r="E56" i="12"/>
  <c r="E49" i="12"/>
  <c r="E46" i="12"/>
  <c r="E45" i="12"/>
  <c r="E44" i="12"/>
  <c r="E42" i="12"/>
  <c r="E41" i="12"/>
  <c r="E40" i="12"/>
  <c r="E39" i="12"/>
  <c r="E38" i="12"/>
  <c r="E37" i="12"/>
  <c r="E36" i="12"/>
  <c r="E35" i="12"/>
  <c r="E34" i="12"/>
  <c r="E33" i="12"/>
  <c r="E29" i="12"/>
  <c r="E28" i="12"/>
  <c r="E23" i="12"/>
  <c r="E21" i="12"/>
  <c r="E19" i="12"/>
  <c r="E17" i="12"/>
  <c r="E16" i="12"/>
  <c r="E15" i="12"/>
  <c r="E14" i="12"/>
  <c r="I195" i="9" l="1"/>
  <c r="E195" i="9" s="1"/>
  <c r="H193" i="9"/>
  <c r="D410" i="12"/>
  <c r="D407" i="12"/>
  <c r="D392" i="12"/>
  <c r="D372" i="12"/>
  <c r="D358" i="12"/>
  <c r="D350" i="12"/>
  <c r="D338" i="12"/>
  <c r="D331" i="12"/>
  <c r="D325" i="12"/>
  <c r="D313" i="12"/>
  <c r="D305" i="12"/>
  <c r="D314" i="12" s="1"/>
  <c r="D295" i="12"/>
  <c r="D291" i="12"/>
  <c r="D275" i="12"/>
  <c r="D260" i="12"/>
  <c r="D248" i="12"/>
  <c r="D235" i="12"/>
  <c r="D189" i="12"/>
  <c r="D183" i="12"/>
  <c r="D169" i="12"/>
  <c r="D162" i="12"/>
  <c r="D152" i="12"/>
  <c r="D137" i="12"/>
  <c r="D126" i="12"/>
  <c r="D114" i="12"/>
  <c r="D100" i="12"/>
  <c r="D77" i="12"/>
  <c r="D50" i="12"/>
  <c r="D32" i="12"/>
  <c r="G410" i="23"/>
  <c r="D410" i="23"/>
  <c r="I409" i="23"/>
  <c r="I408" i="23"/>
  <c r="H408" i="23" s="1"/>
  <c r="G407" i="23"/>
  <c r="D407" i="23"/>
  <c r="I406" i="23"/>
  <c r="I405" i="23"/>
  <c r="I404" i="23"/>
  <c r="I403" i="23"/>
  <c r="I402" i="23"/>
  <c r="I401" i="23"/>
  <c r="I400" i="23"/>
  <c r="I399" i="23"/>
  <c r="I398" i="23"/>
  <c r="I397" i="23"/>
  <c r="I396" i="23"/>
  <c r="I395" i="23"/>
  <c r="I394" i="23"/>
  <c r="G392" i="23"/>
  <c r="D392" i="23"/>
  <c r="I391" i="23"/>
  <c r="I390" i="23"/>
  <c r="I389" i="23"/>
  <c r="I388" i="23"/>
  <c r="I387" i="23"/>
  <c r="I386" i="23"/>
  <c r="I385" i="23"/>
  <c r="I384" i="23"/>
  <c r="I383" i="23"/>
  <c r="I382" i="23"/>
  <c r="I381" i="23"/>
  <c r="I380" i="23"/>
  <c r="I379" i="23"/>
  <c r="I378" i="23"/>
  <c r="I377" i="23"/>
  <c r="I376" i="23"/>
  <c r="G372" i="23"/>
  <c r="D372" i="23"/>
  <c r="I371" i="23"/>
  <c r="I370" i="23"/>
  <c r="I369" i="23"/>
  <c r="I368" i="23"/>
  <c r="E368" i="23" s="1"/>
  <c r="I367" i="23"/>
  <c r="H367" i="23" s="1"/>
  <c r="I366" i="23"/>
  <c r="E366" i="23" s="1"/>
  <c r="I365" i="23"/>
  <c r="I364" i="23"/>
  <c r="H364" i="23" s="1"/>
  <c r="I363" i="23"/>
  <c r="I362" i="23"/>
  <c r="I361" i="23"/>
  <c r="I360" i="23"/>
  <c r="G358" i="23"/>
  <c r="D358" i="23"/>
  <c r="I357" i="23"/>
  <c r="I356" i="23"/>
  <c r="H356" i="23" s="1"/>
  <c r="I355" i="23"/>
  <c r="I354" i="23"/>
  <c r="I353" i="23"/>
  <c r="I352" i="23"/>
  <c r="G350" i="23"/>
  <c r="D350" i="23"/>
  <c r="I349" i="23"/>
  <c r="H349" i="23" s="1"/>
  <c r="I348" i="23"/>
  <c r="I347" i="23"/>
  <c r="I346" i="23"/>
  <c r="I345" i="23"/>
  <c r="I344" i="23"/>
  <c r="I343" i="23"/>
  <c r="I342" i="23"/>
  <c r="I341" i="23"/>
  <c r="G338" i="23"/>
  <c r="D338" i="23"/>
  <c r="I337" i="23"/>
  <c r="E337" i="23" s="1"/>
  <c r="I336" i="23"/>
  <c r="I335" i="23"/>
  <c r="E335" i="23" s="1"/>
  <c r="I334" i="23"/>
  <c r="I333" i="23"/>
  <c r="H333" i="23" s="1"/>
  <c r="G331" i="23"/>
  <c r="D331" i="23"/>
  <c r="I330" i="23"/>
  <c r="H330" i="23" s="1"/>
  <c r="I329" i="23"/>
  <c r="I328" i="23"/>
  <c r="E328" i="23" s="1"/>
  <c r="I327" i="23"/>
  <c r="H327" i="23" s="1"/>
  <c r="G325" i="23"/>
  <c r="D325" i="23"/>
  <c r="I324" i="23"/>
  <c r="I323" i="23"/>
  <c r="I322" i="23"/>
  <c r="H322" i="23" s="1"/>
  <c r="I321" i="23"/>
  <c r="I320" i="23"/>
  <c r="I319" i="23"/>
  <c r="I318" i="23"/>
  <c r="H318" i="23" s="1"/>
  <c r="I317" i="23"/>
  <c r="I316" i="23"/>
  <c r="G313" i="23"/>
  <c r="D313" i="23"/>
  <c r="I312" i="23"/>
  <c r="E312" i="23" s="1"/>
  <c r="I311" i="23"/>
  <c r="I310" i="23"/>
  <c r="I309" i="23"/>
  <c r="H309" i="23" s="1"/>
  <c r="I308" i="23"/>
  <c r="H308" i="23" s="1"/>
  <c r="I307" i="23"/>
  <c r="G305" i="23"/>
  <c r="D305" i="23"/>
  <c r="I304" i="23"/>
  <c r="I303" i="23"/>
  <c r="I302" i="23"/>
  <c r="H302" i="23" s="1"/>
  <c r="I301" i="23"/>
  <c r="I300" i="23"/>
  <c r="I299" i="23"/>
  <c r="I298" i="23"/>
  <c r="H298" i="23" s="1"/>
  <c r="G295" i="23"/>
  <c r="D295" i="23"/>
  <c r="I294" i="23"/>
  <c r="I293" i="23"/>
  <c r="H293" i="23" s="1"/>
  <c r="I292" i="23"/>
  <c r="H292" i="23" s="1"/>
  <c r="G291" i="23"/>
  <c r="D291" i="23"/>
  <c r="I290" i="23"/>
  <c r="H290" i="23" s="1"/>
  <c r="I289" i="23"/>
  <c r="I288" i="23"/>
  <c r="E288" i="23" s="1"/>
  <c r="I287" i="23"/>
  <c r="H287" i="23" s="1"/>
  <c r="I286" i="23"/>
  <c r="H286" i="23" s="1"/>
  <c r="I285" i="23"/>
  <c r="H285" i="23" s="1"/>
  <c r="I284" i="23"/>
  <c r="E284" i="23" s="1"/>
  <c r="I283" i="23"/>
  <c r="H283" i="23" s="1"/>
  <c r="I282" i="23"/>
  <c r="H282" i="23" s="1"/>
  <c r="I281" i="23"/>
  <c r="I280" i="23"/>
  <c r="E280" i="23" s="1"/>
  <c r="I279" i="23"/>
  <c r="H279" i="23" s="1"/>
  <c r="I278" i="23"/>
  <c r="H278" i="23" s="1"/>
  <c r="I277" i="23"/>
  <c r="G275" i="23"/>
  <c r="D275" i="23"/>
  <c r="I274" i="23"/>
  <c r="I273" i="23"/>
  <c r="H273" i="23" s="1"/>
  <c r="I272" i="23"/>
  <c r="I271" i="23"/>
  <c r="I270" i="23"/>
  <c r="E270" i="23" s="1"/>
  <c r="I269" i="23"/>
  <c r="I268" i="23"/>
  <c r="I267" i="23"/>
  <c r="H267" i="23" s="1"/>
  <c r="I266" i="23"/>
  <c r="E266" i="23" s="1"/>
  <c r="I265" i="23"/>
  <c r="I264" i="23"/>
  <c r="I263" i="23"/>
  <c r="I262" i="23"/>
  <c r="G260" i="23"/>
  <c r="D260" i="23"/>
  <c r="I259" i="23"/>
  <c r="H259" i="23" s="1"/>
  <c r="I258" i="23"/>
  <c r="I257" i="23"/>
  <c r="I256" i="23"/>
  <c r="I255" i="23"/>
  <c r="I254" i="23"/>
  <c r="I253" i="23"/>
  <c r="I252" i="23"/>
  <c r="H252" i="23" s="1"/>
  <c r="I251" i="23"/>
  <c r="I250" i="23"/>
  <c r="G248" i="23"/>
  <c r="D248" i="23"/>
  <c r="I247" i="23"/>
  <c r="H247" i="23" s="1"/>
  <c r="I246" i="23"/>
  <c r="I245" i="23"/>
  <c r="I244" i="23"/>
  <c r="I243" i="23"/>
  <c r="I242" i="23"/>
  <c r="I241" i="23"/>
  <c r="H241" i="23" s="1"/>
  <c r="I240" i="23"/>
  <c r="I239" i="23"/>
  <c r="I238" i="23"/>
  <c r="E238" i="23" s="1"/>
  <c r="I237" i="23"/>
  <c r="G235" i="23"/>
  <c r="D235" i="23"/>
  <c r="I234" i="23"/>
  <c r="H234" i="23" s="1"/>
  <c r="I233" i="23"/>
  <c r="H233" i="23" s="1"/>
  <c r="I232" i="23"/>
  <c r="I231" i="23"/>
  <c r="H231" i="23" s="1"/>
  <c r="I230" i="23"/>
  <c r="H230" i="23" s="1"/>
  <c r="I229" i="23"/>
  <c r="E229" i="23" s="1"/>
  <c r="I228" i="23"/>
  <c r="H228" i="23" s="1"/>
  <c r="I227" i="23"/>
  <c r="E227" i="23" s="1"/>
  <c r="I226" i="23"/>
  <c r="H226" i="23" s="1"/>
  <c r="I225" i="23"/>
  <c r="E225" i="23" s="1"/>
  <c r="I224" i="23"/>
  <c r="I223" i="23"/>
  <c r="H223" i="23" s="1"/>
  <c r="I222" i="23"/>
  <c r="H222" i="23" s="1"/>
  <c r="I221" i="23"/>
  <c r="E221" i="23" s="1"/>
  <c r="I220" i="23"/>
  <c r="H220" i="23" s="1"/>
  <c r="I219" i="23"/>
  <c r="E219" i="23" s="1"/>
  <c r="I218" i="23"/>
  <c r="H218" i="23" s="1"/>
  <c r="I217" i="23"/>
  <c r="H217" i="23" s="1"/>
  <c r="I216" i="23"/>
  <c r="I215" i="23"/>
  <c r="E215" i="23" s="1"/>
  <c r="I214" i="23"/>
  <c r="H214" i="23" s="1"/>
  <c r="I213" i="23"/>
  <c r="E213" i="23" s="1"/>
  <c r="I212" i="23"/>
  <c r="H212" i="23" s="1"/>
  <c r="I211" i="23"/>
  <c r="E211" i="23" s="1"/>
  <c r="I210" i="23"/>
  <c r="H210" i="23" s="1"/>
  <c r="I209" i="23"/>
  <c r="H209" i="23" s="1"/>
  <c r="I208" i="23"/>
  <c r="I207" i="23"/>
  <c r="E207" i="23" s="1"/>
  <c r="I206" i="23"/>
  <c r="H206" i="23" s="1"/>
  <c r="I204" i="23"/>
  <c r="H204" i="23" s="1"/>
  <c r="I203" i="23"/>
  <c r="H203" i="23" s="1"/>
  <c r="I202" i="23"/>
  <c r="I201" i="23"/>
  <c r="H201" i="23" s="1"/>
  <c r="I200" i="23"/>
  <c r="H200" i="23" s="1"/>
  <c r="I199" i="23"/>
  <c r="I198" i="23"/>
  <c r="I197" i="23"/>
  <c r="H197" i="23" s="1"/>
  <c r="I196" i="23"/>
  <c r="E196" i="23" s="1"/>
  <c r="I195" i="23"/>
  <c r="H195" i="23" s="1"/>
  <c r="I194" i="23"/>
  <c r="I193" i="23"/>
  <c r="H193" i="23" s="1"/>
  <c r="G189" i="23"/>
  <c r="D189" i="23"/>
  <c r="I188" i="23"/>
  <c r="I187" i="23"/>
  <c r="I186" i="23"/>
  <c r="I185" i="23"/>
  <c r="H185" i="23" s="1"/>
  <c r="G183" i="23"/>
  <c r="D183" i="23"/>
  <c r="I182" i="23"/>
  <c r="H182" i="23" s="1"/>
  <c r="I181" i="23"/>
  <c r="H181" i="23" s="1"/>
  <c r="I180" i="23"/>
  <c r="E180" i="23" s="1"/>
  <c r="I179" i="23"/>
  <c r="H179" i="23" s="1"/>
  <c r="I178" i="23"/>
  <c r="H178" i="23" s="1"/>
  <c r="I177" i="23"/>
  <c r="E177" i="23" s="1"/>
  <c r="I176" i="23"/>
  <c r="H176" i="23" s="1"/>
  <c r="I175" i="23"/>
  <c r="H175" i="23" s="1"/>
  <c r="I174" i="23"/>
  <c r="H174" i="23" s="1"/>
  <c r="I173" i="23"/>
  <c r="I171" i="23"/>
  <c r="H171" i="23" s="1"/>
  <c r="G169" i="23"/>
  <c r="D169" i="23"/>
  <c r="I168" i="23"/>
  <c r="H168" i="23" s="1"/>
  <c r="I167" i="23"/>
  <c r="I166" i="23"/>
  <c r="I165" i="23"/>
  <c r="I164" i="23"/>
  <c r="G162" i="23"/>
  <c r="D162" i="23"/>
  <c r="I161" i="23"/>
  <c r="H161" i="23" s="1"/>
  <c r="I155" i="23"/>
  <c r="E155" i="23" s="1"/>
  <c r="G152" i="23"/>
  <c r="D152" i="23"/>
  <c r="I151" i="23"/>
  <c r="H151" i="23" s="1"/>
  <c r="I150" i="23"/>
  <c r="H150" i="23" s="1"/>
  <c r="I149" i="23"/>
  <c r="I148" i="23"/>
  <c r="E148" i="23" s="1"/>
  <c r="I147" i="23"/>
  <c r="I146" i="23"/>
  <c r="I145" i="23"/>
  <c r="I144" i="23"/>
  <c r="I143" i="23"/>
  <c r="I142" i="23"/>
  <c r="I141" i="23"/>
  <c r="I140" i="23"/>
  <c r="I139" i="23"/>
  <c r="H139" i="23" s="1"/>
  <c r="G137" i="23"/>
  <c r="D137" i="23"/>
  <c r="I136" i="23"/>
  <c r="I135" i="23"/>
  <c r="I134" i="23"/>
  <c r="I133" i="23"/>
  <c r="I132" i="23"/>
  <c r="I131" i="23"/>
  <c r="I130" i="23"/>
  <c r="I129" i="23"/>
  <c r="I128" i="23"/>
  <c r="G126" i="23"/>
  <c r="D126" i="23"/>
  <c r="I125" i="23"/>
  <c r="I124" i="23"/>
  <c r="I123" i="23"/>
  <c r="I122" i="23"/>
  <c r="I121" i="23"/>
  <c r="I120" i="23"/>
  <c r="I119" i="23"/>
  <c r="I118" i="23"/>
  <c r="H118" i="23" s="1"/>
  <c r="I117" i="23"/>
  <c r="I116" i="23"/>
  <c r="G114" i="23"/>
  <c r="D114" i="23"/>
  <c r="I113" i="23"/>
  <c r="I112" i="23"/>
  <c r="I111" i="23"/>
  <c r="I110" i="23"/>
  <c r="I109" i="23"/>
  <c r="E109" i="23" s="1"/>
  <c r="I108" i="23"/>
  <c r="I107" i="23"/>
  <c r="I106" i="23"/>
  <c r="I105" i="23"/>
  <c r="I104" i="23"/>
  <c r="I103" i="23"/>
  <c r="G100" i="23"/>
  <c r="G101" i="23" s="1"/>
  <c r="D100" i="23"/>
  <c r="D101" i="23" s="1"/>
  <c r="I99" i="23"/>
  <c r="I98" i="23"/>
  <c r="I97" i="23"/>
  <c r="I96" i="23"/>
  <c r="I95" i="23"/>
  <c r="I94" i="23"/>
  <c r="I93" i="23"/>
  <c r="I92" i="23"/>
  <c r="I91" i="23"/>
  <c r="I90" i="23"/>
  <c r="I89" i="23"/>
  <c r="H89" i="23" s="1"/>
  <c r="I88" i="23"/>
  <c r="I87" i="23"/>
  <c r="H87" i="23" s="1"/>
  <c r="I86" i="23"/>
  <c r="I85" i="23"/>
  <c r="I84" i="23"/>
  <c r="E84" i="23" s="1"/>
  <c r="I83" i="23"/>
  <c r="I82" i="23"/>
  <c r="I81" i="23"/>
  <c r="H81" i="23" s="1"/>
  <c r="I80" i="23"/>
  <c r="G77" i="23"/>
  <c r="G78" i="23" s="1"/>
  <c r="D77" i="23"/>
  <c r="D78" i="23" s="1"/>
  <c r="I76" i="23"/>
  <c r="I75" i="23"/>
  <c r="I74" i="23"/>
  <c r="I73" i="23"/>
  <c r="I72" i="23"/>
  <c r="I71" i="23"/>
  <c r="I70" i="23"/>
  <c r="I69" i="23"/>
  <c r="I68" i="23"/>
  <c r="I67" i="23"/>
  <c r="I66" i="23"/>
  <c r="I65" i="23"/>
  <c r="I64" i="23"/>
  <c r="I63" i="23"/>
  <c r="I62" i="23"/>
  <c r="I61" i="23"/>
  <c r="I60" i="23"/>
  <c r="I59" i="23"/>
  <c r="I58" i="23"/>
  <c r="I57" i="23"/>
  <c r="I56" i="23"/>
  <c r="I55" i="23"/>
  <c r="I54" i="23"/>
  <c r="I53" i="23"/>
  <c r="G50" i="23"/>
  <c r="D50" i="23"/>
  <c r="I49" i="23"/>
  <c r="I48" i="23"/>
  <c r="I47" i="23"/>
  <c r="I46" i="23"/>
  <c r="I45" i="23"/>
  <c r="I44" i="23"/>
  <c r="I43" i="23"/>
  <c r="I42" i="23"/>
  <c r="I41" i="23"/>
  <c r="I40" i="23"/>
  <c r="I39" i="23"/>
  <c r="I38" i="23"/>
  <c r="E38" i="23" s="1"/>
  <c r="I37" i="23"/>
  <c r="I36" i="23"/>
  <c r="I35" i="23"/>
  <c r="E35" i="23" s="1"/>
  <c r="I34" i="23"/>
  <c r="I33" i="23"/>
  <c r="G32" i="23"/>
  <c r="D32" i="23"/>
  <c r="I31" i="23"/>
  <c r="H31" i="23" s="1"/>
  <c r="I30" i="23"/>
  <c r="I29" i="23"/>
  <c r="H29" i="23" s="1"/>
  <c r="I28" i="23"/>
  <c r="I27" i="23"/>
  <c r="I26" i="23"/>
  <c r="I25" i="23"/>
  <c r="I24" i="23"/>
  <c r="I23" i="23"/>
  <c r="H23" i="23" s="1"/>
  <c r="I22" i="23"/>
  <c r="I21" i="23"/>
  <c r="I20" i="23"/>
  <c r="H20" i="23" s="1"/>
  <c r="I19" i="23"/>
  <c r="I18" i="23"/>
  <c r="I17" i="23"/>
  <c r="I16" i="23"/>
  <c r="E16" i="23" s="1"/>
  <c r="I15" i="23"/>
  <c r="I14" i="23"/>
  <c r="H14" i="23" s="1"/>
  <c r="I13" i="23"/>
  <c r="H13" i="23" s="1"/>
  <c r="I12" i="23"/>
  <c r="I11" i="23"/>
  <c r="I10" i="23"/>
  <c r="H10" i="23" s="1"/>
  <c r="G370" i="9"/>
  <c r="D370" i="9"/>
  <c r="I369" i="9"/>
  <c r="I368" i="9"/>
  <c r="H368" i="9" s="1"/>
  <c r="G367" i="9"/>
  <c r="D367" i="9"/>
  <c r="I366" i="9"/>
  <c r="H366" i="9" s="1"/>
  <c r="I365" i="9"/>
  <c r="H365" i="9" s="1"/>
  <c r="I364" i="9"/>
  <c r="I363" i="9"/>
  <c r="H363" i="9" s="1"/>
  <c r="I362" i="9"/>
  <c r="E362" i="9" s="1"/>
  <c r="I361" i="9"/>
  <c r="I360" i="9"/>
  <c r="H360" i="9" s="1"/>
  <c r="I359" i="9"/>
  <c r="H359" i="9" s="1"/>
  <c r="I358" i="9"/>
  <c r="E358" i="9" s="1"/>
  <c r="I357" i="9"/>
  <c r="H357" i="9" s="1"/>
  <c r="I356" i="9"/>
  <c r="E356" i="9" s="1"/>
  <c r="I355" i="9"/>
  <c r="H355" i="9" s="1"/>
  <c r="I354" i="9"/>
  <c r="E354" i="9" s="1"/>
  <c r="G352" i="9"/>
  <c r="D352" i="9"/>
  <c r="I351" i="9"/>
  <c r="E351" i="9" s="1"/>
  <c r="I350" i="9"/>
  <c r="I349" i="9"/>
  <c r="E349" i="9" s="1"/>
  <c r="I348" i="9"/>
  <c r="H348" i="9" s="1"/>
  <c r="I347" i="9"/>
  <c r="E347" i="9" s="1"/>
  <c r="I346" i="9"/>
  <c r="I345" i="9"/>
  <c r="E345" i="9" s="1"/>
  <c r="I344" i="9"/>
  <c r="I343" i="9"/>
  <c r="H343" i="9" s="1"/>
  <c r="I342" i="9"/>
  <c r="H342" i="9" s="1"/>
  <c r="I341" i="9"/>
  <c r="E341" i="9" s="1"/>
  <c r="I340" i="9"/>
  <c r="E340" i="9" s="1"/>
  <c r="I339" i="9"/>
  <c r="H339" i="9" s="1"/>
  <c r="I338" i="9"/>
  <c r="H338" i="9" s="1"/>
  <c r="I337" i="9"/>
  <c r="E337" i="9" s="1"/>
  <c r="I336" i="9"/>
  <c r="G332" i="9"/>
  <c r="D332" i="9"/>
  <c r="I331" i="9"/>
  <c r="I330" i="9"/>
  <c r="H330" i="9" s="1"/>
  <c r="I329" i="9"/>
  <c r="H329" i="9" s="1"/>
  <c r="I328" i="9"/>
  <c r="E328" i="9" s="1"/>
  <c r="I327" i="9"/>
  <c r="H327" i="9" s="1"/>
  <c r="I326" i="9"/>
  <c r="I325" i="9"/>
  <c r="H325" i="9" s="1"/>
  <c r="I324" i="9"/>
  <c r="E324" i="9" s="1"/>
  <c r="I323" i="9"/>
  <c r="I322" i="9"/>
  <c r="E322" i="9" s="1"/>
  <c r="I321" i="9"/>
  <c r="H321" i="9" s="1"/>
  <c r="I320" i="9"/>
  <c r="G318" i="9"/>
  <c r="D318" i="9"/>
  <c r="I317" i="9"/>
  <c r="H317" i="9" s="1"/>
  <c r="E317" i="9"/>
  <c r="I316" i="9"/>
  <c r="H316" i="9" s="1"/>
  <c r="I315" i="9"/>
  <c r="E315" i="9" s="1"/>
  <c r="I314" i="9"/>
  <c r="I313" i="9"/>
  <c r="H313" i="9" s="1"/>
  <c r="I312" i="9"/>
  <c r="G310" i="9"/>
  <c r="D310" i="9"/>
  <c r="I309" i="9"/>
  <c r="H309" i="9" s="1"/>
  <c r="I308" i="9"/>
  <c r="E308" i="9" s="1"/>
  <c r="I307" i="9"/>
  <c r="H307" i="9" s="1"/>
  <c r="I306" i="9"/>
  <c r="E306" i="9" s="1"/>
  <c r="I305" i="9"/>
  <c r="I304" i="9"/>
  <c r="H304" i="9" s="1"/>
  <c r="I303" i="9"/>
  <c r="H303" i="9" s="1"/>
  <c r="I302" i="9"/>
  <c r="E302" i="9" s="1"/>
  <c r="I301" i="9"/>
  <c r="H301" i="9" s="1"/>
  <c r="G298" i="9"/>
  <c r="D298" i="9"/>
  <c r="I297" i="9"/>
  <c r="E297" i="9" s="1"/>
  <c r="I296" i="9"/>
  <c r="H296" i="9" s="1"/>
  <c r="I295" i="9"/>
  <c r="H295" i="9" s="1"/>
  <c r="I294" i="9"/>
  <c r="H294" i="9" s="1"/>
  <c r="I293" i="9"/>
  <c r="E293" i="9" s="1"/>
  <c r="G291" i="9"/>
  <c r="D291" i="9"/>
  <c r="I290" i="9"/>
  <c r="E290" i="9" s="1"/>
  <c r="I289" i="9"/>
  <c r="I288" i="9"/>
  <c r="H288" i="9" s="1"/>
  <c r="I287" i="9"/>
  <c r="H287" i="9" s="1"/>
  <c r="G285" i="9"/>
  <c r="D285" i="9"/>
  <c r="I284" i="9"/>
  <c r="H284" i="9" s="1"/>
  <c r="I283" i="9"/>
  <c r="I282" i="9"/>
  <c r="H282" i="9" s="1"/>
  <c r="I281" i="9"/>
  <c r="E281" i="9" s="1"/>
  <c r="I280" i="9"/>
  <c r="I279" i="9"/>
  <c r="H279" i="9" s="1"/>
  <c r="I278" i="9"/>
  <c r="H278" i="9" s="1"/>
  <c r="I277" i="9"/>
  <c r="E277" i="9" s="1"/>
  <c r="I276" i="9"/>
  <c r="H276" i="9" s="1"/>
  <c r="G273" i="9"/>
  <c r="D273" i="9"/>
  <c r="I272" i="9"/>
  <c r="E272" i="9" s="1"/>
  <c r="I271" i="9"/>
  <c r="E271" i="9" s="1"/>
  <c r="I270" i="9"/>
  <c r="H270" i="9" s="1"/>
  <c r="I269" i="9"/>
  <c r="H269" i="9" s="1"/>
  <c r="I268" i="9"/>
  <c r="E268" i="9" s="1"/>
  <c r="I267" i="9"/>
  <c r="G265" i="9"/>
  <c r="D265" i="9"/>
  <c r="I264" i="9"/>
  <c r="I263" i="9"/>
  <c r="H263" i="9" s="1"/>
  <c r="I262" i="9"/>
  <c r="H262" i="9" s="1"/>
  <c r="I261" i="9"/>
  <c r="E261" i="9" s="1"/>
  <c r="I260" i="9"/>
  <c r="H260" i="9" s="1"/>
  <c r="I259" i="9"/>
  <c r="H259" i="9" s="1"/>
  <c r="I258" i="9"/>
  <c r="H258" i="9" s="1"/>
  <c r="G255" i="9"/>
  <c r="D255" i="9"/>
  <c r="I254" i="9"/>
  <c r="E254" i="9" s="1"/>
  <c r="I253" i="9"/>
  <c r="I252" i="9"/>
  <c r="E252" i="9" s="1"/>
  <c r="G251" i="9"/>
  <c r="D251" i="9"/>
  <c r="I250" i="9"/>
  <c r="E250" i="9" s="1"/>
  <c r="I249" i="9"/>
  <c r="I248" i="9"/>
  <c r="H248" i="9" s="1"/>
  <c r="I247" i="9"/>
  <c r="H247" i="9" s="1"/>
  <c r="I246" i="9"/>
  <c r="E246" i="9" s="1"/>
  <c r="I245" i="9"/>
  <c r="H245" i="9" s="1"/>
  <c r="I244" i="9"/>
  <c r="H244" i="9" s="1"/>
  <c r="I243" i="9"/>
  <c r="H243" i="9" s="1"/>
  <c r="I242" i="9"/>
  <c r="E242" i="9" s="1"/>
  <c r="I241" i="9"/>
  <c r="I240" i="9"/>
  <c r="I239" i="9"/>
  <c r="H239" i="9" s="1"/>
  <c r="I238" i="9"/>
  <c r="E238" i="9" s="1"/>
  <c r="I237" i="9"/>
  <c r="G235" i="9"/>
  <c r="D235" i="9"/>
  <c r="I234" i="9"/>
  <c r="H234" i="9" s="1"/>
  <c r="I233" i="9"/>
  <c r="H233" i="9" s="1"/>
  <c r="I232" i="9"/>
  <c r="E232" i="9" s="1"/>
  <c r="I231" i="9"/>
  <c r="I230" i="9"/>
  <c r="H230" i="9" s="1"/>
  <c r="I229" i="9"/>
  <c r="I228" i="9"/>
  <c r="E228" i="9" s="1"/>
  <c r="I227" i="9"/>
  <c r="H227" i="9" s="1"/>
  <c r="I226" i="9"/>
  <c r="H226" i="9" s="1"/>
  <c r="I225" i="9"/>
  <c r="I224" i="9"/>
  <c r="H224" i="9" s="1"/>
  <c r="I223" i="9"/>
  <c r="H223" i="9" s="1"/>
  <c r="I222" i="9"/>
  <c r="E222" i="9" s="1"/>
  <c r="G220" i="9"/>
  <c r="D220" i="9"/>
  <c r="I219" i="9"/>
  <c r="E219" i="9" s="1"/>
  <c r="I218" i="9"/>
  <c r="H218" i="9" s="1"/>
  <c r="I217" i="9"/>
  <c r="H217" i="9" s="1"/>
  <c r="I216" i="9"/>
  <c r="H216" i="9" s="1"/>
  <c r="I215" i="9"/>
  <c r="E215" i="9" s="1"/>
  <c r="I214" i="9"/>
  <c r="I213" i="9"/>
  <c r="I212" i="9"/>
  <c r="H212" i="9" s="1"/>
  <c r="I211" i="9"/>
  <c r="I210" i="9"/>
  <c r="G208" i="9"/>
  <c r="D208" i="9"/>
  <c r="I207" i="9"/>
  <c r="H207" i="9" s="1"/>
  <c r="I206" i="9"/>
  <c r="E206" i="9" s="1"/>
  <c r="I205" i="9"/>
  <c r="H205" i="9" s="1"/>
  <c r="I204" i="9"/>
  <c r="H204" i="9" s="1"/>
  <c r="I202" i="9"/>
  <c r="I201" i="9"/>
  <c r="H201" i="9" s="1"/>
  <c r="I200" i="9"/>
  <c r="E200" i="9" s="1"/>
  <c r="I199" i="9"/>
  <c r="E199" i="9" s="1"/>
  <c r="I198" i="9"/>
  <c r="I197" i="9"/>
  <c r="H197" i="9" s="1"/>
  <c r="G189" i="9"/>
  <c r="D189" i="9"/>
  <c r="I188" i="9"/>
  <c r="I187" i="9"/>
  <c r="H187" i="9" s="1"/>
  <c r="I186" i="9"/>
  <c r="H186" i="9" s="1"/>
  <c r="I185" i="9"/>
  <c r="E185" i="9" s="1"/>
  <c r="G183" i="9"/>
  <c r="D183" i="9"/>
  <c r="I182" i="9"/>
  <c r="E182" i="9" s="1"/>
  <c r="I181" i="9"/>
  <c r="I180" i="9"/>
  <c r="E180" i="9" s="1"/>
  <c r="I179" i="9"/>
  <c r="H179" i="9" s="1"/>
  <c r="I178" i="9"/>
  <c r="E178" i="9" s="1"/>
  <c r="I177" i="9"/>
  <c r="H177" i="9" s="1"/>
  <c r="I176" i="9"/>
  <c r="H176" i="9" s="1"/>
  <c r="I175" i="9"/>
  <c r="I174" i="9"/>
  <c r="H174" i="9" s="1"/>
  <c r="I173" i="9"/>
  <c r="E173" i="9" s="1"/>
  <c r="I171" i="9"/>
  <c r="G169" i="9"/>
  <c r="D169" i="9"/>
  <c r="I168" i="9"/>
  <c r="I167" i="9"/>
  <c r="E167" i="9" s="1"/>
  <c r="I166" i="9"/>
  <c r="H166" i="9" s="1"/>
  <c r="I165" i="9"/>
  <c r="H165" i="9" s="1"/>
  <c r="I164" i="9"/>
  <c r="H164" i="9" s="1"/>
  <c r="G162" i="9"/>
  <c r="D162" i="9"/>
  <c r="I161" i="9"/>
  <c r="H161" i="9" s="1"/>
  <c r="I155" i="9"/>
  <c r="G152" i="9"/>
  <c r="D152" i="9"/>
  <c r="I151" i="9"/>
  <c r="H151" i="9" s="1"/>
  <c r="I150" i="9"/>
  <c r="E150" i="9" s="1"/>
  <c r="I149" i="9"/>
  <c r="H149" i="9" s="1"/>
  <c r="I148" i="9"/>
  <c r="H148" i="9" s="1"/>
  <c r="I147" i="9"/>
  <c r="I146" i="9"/>
  <c r="E146" i="9" s="1"/>
  <c r="I145" i="9"/>
  <c r="H145" i="9" s="1"/>
  <c r="I144" i="9"/>
  <c r="H144" i="9" s="1"/>
  <c r="I143" i="9"/>
  <c r="H143" i="9" s="1"/>
  <c r="I142" i="9"/>
  <c r="E142" i="9" s="1"/>
  <c r="I141" i="9"/>
  <c r="H141" i="9" s="1"/>
  <c r="I140" i="9"/>
  <c r="E140" i="9" s="1"/>
  <c r="I139" i="9"/>
  <c r="G137" i="9"/>
  <c r="D137" i="9"/>
  <c r="I136" i="9"/>
  <c r="I135" i="9"/>
  <c r="E135" i="9" s="1"/>
  <c r="I134" i="9"/>
  <c r="H134" i="9" s="1"/>
  <c r="I133" i="9"/>
  <c r="H133" i="9" s="1"/>
  <c r="I132" i="9"/>
  <c r="H132" i="9" s="1"/>
  <c r="I131" i="9"/>
  <c r="E131" i="9" s="1"/>
  <c r="I130" i="9"/>
  <c r="H130" i="9" s="1"/>
  <c r="I129" i="9"/>
  <c r="E129" i="9" s="1"/>
  <c r="I128" i="9"/>
  <c r="G126" i="9"/>
  <c r="D126" i="9"/>
  <c r="I125" i="9"/>
  <c r="I124" i="9"/>
  <c r="E124" i="9" s="1"/>
  <c r="I123" i="9"/>
  <c r="H123" i="9" s="1"/>
  <c r="I122" i="9"/>
  <c r="H122" i="9" s="1"/>
  <c r="I121" i="9"/>
  <c r="H121" i="9" s="1"/>
  <c r="I120" i="9"/>
  <c r="E120" i="9" s="1"/>
  <c r="I119" i="9"/>
  <c r="I118" i="9"/>
  <c r="E118" i="9" s="1"/>
  <c r="I117" i="9"/>
  <c r="H117" i="9" s="1"/>
  <c r="I116" i="9"/>
  <c r="H116" i="9" s="1"/>
  <c r="G114" i="9"/>
  <c r="D114" i="9"/>
  <c r="I113" i="9"/>
  <c r="H113" i="9" s="1"/>
  <c r="I112" i="9"/>
  <c r="I111" i="9"/>
  <c r="E111" i="9" s="1"/>
  <c r="I110" i="9"/>
  <c r="H110" i="9" s="1"/>
  <c r="I109" i="9"/>
  <c r="E109" i="9" s="1"/>
  <c r="I108" i="9"/>
  <c r="I107" i="9"/>
  <c r="I106" i="9"/>
  <c r="H106" i="9" s="1"/>
  <c r="I105" i="9"/>
  <c r="E105" i="9" s="1"/>
  <c r="I104" i="9"/>
  <c r="I103" i="9"/>
  <c r="E103" i="9" s="1"/>
  <c r="G100" i="9"/>
  <c r="G101" i="9" s="1"/>
  <c r="D100" i="9"/>
  <c r="D101" i="9" s="1"/>
  <c r="I99" i="9"/>
  <c r="I98" i="9"/>
  <c r="I97" i="9"/>
  <c r="H97" i="9" s="1"/>
  <c r="I96" i="9"/>
  <c r="E96" i="9" s="1"/>
  <c r="I95" i="9"/>
  <c r="I94" i="9"/>
  <c r="I93" i="9"/>
  <c r="I92" i="9"/>
  <c r="E92" i="9" s="1"/>
  <c r="I91" i="9"/>
  <c r="I90" i="9"/>
  <c r="E90" i="9" s="1"/>
  <c r="I89" i="9"/>
  <c r="H89" i="9" s="1"/>
  <c r="I88" i="9"/>
  <c r="H88" i="9" s="1"/>
  <c r="I87" i="9"/>
  <c r="H87" i="9" s="1"/>
  <c r="I86" i="9"/>
  <c r="E86" i="9" s="1"/>
  <c r="I85" i="9"/>
  <c r="H85" i="9" s="1"/>
  <c r="I84" i="9"/>
  <c r="I83" i="9"/>
  <c r="I82" i="9"/>
  <c r="I81" i="9"/>
  <c r="I80" i="9"/>
  <c r="H80" i="9" s="1"/>
  <c r="G77" i="9"/>
  <c r="G78" i="9" s="1"/>
  <c r="D77" i="9"/>
  <c r="D78" i="9" s="1"/>
  <c r="I76" i="9"/>
  <c r="I75" i="9"/>
  <c r="I74" i="9"/>
  <c r="I73" i="9"/>
  <c r="E73" i="9" s="1"/>
  <c r="I72" i="9"/>
  <c r="H72" i="9" s="1"/>
  <c r="I71" i="9"/>
  <c r="H71" i="9" s="1"/>
  <c r="I70" i="9"/>
  <c r="H70" i="9" s="1"/>
  <c r="I69" i="9"/>
  <c r="I68" i="9"/>
  <c r="I67" i="9"/>
  <c r="H67" i="9" s="1"/>
  <c r="I66" i="9"/>
  <c r="H66" i="9" s="1"/>
  <c r="I65" i="9"/>
  <c r="E65" i="9" s="1"/>
  <c r="I64" i="9"/>
  <c r="E64" i="9" s="1"/>
  <c r="I63" i="9"/>
  <c r="I62" i="9"/>
  <c r="H62" i="9" s="1"/>
  <c r="I61" i="9"/>
  <c r="H61" i="9" s="1"/>
  <c r="I60" i="9"/>
  <c r="H60" i="9" s="1"/>
  <c r="I59" i="9"/>
  <c r="H59" i="9" s="1"/>
  <c r="I58" i="9"/>
  <c r="E58" i="9" s="1"/>
  <c r="I57" i="9"/>
  <c r="H57" i="9" s="1"/>
  <c r="I56" i="9"/>
  <c r="E56" i="9" s="1"/>
  <c r="I55" i="9"/>
  <c r="H55" i="9" s="1"/>
  <c r="I54" i="9"/>
  <c r="H54" i="9" s="1"/>
  <c r="I53" i="9"/>
  <c r="G50" i="9"/>
  <c r="D50" i="9"/>
  <c r="I49" i="9"/>
  <c r="H49" i="9" s="1"/>
  <c r="I48" i="9"/>
  <c r="I47" i="9"/>
  <c r="H47" i="9" s="1"/>
  <c r="I46" i="9"/>
  <c r="I45" i="9"/>
  <c r="E45" i="9" s="1"/>
  <c r="I44" i="9"/>
  <c r="H44" i="9" s="1"/>
  <c r="E44" i="9"/>
  <c r="I43" i="9"/>
  <c r="I42" i="9"/>
  <c r="H42" i="9" s="1"/>
  <c r="I41" i="9"/>
  <c r="H41" i="9" s="1"/>
  <c r="I40" i="9"/>
  <c r="H40" i="9" s="1"/>
  <c r="I39" i="9"/>
  <c r="I38" i="9"/>
  <c r="H38" i="9" s="1"/>
  <c r="I37" i="9"/>
  <c r="E37" i="9" s="1"/>
  <c r="I36" i="9"/>
  <c r="I35" i="9"/>
  <c r="E35" i="9" s="1"/>
  <c r="I34" i="9"/>
  <c r="H34" i="9" s="1"/>
  <c r="I33" i="9"/>
  <c r="H33" i="9" s="1"/>
  <c r="G32" i="9"/>
  <c r="D32" i="9"/>
  <c r="I31" i="9"/>
  <c r="H31" i="9" s="1"/>
  <c r="I30" i="9"/>
  <c r="I29" i="9"/>
  <c r="I28" i="9"/>
  <c r="H28" i="9" s="1"/>
  <c r="I27" i="9"/>
  <c r="I26" i="9"/>
  <c r="I25" i="9"/>
  <c r="I24" i="9"/>
  <c r="I23" i="9"/>
  <c r="H23" i="9" s="1"/>
  <c r="I22" i="9"/>
  <c r="I21" i="9"/>
  <c r="H21" i="9" s="1"/>
  <c r="I20" i="9"/>
  <c r="E20" i="9" s="1"/>
  <c r="I19" i="9"/>
  <c r="H19" i="9" s="1"/>
  <c r="I18" i="9"/>
  <c r="I17" i="9"/>
  <c r="H17" i="9" s="1"/>
  <c r="I16" i="9"/>
  <c r="I15" i="9"/>
  <c r="H15" i="9" s="1"/>
  <c r="I14" i="9"/>
  <c r="H14" i="9" s="1"/>
  <c r="I13" i="9"/>
  <c r="I12" i="9"/>
  <c r="I11" i="9"/>
  <c r="I10" i="9"/>
  <c r="G366" i="10"/>
  <c r="D366" i="10"/>
  <c r="I365" i="10"/>
  <c r="I364" i="10"/>
  <c r="H364" i="10" s="1"/>
  <c r="G363" i="10"/>
  <c r="D363" i="10"/>
  <c r="I362" i="10"/>
  <c r="I361" i="10"/>
  <c r="I360" i="10"/>
  <c r="I359" i="10"/>
  <c r="H359" i="10" s="1"/>
  <c r="I358" i="10"/>
  <c r="I357" i="10"/>
  <c r="I356" i="10"/>
  <c r="I355" i="10"/>
  <c r="I354" i="10"/>
  <c r="I353" i="10"/>
  <c r="I352" i="10"/>
  <c r="E352" i="10" s="1"/>
  <c r="I351" i="10"/>
  <c r="I350" i="10"/>
  <c r="E350" i="10" s="1"/>
  <c r="G348" i="10"/>
  <c r="D348" i="10"/>
  <c r="I347" i="10"/>
  <c r="H347" i="10" s="1"/>
  <c r="I346" i="10"/>
  <c r="I345" i="10"/>
  <c r="I344" i="10"/>
  <c r="I343" i="10"/>
  <c r="I342" i="10"/>
  <c r="I341" i="10"/>
  <c r="I340" i="10"/>
  <c r="I339" i="10"/>
  <c r="I338" i="10"/>
  <c r="E338" i="10" s="1"/>
  <c r="I337" i="10"/>
  <c r="I336" i="10"/>
  <c r="H336" i="10" s="1"/>
  <c r="I335" i="10"/>
  <c r="I334" i="10"/>
  <c r="I333" i="10"/>
  <c r="I332" i="10"/>
  <c r="G328" i="10"/>
  <c r="D328" i="10"/>
  <c r="I327" i="10"/>
  <c r="I326" i="10"/>
  <c r="I325" i="10"/>
  <c r="I324" i="10"/>
  <c r="I323" i="10"/>
  <c r="I322" i="10"/>
  <c r="I321" i="10"/>
  <c r="I320" i="10"/>
  <c r="I319" i="10"/>
  <c r="I318" i="10"/>
  <c r="I317" i="10"/>
  <c r="I316" i="10"/>
  <c r="G314" i="10"/>
  <c r="D314" i="10"/>
  <c r="I313" i="10"/>
  <c r="I312" i="10"/>
  <c r="I311" i="10"/>
  <c r="I310" i="10"/>
  <c r="I309" i="10"/>
  <c r="I308" i="10"/>
  <c r="G306" i="10"/>
  <c r="D306" i="10"/>
  <c r="I305" i="10"/>
  <c r="I304" i="10"/>
  <c r="I303" i="10"/>
  <c r="I302" i="10"/>
  <c r="H302" i="10" s="1"/>
  <c r="I301" i="10"/>
  <c r="I300" i="10"/>
  <c r="H300" i="10" s="1"/>
  <c r="I299" i="10"/>
  <c r="I298" i="10"/>
  <c r="I297" i="10"/>
  <c r="H297" i="10" s="1"/>
  <c r="G294" i="10"/>
  <c r="D294" i="10"/>
  <c r="I293" i="10"/>
  <c r="I292" i="10"/>
  <c r="I291" i="10"/>
  <c r="I290" i="10"/>
  <c r="I289" i="10"/>
  <c r="H289" i="10" s="1"/>
  <c r="G287" i="10"/>
  <c r="D287" i="10"/>
  <c r="I286" i="10"/>
  <c r="H286" i="10" s="1"/>
  <c r="I285" i="10"/>
  <c r="I284" i="10"/>
  <c r="H284" i="10" s="1"/>
  <c r="I283" i="10"/>
  <c r="G281" i="10"/>
  <c r="D281" i="10"/>
  <c r="I280" i="10"/>
  <c r="I279" i="10"/>
  <c r="I278" i="10"/>
  <c r="I277" i="10"/>
  <c r="I276" i="10"/>
  <c r="I275" i="10"/>
  <c r="I274" i="10"/>
  <c r="I273" i="10"/>
  <c r="I272" i="10"/>
  <c r="H272" i="10" s="1"/>
  <c r="G269" i="10"/>
  <c r="D269" i="10"/>
  <c r="I268" i="10"/>
  <c r="H268" i="10" s="1"/>
  <c r="I267" i="10"/>
  <c r="I266" i="10"/>
  <c r="E266" i="10" s="1"/>
  <c r="I265" i="10"/>
  <c r="I264" i="10"/>
  <c r="H264" i="10" s="1"/>
  <c r="I263" i="10"/>
  <c r="G261" i="10"/>
  <c r="D261" i="10"/>
  <c r="I260" i="10"/>
  <c r="I259" i="10"/>
  <c r="I258" i="10"/>
  <c r="I257" i="10"/>
  <c r="I256" i="10"/>
  <c r="H256" i="10" s="1"/>
  <c r="I255" i="10"/>
  <c r="I254" i="10"/>
  <c r="G251" i="10"/>
  <c r="D251" i="10"/>
  <c r="I250" i="10"/>
  <c r="I249" i="10"/>
  <c r="I248" i="10"/>
  <c r="G247" i="10"/>
  <c r="D247" i="10"/>
  <c r="I246" i="10"/>
  <c r="I245" i="10"/>
  <c r="I244" i="10"/>
  <c r="I243" i="10"/>
  <c r="I242" i="10"/>
  <c r="I241" i="10"/>
  <c r="I240" i="10"/>
  <c r="E240" i="10" s="1"/>
  <c r="I239" i="10"/>
  <c r="I238" i="10"/>
  <c r="I237" i="10"/>
  <c r="I236" i="10"/>
  <c r="I235" i="10"/>
  <c r="I234" i="10"/>
  <c r="I233" i="10"/>
  <c r="G231" i="10"/>
  <c r="D231" i="10"/>
  <c r="I230" i="10"/>
  <c r="I229" i="10"/>
  <c r="I228" i="10"/>
  <c r="I227" i="10"/>
  <c r="I226" i="10"/>
  <c r="I225" i="10"/>
  <c r="H225" i="10" s="1"/>
  <c r="I224" i="10"/>
  <c r="I223" i="10"/>
  <c r="I222" i="10"/>
  <c r="E222" i="10" s="1"/>
  <c r="I221" i="10"/>
  <c r="I220" i="10"/>
  <c r="I219" i="10"/>
  <c r="H219" i="10" s="1"/>
  <c r="I218" i="10"/>
  <c r="G216" i="10"/>
  <c r="D216" i="10"/>
  <c r="I215" i="10"/>
  <c r="I214" i="10"/>
  <c r="I213" i="10"/>
  <c r="I212" i="10"/>
  <c r="I211" i="10"/>
  <c r="I210" i="10"/>
  <c r="I209" i="10"/>
  <c r="I208" i="10"/>
  <c r="I207" i="10"/>
  <c r="I206" i="10"/>
  <c r="G204" i="10"/>
  <c r="D204" i="10"/>
  <c r="I203" i="10"/>
  <c r="I202" i="10"/>
  <c r="I201" i="10"/>
  <c r="I200" i="10"/>
  <c r="E200" i="10" s="1"/>
  <c r="I199" i="10"/>
  <c r="I198" i="10"/>
  <c r="I197" i="10"/>
  <c r="I196" i="10"/>
  <c r="H196" i="10" s="1"/>
  <c r="I195" i="10"/>
  <c r="H195" i="10" s="1"/>
  <c r="I194" i="10"/>
  <c r="I193" i="10"/>
  <c r="H193" i="10" s="1"/>
  <c r="G189" i="10"/>
  <c r="D189" i="10"/>
  <c r="I188" i="10"/>
  <c r="I187" i="10"/>
  <c r="H187" i="10" s="1"/>
  <c r="I186" i="10"/>
  <c r="H186" i="10" s="1"/>
  <c r="I185" i="10"/>
  <c r="E185" i="10" s="1"/>
  <c r="G183" i="10"/>
  <c r="D183" i="10"/>
  <c r="I182" i="10"/>
  <c r="E182" i="10" s="1"/>
  <c r="I181" i="10"/>
  <c r="I180" i="10"/>
  <c r="I179" i="10"/>
  <c r="H179" i="10" s="1"/>
  <c r="I178" i="10"/>
  <c r="I177" i="10"/>
  <c r="I176" i="10"/>
  <c r="I175" i="10"/>
  <c r="I174" i="10"/>
  <c r="I173" i="10"/>
  <c r="I171" i="10"/>
  <c r="H171" i="10" s="1"/>
  <c r="G169" i="10"/>
  <c r="D169" i="10"/>
  <c r="I168" i="10"/>
  <c r="H168" i="10" s="1"/>
  <c r="I167" i="10"/>
  <c r="I166" i="10"/>
  <c r="I165" i="10"/>
  <c r="I164" i="10"/>
  <c r="G162" i="10"/>
  <c r="D162" i="10"/>
  <c r="I161" i="10"/>
  <c r="I155" i="10"/>
  <c r="G152" i="10"/>
  <c r="D152" i="10"/>
  <c r="I151" i="10"/>
  <c r="I150" i="10"/>
  <c r="I149" i="10"/>
  <c r="I148" i="10"/>
  <c r="I147" i="10"/>
  <c r="I146" i="10"/>
  <c r="I145" i="10"/>
  <c r="I144" i="10"/>
  <c r="I143" i="10"/>
  <c r="I142" i="10"/>
  <c r="I141" i="10"/>
  <c r="I140" i="10"/>
  <c r="I139" i="10"/>
  <c r="G137" i="10"/>
  <c r="D137" i="10"/>
  <c r="I136" i="10"/>
  <c r="I135" i="10"/>
  <c r="I134" i="10"/>
  <c r="I133" i="10"/>
  <c r="I132" i="10"/>
  <c r="E132" i="10" s="1"/>
  <c r="I131" i="10"/>
  <c r="H131" i="10" s="1"/>
  <c r="I130" i="10"/>
  <c r="E130" i="10" s="1"/>
  <c r="I129" i="10"/>
  <c r="I128" i="10"/>
  <c r="H128" i="10" s="1"/>
  <c r="G126" i="10"/>
  <c r="D126" i="10"/>
  <c r="I125" i="10"/>
  <c r="I124" i="10"/>
  <c r="I123" i="10"/>
  <c r="I122" i="10"/>
  <c r="I121" i="10"/>
  <c r="I120" i="10"/>
  <c r="I119" i="10"/>
  <c r="I118" i="10"/>
  <c r="I117" i="10"/>
  <c r="I116" i="10"/>
  <c r="H116" i="10" s="1"/>
  <c r="G114" i="10"/>
  <c r="D114" i="10"/>
  <c r="I113" i="10"/>
  <c r="I112" i="10"/>
  <c r="I111" i="10"/>
  <c r="I110" i="10"/>
  <c r="I109" i="10"/>
  <c r="E109" i="10" s="1"/>
  <c r="I108" i="10"/>
  <c r="H108" i="10" s="1"/>
  <c r="I107" i="10"/>
  <c r="I106" i="10"/>
  <c r="I105" i="10"/>
  <c r="I104" i="10"/>
  <c r="I103" i="10"/>
  <c r="G100" i="10"/>
  <c r="G101" i="10" s="1"/>
  <c r="D100" i="10"/>
  <c r="I99" i="10"/>
  <c r="I98" i="10"/>
  <c r="I97" i="10"/>
  <c r="I96" i="10"/>
  <c r="I95" i="10"/>
  <c r="I94" i="10"/>
  <c r="I93" i="10"/>
  <c r="I92" i="10"/>
  <c r="I91" i="10"/>
  <c r="I90" i="10"/>
  <c r="I89" i="10"/>
  <c r="I88" i="10"/>
  <c r="I87" i="10"/>
  <c r="I86" i="10"/>
  <c r="I85" i="10"/>
  <c r="I84" i="10"/>
  <c r="I83" i="10"/>
  <c r="I82" i="10"/>
  <c r="I81" i="10"/>
  <c r="I80" i="10"/>
  <c r="G77" i="10"/>
  <c r="G78" i="10" s="1"/>
  <c r="D77" i="10"/>
  <c r="I76" i="10"/>
  <c r="I75" i="10"/>
  <c r="I74" i="10"/>
  <c r="I73" i="10"/>
  <c r="I72" i="10"/>
  <c r="I71" i="10"/>
  <c r="I70" i="10"/>
  <c r="I69" i="10"/>
  <c r="I68" i="10"/>
  <c r="I67" i="10"/>
  <c r="I66" i="10"/>
  <c r="I65" i="10"/>
  <c r="I64" i="10"/>
  <c r="I63" i="10"/>
  <c r="I62" i="10"/>
  <c r="I61" i="10"/>
  <c r="I60" i="10"/>
  <c r="I59" i="10"/>
  <c r="I58" i="10"/>
  <c r="I57" i="10"/>
  <c r="I56" i="10"/>
  <c r="I55" i="10"/>
  <c r="I54" i="10"/>
  <c r="I53" i="10"/>
  <c r="G50" i="10"/>
  <c r="D50" i="10"/>
  <c r="I49" i="10"/>
  <c r="H49" i="10" s="1"/>
  <c r="I48" i="10"/>
  <c r="I47" i="10"/>
  <c r="I46" i="10"/>
  <c r="I45" i="10"/>
  <c r="I44" i="10"/>
  <c r="I43" i="10"/>
  <c r="I42" i="10"/>
  <c r="I41" i="10"/>
  <c r="I40" i="10"/>
  <c r="I39" i="10"/>
  <c r="I38" i="10"/>
  <c r="I37" i="10"/>
  <c r="I36" i="10"/>
  <c r="I35" i="10"/>
  <c r="I34" i="10"/>
  <c r="I33" i="10"/>
  <c r="G32" i="10"/>
  <c r="D32" i="10"/>
  <c r="I31" i="10"/>
  <c r="I30" i="10"/>
  <c r="I29" i="10"/>
  <c r="I28" i="10"/>
  <c r="I27" i="10"/>
  <c r="I26" i="10"/>
  <c r="I25" i="10"/>
  <c r="I24" i="10"/>
  <c r="I23" i="10"/>
  <c r="I22" i="10"/>
  <c r="I21" i="10"/>
  <c r="I20" i="10"/>
  <c r="I19" i="10"/>
  <c r="I18" i="10"/>
  <c r="I17" i="10"/>
  <c r="I16" i="10"/>
  <c r="I15" i="10"/>
  <c r="I14" i="10"/>
  <c r="I13" i="10"/>
  <c r="I12" i="10"/>
  <c r="I11" i="10"/>
  <c r="I10" i="10"/>
  <c r="G409" i="7"/>
  <c r="D409" i="7"/>
  <c r="I408" i="7"/>
  <c r="I407" i="7"/>
  <c r="H407" i="7" s="1"/>
  <c r="G406" i="7"/>
  <c r="D406" i="7"/>
  <c r="I405" i="7"/>
  <c r="H405" i="7" s="1"/>
  <c r="I404" i="7"/>
  <c r="I403" i="7"/>
  <c r="I402" i="7"/>
  <c r="H402" i="7" s="1"/>
  <c r="I401" i="7"/>
  <c r="I400" i="7"/>
  <c r="H400" i="7" s="1"/>
  <c r="I399" i="7"/>
  <c r="I398" i="7"/>
  <c r="I397" i="7"/>
  <c r="H397" i="7" s="1"/>
  <c r="I396" i="7"/>
  <c r="I395" i="7"/>
  <c r="H395" i="7" s="1"/>
  <c r="I394" i="7"/>
  <c r="I393" i="7"/>
  <c r="E393" i="7" s="1"/>
  <c r="G391" i="7"/>
  <c r="D391" i="7"/>
  <c r="I390" i="7"/>
  <c r="E390" i="7" s="1"/>
  <c r="H390" i="7"/>
  <c r="I389" i="7"/>
  <c r="H389" i="7" s="1"/>
  <c r="I388" i="7"/>
  <c r="I387" i="7"/>
  <c r="I386" i="7"/>
  <c r="H386" i="7" s="1"/>
  <c r="I385" i="7"/>
  <c r="I384" i="7"/>
  <c r="E384" i="7" s="1"/>
  <c r="I383" i="7"/>
  <c r="H383" i="7" s="1"/>
  <c r="I382" i="7"/>
  <c r="I381" i="7"/>
  <c r="I380" i="7"/>
  <c r="I379" i="7"/>
  <c r="H379" i="7" s="1"/>
  <c r="I378" i="7"/>
  <c r="I377" i="7"/>
  <c r="I376" i="7"/>
  <c r="E376" i="7" s="1"/>
  <c r="I375" i="7"/>
  <c r="G371" i="7"/>
  <c r="D371" i="7"/>
  <c r="I370" i="7"/>
  <c r="I369" i="7"/>
  <c r="I368" i="7"/>
  <c r="I367" i="7"/>
  <c r="I366" i="7"/>
  <c r="I365" i="7"/>
  <c r="I364" i="7"/>
  <c r="I363" i="7"/>
  <c r="I362" i="7"/>
  <c r="I361" i="7"/>
  <c r="I360" i="7"/>
  <c r="I359" i="7"/>
  <c r="G357" i="7"/>
  <c r="D357" i="7"/>
  <c r="I356" i="7"/>
  <c r="E356" i="7" s="1"/>
  <c r="I355" i="7"/>
  <c r="H355" i="7" s="1"/>
  <c r="I354" i="7"/>
  <c r="E354" i="7" s="1"/>
  <c r="I353" i="7"/>
  <c r="H353" i="7" s="1"/>
  <c r="I352" i="7"/>
  <c r="E352" i="7" s="1"/>
  <c r="I351" i="7"/>
  <c r="G349" i="7"/>
  <c r="D349" i="7"/>
  <c r="I348" i="7"/>
  <c r="H348" i="7" s="1"/>
  <c r="I347" i="7"/>
  <c r="H347" i="7" s="1"/>
  <c r="I346" i="7"/>
  <c r="I345" i="7"/>
  <c r="E345" i="7" s="1"/>
  <c r="I344" i="7"/>
  <c r="I343" i="7"/>
  <c r="H343" i="7" s="1"/>
  <c r="I342" i="7"/>
  <c r="I341" i="7"/>
  <c r="I340" i="7"/>
  <c r="E340" i="7" s="1"/>
  <c r="G337" i="7"/>
  <c r="D337" i="7"/>
  <c r="I336" i="7"/>
  <c r="H336" i="7" s="1"/>
  <c r="I335" i="7"/>
  <c r="E335" i="7" s="1"/>
  <c r="I334" i="7"/>
  <c r="H334" i="7" s="1"/>
  <c r="I333" i="7"/>
  <c r="I332" i="7"/>
  <c r="E332" i="7" s="1"/>
  <c r="G330" i="7"/>
  <c r="D330" i="7"/>
  <c r="I329" i="7"/>
  <c r="E329" i="7" s="1"/>
  <c r="I328" i="7"/>
  <c r="H328" i="7" s="1"/>
  <c r="I327" i="7"/>
  <c r="H327" i="7" s="1"/>
  <c r="I326" i="7"/>
  <c r="G324" i="7"/>
  <c r="D324" i="7"/>
  <c r="I323" i="7"/>
  <c r="I322" i="7"/>
  <c r="I321" i="7"/>
  <c r="H321" i="7" s="1"/>
  <c r="I320" i="7"/>
  <c r="I319" i="7"/>
  <c r="H319" i="7" s="1"/>
  <c r="I318" i="7"/>
  <c r="I317" i="7"/>
  <c r="I316" i="7"/>
  <c r="H316" i="7" s="1"/>
  <c r="I315" i="7"/>
  <c r="G312" i="7"/>
  <c r="D312" i="7"/>
  <c r="I311" i="7"/>
  <c r="H311" i="7" s="1"/>
  <c r="I310" i="7"/>
  <c r="H310" i="7" s="1"/>
  <c r="I309" i="7"/>
  <c r="I308" i="7"/>
  <c r="H308" i="7" s="1"/>
  <c r="I307" i="7"/>
  <c r="E307" i="7" s="1"/>
  <c r="I306" i="7"/>
  <c r="H306" i="7" s="1"/>
  <c r="G304" i="7"/>
  <c r="D304" i="7"/>
  <c r="I303" i="7"/>
  <c r="H303" i="7" s="1"/>
  <c r="I302" i="7"/>
  <c r="H302" i="7" s="1"/>
  <c r="I301" i="7"/>
  <c r="I300" i="7"/>
  <c r="H300" i="7" s="1"/>
  <c r="I299" i="7"/>
  <c r="I298" i="7"/>
  <c r="I297" i="7"/>
  <c r="H297" i="7" s="1"/>
  <c r="G294" i="7"/>
  <c r="D294" i="7"/>
  <c r="I293" i="7"/>
  <c r="I292" i="7"/>
  <c r="I291" i="7"/>
  <c r="G290" i="7"/>
  <c r="D290" i="7"/>
  <c r="I289" i="7"/>
  <c r="I288" i="7"/>
  <c r="I287" i="7"/>
  <c r="H287" i="7" s="1"/>
  <c r="I286" i="7"/>
  <c r="I285" i="7"/>
  <c r="I284" i="7"/>
  <c r="I283" i="7"/>
  <c r="H283" i="7" s="1"/>
  <c r="I282" i="7"/>
  <c r="H282" i="7" s="1"/>
  <c r="I281" i="7"/>
  <c r="I280" i="7"/>
  <c r="H280" i="7" s="1"/>
  <c r="I279" i="7"/>
  <c r="I278" i="7"/>
  <c r="I277" i="7"/>
  <c r="I276" i="7"/>
  <c r="G274" i="7"/>
  <c r="D274" i="7"/>
  <c r="I273" i="7"/>
  <c r="I272" i="7"/>
  <c r="H272" i="7" s="1"/>
  <c r="I271" i="7"/>
  <c r="I270" i="7"/>
  <c r="H270" i="7" s="1"/>
  <c r="I269" i="7"/>
  <c r="H269" i="7" s="1"/>
  <c r="I268" i="7"/>
  <c r="I267" i="7"/>
  <c r="I266" i="7"/>
  <c r="H266" i="7" s="1"/>
  <c r="I265" i="7"/>
  <c r="H265" i="7" s="1"/>
  <c r="I264" i="7"/>
  <c r="I263" i="7"/>
  <c r="I262" i="7"/>
  <c r="I261" i="7"/>
  <c r="G259" i="7"/>
  <c r="D259" i="7"/>
  <c r="I258" i="7"/>
  <c r="H258" i="7" s="1"/>
  <c r="I257" i="7"/>
  <c r="I256" i="7"/>
  <c r="H256" i="7" s="1"/>
  <c r="I255" i="7"/>
  <c r="I254" i="7"/>
  <c r="I253" i="7"/>
  <c r="H253" i="7" s="1"/>
  <c r="I252" i="7"/>
  <c r="I251" i="7"/>
  <c r="H251" i="7" s="1"/>
  <c r="I250" i="7"/>
  <c r="I249" i="7"/>
  <c r="G247" i="7"/>
  <c r="D247" i="7"/>
  <c r="I246" i="7"/>
  <c r="I245" i="7"/>
  <c r="I244" i="7"/>
  <c r="I243" i="7"/>
  <c r="I242" i="7"/>
  <c r="I241" i="7"/>
  <c r="I240" i="7"/>
  <c r="I239" i="7"/>
  <c r="I238" i="7"/>
  <c r="H238" i="7" s="1"/>
  <c r="I237" i="7"/>
  <c r="H237" i="7" s="1"/>
  <c r="I236" i="7"/>
  <c r="E236" i="7" s="1"/>
  <c r="G234" i="7"/>
  <c r="D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H202" i="7" s="1"/>
  <c r="I201" i="7"/>
  <c r="I200" i="7"/>
  <c r="I199" i="7"/>
  <c r="I198" i="7"/>
  <c r="I197" i="7"/>
  <c r="I196" i="7"/>
  <c r="I195" i="7"/>
  <c r="I194" i="7"/>
  <c r="I193" i="7"/>
  <c r="G189" i="7"/>
  <c r="D189" i="7"/>
  <c r="I188" i="7"/>
  <c r="H188" i="7" s="1"/>
  <c r="I187" i="7"/>
  <c r="E187" i="7" s="1"/>
  <c r="I186" i="7"/>
  <c r="I185" i="7"/>
  <c r="H185" i="7" s="1"/>
  <c r="G183" i="7"/>
  <c r="D183" i="7"/>
  <c r="I182" i="7"/>
  <c r="H182" i="7" s="1"/>
  <c r="I181" i="7"/>
  <c r="I180" i="7"/>
  <c r="I179" i="7"/>
  <c r="H179" i="7" s="1"/>
  <c r="I178" i="7"/>
  <c r="E178" i="7" s="1"/>
  <c r="I177" i="7"/>
  <c r="H177" i="7" s="1"/>
  <c r="I176" i="7"/>
  <c r="I175" i="7"/>
  <c r="H175" i="7" s="1"/>
  <c r="I174" i="7"/>
  <c r="H174" i="7" s="1"/>
  <c r="I173" i="7"/>
  <c r="I171" i="7"/>
  <c r="H171" i="7" s="1"/>
  <c r="G169" i="7"/>
  <c r="D169" i="7"/>
  <c r="I168" i="7"/>
  <c r="H168" i="7" s="1"/>
  <c r="I167" i="7"/>
  <c r="E167" i="7" s="1"/>
  <c r="I166" i="7"/>
  <c r="H166" i="7" s="1"/>
  <c r="I165" i="7"/>
  <c r="I164" i="7"/>
  <c r="G162" i="7"/>
  <c r="D162" i="7"/>
  <c r="I161" i="7"/>
  <c r="I155" i="7"/>
  <c r="H155" i="7" s="1"/>
  <c r="G152" i="7"/>
  <c r="D152" i="7"/>
  <c r="I151" i="7"/>
  <c r="I150" i="7"/>
  <c r="I149" i="7"/>
  <c r="I148" i="7"/>
  <c r="I147" i="7"/>
  <c r="I146" i="7"/>
  <c r="I145" i="7"/>
  <c r="I144" i="7"/>
  <c r="I143" i="7"/>
  <c r="I142" i="7"/>
  <c r="I141" i="7"/>
  <c r="I140" i="7"/>
  <c r="I139" i="7"/>
  <c r="G137" i="7"/>
  <c r="D137" i="7"/>
  <c r="I136" i="7"/>
  <c r="H136" i="7" s="1"/>
  <c r="I135" i="7"/>
  <c r="I134" i="7"/>
  <c r="I133" i="7"/>
  <c r="H133" i="7" s="1"/>
  <c r="I132" i="7"/>
  <c r="I131" i="7"/>
  <c r="I130" i="7"/>
  <c r="H130" i="7" s="1"/>
  <c r="I129" i="7"/>
  <c r="I128" i="7"/>
  <c r="H128" i="7" s="1"/>
  <c r="G126" i="7"/>
  <c r="D126" i="7"/>
  <c r="I125" i="7"/>
  <c r="I124" i="7"/>
  <c r="E124" i="7" s="1"/>
  <c r="I123" i="7"/>
  <c r="E123" i="7" s="1"/>
  <c r="I122" i="7"/>
  <c r="I121" i="7"/>
  <c r="H121" i="7" s="1"/>
  <c r="I120" i="7"/>
  <c r="I119" i="7"/>
  <c r="I118" i="7"/>
  <c r="E118" i="7" s="1"/>
  <c r="I117" i="7"/>
  <c r="I116" i="7"/>
  <c r="H116" i="7" s="1"/>
  <c r="G114" i="7"/>
  <c r="D114" i="7"/>
  <c r="I113" i="7"/>
  <c r="E113" i="7" s="1"/>
  <c r="I112" i="7"/>
  <c r="H112" i="7" s="1"/>
  <c r="I111" i="7"/>
  <c r="I110" i="7"/>
  <c r="H110" i="7" s="1"/>
  <c r="I109" i="7"/>
  <c r="H109" i="7" s="1"/>
  <c r="I108" i="7"/>
  <c r="H108" i="7" s="1"/>
  <c r="I107" i="7"/>
  <c r="I106" i="7"/>
  <c r="I105" i="7"/>
  <c r="I104" i="7"/>
  <c r="I103" i="7"/>
  <c r="G100" i="7"/>
  <c r="G101" i="7" s="1"/>
  <c r="D100" i="7"/>
  <c r="I99" i="7"/>
  <c r="I98" i="7"/>
  <c r="I97" i="7"/>
  <c r="I96" i="7"/>
  <c r="I95" i="7"/>
  <c r="I94" i="7"/>
  <c r="I93" i="7"/>
  <c r="I92" i="7"/>
  <c r="H92" i="7" s="1"/>
  <c r="I91" i="7"/>
  <c r="I90" i="7"/>
  <c r="E90" i="7" s="1"/>
  <c r="I89" i="7"/>
  <c r="I88" i="7"/>
  <c r="E88" i="7" s="1"/>
  <c r="I87" i="7"/>
  <c r="I86" i="7"/>
  <c r="I85" i="7"/>
  <c r="I84" i="7"/>
  <c r="I83" i="7"/>
  <c r="I82" i="7"/>
  <c r="E82" i="7" s="1"/>
  <c r="I81" i="7"/>
  <c r="I80" i="7"/>
  <c r="G77" i="7"/>
  <c r="G78" i="7" s="1"/>
  <c r="D77" i="7"/>
  <c r="D78" i="7" s="1"/>
  <c r="I76" i="7"/>
  <c r="I75" i="7"/>
  <c r="I74" i="7"/>
  <c r="I73" i="7"/>
  <c r="I72" i="7"/>
  <c r="I71" i="7"/>
  <c r="I70" i="7"/>
  <c r="I69" i="7"/>
  <c r="I68" i="7"/>
  <c r="I67" i="7"/>
  <c r="I66" i="7"/>
  <c r="I65" i="7"/>
  <c r="I64" i="7"/>
  <c r="I63" i="7"/>
  <c r="I62" i="7"/>
  <c r="E62" i="7" s="1"/>
  <c r="I61" i="7"/>
  <c r="I60" i="7"/>
  <c r="I59" i="7"/>
  <c r="I58" i="7"/>
  <c r="I57" i="7"/>
  <c r="I56" i="7"/>
  <c r="I55" i="7"/>
  <c r="I54" i="7"/>
  <c r="H54" i="7" s="1"/>
  <c r="I53" i="7"/>
  <c r="G50" i="7"/>
  <c r="D50" i="7"/>
  <c r="I49" i="7"/>
  <c r="H49" i="7" s="1"/>
  <c r="I48" i="7"/>
  <c r="H48" i="7" s="1"/>
  <c r="I47" i="7"/>
  <c r="H47" i="7" s="1"/>
  <c r="I46" i="7"/>
  <c r="H46" i="7" s="1"/>
  <c r="I45" i="7"/>
  <c r="H45" i="7" s="1"/>
  <c r="I44" i="7"/>
  <c r="H44" i="7" s="1"/>
  <c r="I43" i="7"/>
  <c r="I42" i="7"/>
  <c r="H42" i="7" s="1"/>
  <c r="I41" i="7"/>
  <c r="H41" i="7" s="1"/>
  <c r="I40" i="7"/>
  <c r="H40" i="7" s="1"/>
  <c r="I39" i="7"/>
  <c r="H39" i="7" s="1"/>
  <c r="I38" i="7"/>
  <c r="H38" i="7" s="1"/>
  <c r="I37" i="7"/>
  <c r="H37" i="7" s="1"/>
  <c r="I36" i="7"/>
  <c r="H36" i="7" s="1"/>
  <c r="I35" i="7"/>
  <c r="H35" i="7" s="1"/>
  <c r="I34" i="7"/>
  <c r="H34" i="7" s="1"/>
  <c r="I33" i="7"/>
  <c r="E33" i="7" s="1"/>
  <c r="G32" i="7"/>
  <c r="D32" i="7"/>
  <c r="I31" i="7"/>
  <c r="I30" i="7"/>
  <c r="I29" i="7"/>
  <c r="I28" i="7"/>
  <c r="I27" i="7"/>
  <c r="I26" i="7"/>
  <c r="I25" i="7"/>
  <c r="I24" i="7"/>
  <c r="I23" i="7"/>
  <c r="I22" i="7"/>
  <c r="I21" i="7"/>
  <c r="I20" i="7"/>
  <c r="I19" i="7"/>
  <c r="I18" i="7"/>
  <c r="I17" i="7"/>
  <c r="I16" i="7"/>
  <c r="I15" i="7"/>
  <c r="I14" i="7"/>
  <c r="I13" i="7"/>
  <c r="I12" i="7"/>
  <c r="I11" i="7"/>
  <c r="I10" i="7"/>
  <c r="G366" i="18"/>
  <c r="D366" i="18"/>
  <c r="I365" i="18"/>
  <c r="I364" i="18"/>
  <c r="H364" i="18" s="1"/>
  <c r="G363" i="18"/>
  <c r="D363" i="18"/>
  <c r="I362" i="18"/>
  <c r="H362" i="18" s="1"/>
  <c r="I361" i="18"/>
  <c r="I360" i="18"/>
  <c r="I359" i="18"/>
  <c r="H359" i="18" s="1"/>
  <c r="I358" i="18"/>
  <c r="H358" i="18" s="1"/>
  <c r="I357" i="18"/>
  <c r="I356" i="18"/>
  <c r="H356" i="18" s="1"/>
  <c r="I355" i="18"/>
  <c r="H355" i="18" s="1"/>
  <c r="I354" i="18"/>
  <c r="H354" i="18" s="1"/>
  <c r="I353" i="18"/>
  <c r="H353" i="18" s="1"/>
  <c r="I352" i="18"/>
  <c r="E352" i="18" s="1"/>
  <c r="I351" i="18"/>
  <c r="H351" i="18" s="1"/>
  <c r="I350" i="18"/>
  <c r="H350" i="18" s="1"/>
  <c r="G348" i="18"/>
  <c r="D348" i="18"/>
  <c r="I347" i="18"/>
  <c r="H347" i="18" s="1"/>
  <c r="I346" i="18"/>
  <c r="I345" i="18"/>
  <c r="H345" i="18" s="1"/>
  <c r="I344" i="18"/>
  <c r="H344" i="18" s="1"/>
  <c r="I343" i="18"/>
  <c r="H343" i="18" s="1"/>
  <c r="I342" i="18"/>
  <c r="I341" i="18"/>
  <c r="H341" i="18" s="1"/>
  <c r="I340" i="18"/>
  <c r="I339" i="18"/>
  <c r="H339" i="18" s="1"/>
  <c r="I338" i="18"/>
  <c r="H338" i="18" s="1"/>
  <c r="I337" i="18"/>
  <c r="E337" i="18" s="1"/>
  <c r="I336" i="18"/>
  <c r="H336" i="18" s="1"/>
  <c r="I335" i="18"/>
  <c r="E335" i="18" s="1"/>
  <c r="I334" i="18"/>
  <c r="H334" i="18" s="1"/>
  <c r="I333" i="18"/>
  <c r="H333" i="18" s="1"/>
  <c r="I332" i="18"/>
  <c r="G328" i="18"/>
  <c r="D328" i="18"/>
  <c r="I327" i="18"/>
  <c r="I326" i="18"/>
  <c r="H326" i="18" s="1"/>
  <c r="I325" i="18"/>
  <c r="H325" i="18" s="1"/>
  <c r="I324" i="18"/>
  <c r="E324" i="18" s="1"/>
  <c r="I323" i="18"/>
  <c r="E323" i="18" s="1"/>
  <c r="I322" i="18"/>
  <c r="I321" i="18"/>
  <c r="H321" i="18" s="1"/>
  <c r="I320" i="18"/>
  <c r="H320" i="18" s="1"/>
  <c r="I319" i="18"/>
  <c r="I318" i="18"/>
  <c r="H318" i="18" s="1"/>
  <c r="I317" i="18"/>
  <c r="H317" i="18" s="1"/>
  <c r="I316" i="18"/>
  <c r="G314" i="18"/>
  <c r="D314" i="18"/>
  <c r="I313" i="18"/>
  <c r="E313" i="18" s="1"/>
  <c r="I312" i="18"/>
  <c r="H312" i="18" s="1"/>
  <c r="I311" i="18"/>
  <c r="H311" i="18" s="1"/>
  <c r="I310" i="18"/>
  <c r="I309" i="18"/>
  <c r="H309" i="18" s="1"/>
  <c r="I308" i="18"/>
  <c r="G306" i="18"/>
  <c r="D306" i="18"/>
  <c r="I305" i="18"/>
  <c r="H305" i="18" s="1"/>
  <c r="I304" i="18"/>
  <c r="E304" i="18" s="1"/>
  <c r="I303" i="18"/>
  <c r="H303" i="18" s="1"/>
  <c r="I302" i="18"/>
  <c r="H302" i="18" s="1"/>
  <c r="I301" i="18"/>
  <c r="I300" i="18"/>
  <c r="H300" i="18" s="1"/>
  <c r="I298" i="18"/>
  <c r="H298" i="18" s="1"/>
  <c r="I297" i="18"/>
  <c r="E297" i="18" s="1"/>
  <c r="D294" i="18"/>
  <c r="I293" i="18"/>
  <c r="H293" i="18" s="1"/>
  <c r="I292" i="18"/>
  <c r="H292" i="18" s="1"/>
  <c r="I291" i="18"/>
  <c r="E291" i="18" s="1"/>
  <c r="I290" i="18"/>
  <c r="H290" i="18" s="1"/>
  <c r="I289" i="18"/>
  <c r="H289" i="18" s="1"/>
  <c r="G287" i="18"/>
  <c r="D287" i="18"/>
  <c r="I286" i="18"/>
  <c r="H286" i="18" s="1"/>
  <c r="I285" i="18"/>
  <c r="I284" i="18"/>
  <c r="H284" i="18" s="1"/>
  <c r="I283" i="18"/>
  <c r="H283" i="18" s="1"/>
  <c r="G281" i="18"/>
  <c r="D281" i="18"/>
  <c r="I280" i="18"/>
  <c r="E280" i="18" s="1"/>
  <c r="I279" i="18"/>
  <c r="I278" i="18"/>
  <c r="H278" i="18" s="1"/>
  <c r="I277" i="18"/>
  <c r="H277" i="18" s="1"/>
  <c r="I276" i="18"/>
  <c r="I275" i="18"/>
  <c r="H275" i="18" s="1"/>
  <c r="I274" i="18"/>
  <c r="H274" i="18" s="1"/>
  <c r="I273" i="18"/>
  <c r="H273" i="18" s="1"/>
  <c r="I272" i="18"/>
  <c r="H272" i="18" s="1"/>
  <c r="G269" i="18"/>
  <c r="D269" i="18"/>
  <c r="I268" i="18"/>
  <c r="H268" i="18" s="1"/>
  <c r="I267" i="18"/>
  <c r="H267" i="18" s="1"/>
  <c r="I266" i="18"/>
  <c r="H266" i="18" s="1"/>
  <c r="I265" i="18"/>
  <c r="E265" i="18" s="1"/>
  <c r="I264" i="18"/>
  <c r="H264" i="18" s="1"/>
  <c r="I263" i="18"/>
  <c r="G261" i="18"/>
  <c r="G270" i="18" s="1"/>
  <c r="D261" i="18"/>
  <c r="I260" i="18"/>
  <c r="I259" i="18"/>
  <c r="H259" i="18" s="1"/>
  <c r="I258" i="18"/>
  <c r="H258" i="18" s="1"/>
  <c r="I257" i="18"/>
  <c r="H257" i="18" s="1"/>
  <c r="I256" i="18"/>
  <c r="H256" i="18" s="1"/>
  <c r="I255" i="18"/>
  <c r="E255" i="18" s="1"/>
  <c r="I254" i="18"/>
  <c r="E254" i="18" s="1"/>
  <c r="G251" i="18"/>
  <c r="D251" i="18"/>
  <c r="I250" i="18"/>
  <c r="E250" i="18" s="1"/>
  <c r="I249" i="18"/>
  <c r="I248" i="18"/>
  <c r="E248" i="18" s="1"/>
  <c r="G247" i="18"/>
  <c r="D247" i="18"/>
  <c r="I246" i="18"/>
  <c r="H246" i="18" s="1"/>
  <c r="I245" i="18"/>
  <c r="I244" i="18"/>
  <c r="H244" i="18" s="1"/>
  <c r="I243" i="18"/>
  <c r="E243" i="18" s="1"/>
  <c r="I242" i="18"/>
  <c r="H242" i="18" s="1"/>
  <c r="I241" i="18"/>
  <c r="H241" i="18" s="1"/>
  <c r="I240" i="18"/>
  <c r="E240" i="18" s="1"/>
  <c r="I239" i="18"/>
  <c r="E239" i="18" s="1"/>
  <c r="I238" i="18"/>
  <c r="H238" i="18" s="1"/>
  <c r="I237" i="18"/>
  <c r="I236" i="18"/>
  <c r="H236" i="18" s="1"/>
  <c r="I235" i="18"/>
  <c r="E235" i="18" s="1"/>
  <c r="I234" i="18"/>
  <c r="H234" i="18" s="1"/>
  <c r="I233" i="18"/>
  <c r="G231" i="18"/>
  <c r="D231" i="18"/>
  <c r="I230" i="18"/>
  <c r="E230" i="18" s="1"/>
  <c r="I229" i="18"/>
  <c r="E229" i="18" s="1"/>
  <c r="I228" i="18"/>
  <c r="H228" i="18" s="1"/>
  <c r="I227" i="18"/>
  <c r="I226" i="18"/>
  <c r="H226" i="18" s="1"/>
  <c r="I225" i="18"/>
  <c r="E225" i="18" s="1"/>
  <c r="I224" i="18"/>
  <c r="H224" i="18" s="1"/>
  <c r="I223" i="18"/>
  <c r="H223" i="18" s="1"/>
  <c r="I222" i="18"/>
  <c r="E222" i="18" s="1"/>
  <c r="I221" i="18"/>
  <c r="I220" i="18"/>
  <c r="H220" i="18" s="1"/>
  <c r="I219" i="18"/>
  <c r="H219" i="18" s="1"/>
  <c r="I218" i="18"/>
  <c r="H218" i="18" s="1"/>
  <c r="G216" i="18"/>
  <c r="D216" i="18"/>
  <c r="I215" i="18"/>
  <c r="H215" i="18" s="1"/>
  <c r="I214" i="18"/>
  <c r="H214" i="18" s="1"/>
  <c r="I213" i="18"/>
  <c r="E213" i="18" s="1"/>
  <c r="I212" i="18"/>
  <c r="E212" i="18" s="1"/>
  <c r="I211" i="18"/>
  <c r="H211" i="18" s="1"/>
  <c r="I210" i="18"/>
  <c r="I209" i="18"/>
  <c r="I208" i="18"/>
  <c r="H208" i="18" s="1"/>
  <c r="I207" i="18"/>
  <c r="I206" i="18"/>
  <c r="G204" i="18"/>
  <c r="D204" i="18"/>
  <c r="I203" i="18"/>
  <c r="H203" i="18" s="1"/>
  <c r="I202" i="18"/>
  <c r="H202" i="18" s="1"/>
  <c r="I201" i="18"/>
  <c r="H201" i="18" s="1"/>
  <c r="I200" i="18"/>
  <c r="E200" i="18" s="1"/>
  <c r="I199" i="18"/>
  <c r="I198" i="18"/>
  <c r="I197" i="18"/>
  <c r="E197" i="18" s="1"/>
  <c r="I196" i="18"/>
  <c r="H196" i="18" s="1"/>
  <c r="I195" i="18"/>
  <c r="H195" i="18" s="1"/>
  <c r="I194" i="18"/>
  <c r="E194" i="18" s="1"/>
  <c r="I193" i="18"/>
  <c r="E193" i="18" s="1"/>
  <c r="G189" i="18"/>
  <c r="D189" i="18"/>
  <c r="I188" i="18"/>
  <c r="I187" i="18"/>
  <c r="H187" i="18" s="1"/>
  <c r="I186" i="18"/>
  <c r="H186" i="18" s="1"/>
  <c r="I185" i="18"/>
  <c r="H185" i="18" s="1"/>
  <c r="G183" i="18"/>
  <c r="D183" i="18"/>
  <c r="I182" i="18"/>
  <c r="H182" i="18" s="1"/>
  <c r="I181" i="18"/>
  <c r="I180" i="18"/>
  <c r="E180" i="18" s="1"/>
  <c r="I179" i="18"/>
  <c r="E179" i="18" s="1"/>
  <c r="I178" i="18"/>
  <c r="H178" i="18" s="1"/>
  <c r="I177" i="18"/>
  <c r="H177" i="18" s="1"/>
  <c r="I176" i="18"/>
  <c r="H176" i="18" s="1"/>
  <c r="I175" i="18"/>
  <c r="H175" i="18" s="1"/>
  <c r="I174" i="18"/>
  <c r="H174" i="18" s="1"/>
  <c r="I173" i="18"/>
  <c r="E173" i="18" s="1"/>
  <c r="I171" i="18"/>
  <c r="H171" i="18" s="1"/>
  <c r="G169" i="18"/>
  <c r="D169" i="18"/>
  <c r="I168" i="18"/>
  <c r="H168" i="18" s="1"/>
  <c r="I167" i="18"/>
  <c r="H167" i="18" s="1"/>
  <c r="I166" i="18"/>
  <c r="I165" i="18"/>
  <c r="H165" i="18" s="1"/>
  <c r="I164" i="18"/>
  <c r="H164" i="18" s="1"/>
  <c r="G162" i="18"/>
  <c r="D162" i="18"/>
  <c r="I161" i="18"/>
  <c r="H161" i="18" s="1"/>
  <c r="I155" i="18"/>
  <c r="E155" i="18" s="1"/>
  <c r="G152" i="18"/>
  <c r="D152" i="18"/>
  <c r="I151" i="18"/>
  <c r="H151" i="18" s="1"/>
  <c r="I150" i="18"/>
  <c r="E150" i="18" s="1"/>
  <c r="I149" i="18"/>
  <c r="E149" i="18" s="1"/>
  <c r="I148" i="18"/>
  <c r="E148" i="18" s="1"/>
  <c r="I147" i="18"/>
  <c r="H147" i="18" s="1"/>
  <c r="I146" i="18"/>
  <c r="E146" i="18" s="1"/>
  <c r="I145" i="18"/>
  <c r="I144" i="18"/>
  <c r="H144" i="18" s="1"/>
  <c r="I143" i="18"/>
  <c r="H143" i="18" s="1"/>
  <c r="I142" i="18"/>
  <c r="H142" i="18" s="1"/>
  <c r="I141" i="18"/>
  <c r="H141" i="18" s="1"/>
  <c r="I140" i="18"/>
  <c r="E140" i="18" s="1"/>
  <c r="I139" i="18"/>
  <c r="G137" i="18"/>
  <c r="D137" i="18"/>
  <c r="I136" i="18"/>
  <c r="H136" i="18" s="1"/>
  <c r="I135" i="18"/>
  <c r="E135" i="18" s="1"/>
  <c r="I134" i="18"/>
  <c r="I133" i="18"/>
  <c r="H133" i="18" s="1"/>
  <c r="I132" i="18"/>
  <c r="H132" i="18" s="1"/>
  <c r="I131" i="18"/>
  <c r="H131" i="18" s="1"/>
  <c r="I130" i="18"/>
  <c r="H130" i="18" s="1"/>
  <c r="I129" i="18"/>
  <c r="E129" i="18" s="1"/>
  <c r="I128" i="18"/>
  <c r="H128" i="18" s="1"/>
  <c r="G126" i="18"/>
  <c r="D126" i="18"/>
  <c r="I125" i="18"/>
  <c r="H125" i="18" s="1"/>
  <c r="I124" i="18"/>
  <c r="E124" i="18" s="1"/>
  <c r="I123" i="18"/>
  <c r="I122" i="18"/>
  <c r="H122" i="18" s="1"/>
  <c r="I121" i="18"/>
  <c r="H121" i="18" s="1"/>
  <c r="I120" i="18"/>
  <c r="H120" i="18" s="1"/>
  <c r="I119" i="18"/>
  <c r="I118" i="18"/>
  <c r="E118" i="18" s="1"/>
  <c r="I117" i="18"/>
  <c r="I116" i="18"/>
  <c r="H116" i="18" s="1"/>
  <c r="G114" i="18"/>
  <c r="D114" i="18"/>
  <c r="I113" i="18"/>
  <c r="H113" i="18" s="1"/>
  <c r="I112" i="18"/>
  <c r="H112" i="18" s="1"/>
  <c r="I111" i="18"/>
  <c r="H111" i="18" s="1"/>
  <c r="I110" i="18"/>
  <c r="H110" i="18" s="1"/>
  <c r="I109" i="18"/>
  <c r="E109" i="18" s="1"/>
  <c r="I108" i="18"/>
  <c r="H108" i="18" s="1"/>
  <c r="I107" i="18"/>
  <c r="I106" i="18"/>
  <c r="H106" i="18" s="1"/>
  <c r="I105" i="18"/>
  <c r="H105" i="18" s="1"/>
  <c r="I104" i="18"/>
  <c r="I103" i="18"/>
  <c r="E103" i="18" s="1"/>
  <c r="G100" i="18"/>
  <c r="G101" i="18" s="1"/>
  <c r="D100" i="18"/>
  <c r="D101" i="18" s="1"/>
  <c r="I99" i="18"/>
  <c r="H99" i="18" s="1"/>
  <c r="I98" i="18"/>
  <c r="I97" i="18"/>
  <c r="H97" i="18" s="1"/>
  <c r="I96" i="18"/>
  <c r="H96" i="18" s="1"/>
  <c r="I95" i="18"/>
  <c r="I94" i="18"/>
  <c r="I93" i="18"/>
  <c r="I92" i="18"/>
  <c r="E92" i="18" s="1"/>
  <c r="I91" i="18"/>
  <c r="H91" i="18" s="1"/>
  <c r="I90" i="18"/>
  <c r="E90" i="18" s="1"/>
  <c r="I89" i="18"/>
  <c r="I88" i="18"/>
  <c r="H88" i="18" s="1"/>
  <c r="I87" i="18"/>
  <c r="H87" i="18" s="1"/>
  <c r="I86" i="18"/>
  <c r="H86" i="18" s="1"/>
  <c r="I85" i="18"/>
  <c r="H85" i="18" s="1"/>
  <c r="I84" i="18"/>
  <c r="I83" i="18"/>
  <c r="H83" i="18" s="1"/>
  <c r="I82" i="18"/>
  <c r="E82" i="18" s="1"/>
  <c r="I81" i="18"/>
  <c r="I80" i="18"/>
  <c r="H80" i="18" s="1"/>
  <c r="G77" i="18"/>
  <c r="G78" i="18" s="1"/>
  <c r="D77" i="18"/>
  <c r="D78" i="18" s="1"/>
  <c r="I76" i="18"/>
  <c r="I75" i="18"/>
  <c r="I74" i="18"/>
  <c r="H74" i="18" s="1"/>
  <c r="I73" i="18"/>
  <c r="H73" i="18" s="1"/>
  <c r="I72" i="18"/>
  <c r="I71" i="18"/>
  <c r="H71" i="18" s="1"/>
  <c r="I70" i="18"/>
  <c r="H70" i="18" s="1"/>
  <c r="I69" i="18"/>
  <c r="I68" i="18"/>
  <c r="I67" i="18"/>
  <c r="H67" i="18" s="1"/>
  <c r="I66" i="18"/>
  <c r="H66" i="18" s="1"/>
  <c r="I65" i="18"/>
  <c r="E65" i="18" s="1"/>
  <c r="I64" i="18"/>
  <c r="H64" i="18" s="1"/>
  <c r="I63" i="18"/>
  <c r="I62" i="18"/>
  <c r="H62" i="18" s="1"/>
  <c r="I61" i="18"/>
  <c r="E61" i="18" s="1"/>
  <c r="I60" i="18"/>
  <c r="H60" i="18" s="1"/>
  <c r="I59" i="18"/>
  <c r="H59" i="18" s="1"/>
  <c r="I58" i="18"/>
  <c r="H58" i="18" s="1"/>
  <c r="I57" i="18"/>
  <c r="H57" i="18" s="1"/>
  <c r="I56" i="18"/>
  <c r="H56" i="18" s="1"/>
  <c r="I55" i="18"/>
  <c r="H55" i="18" s="1"/>
  <c r="I54" i="18"/>
  <c r="E54" i="18" s="1"/>
  <c r="I53" i="18"/>
  <c r="G50" i="18"/>
  <c r="D50" i="18"/>
  <c r="I49" i="18"/>
  <c r="E49" i="18" s="1"/>
  <c r="I48" i="18"/>
  <c r="H48" i="18" s="1"/>
  <c r="I47" i="18"/>
  <c r="H47" i="18" s="1"/>
  <c r="I46" i="18"/>
  <c r="H46" i="18" s="1"/>
  <c r="I45" i="18"/>
  <c r="H45" i="18" s="1"/>
  <c r="I44" i="18"/>
  <c r="H44" i="18" s="1"/>
  <c r="I43" i="18"/>
  <c r="I42" i="18"/>
  <c r="H42" i="18" s="1"/>
  <c r="I41" i="18"/>
  <c r="H41" i="18" s="1"/>
  <c r="I40" i="18"/>
  <c r="H40" i="18" s="1"/>
  <c r="I39" i="18"/>
  <c r="H39" i="18" s="1"/>
  <c r="I38" i="18"/>
  <c r="H38" i="18" s="1"/>
  <c r="I37" i="18"/>
  <c r="H37" i="18" s="1"/>
  <c r="I36" i="18"/>
  <c r="H36" i="18" s="1"/>
  <c r="I35" i="18"/>
  <c r="E35" i="18" s="1"/>
  <c r="I34" i="18"/>
  <c r="H34" i="18" s="1"/>
  <c r="I33" i="18"/>
  <c r="H33" i="18" s="1"/>
  <c r="G32" i="18"/>
  <c r="D32" i="18"/>
  <c r="I31" i="18"/>
  <c r="I30" i="18"/>
  <c r="I29" i="18"/>
  <c r="I28" i="18"/>
  <c r="H28" i="18" s="1"/>
  <c r="I27" i="18"/>
  <c r="I26" i="18"/>
  <c r="I25" i="18"/>
  <c r="I24" i="18"/>
  <c r="I23" i="18"/>
  <c r="H23" i="18" s="1"/>
  <c r="I22" i="18"/>
  <c r="I21" i="18"/>
  <c r="H21" i="18" s="1"/>
  <c r="I20" i="18"/>
  <c r="H20" i="18" s="1"/>
  <c r="I19" i="18"/>
  <c r="H19" i="18" s="1"/>
  <c r="I18" i="18"/>
  <c r="H18" i="18" s="1"/>
  <c r="I17" i="18"/>
  <c r="H17" i="18" s="1"/>
  <c r="I16" i="18"/>
  <c r="I15" i="18"/>
  <c r="H15" i="18" s="1"/>
  <c r="I14" i="18"/>
  <c r="H14" i="18" s="1"/>
  <c r="I13" i="18"/>
  <c r="I12" i="18"/>
  <c r="I11" i="18"/>
  <c r="I10" i="18"/>
  <c r="G410" i="2"/>
  <c r="D410" i="2"/>
  <c r="I409" i="2"/>
  <c r="I408" i="2"/>
  <c r="H408" i="2" s="1"/>
  <c r="G407" i="2"/>
  <c r="D407" i="2"/>
  <c r="I406" i="2"/>
  <c r="I405" i="2"/>
  <c r="I404" i="2"/>
  <c r="I403" i="2"/>
  <c r="I402" i="2"/>
  <c r="I401" i="2"/>
  <c r="I400" i="2"/>
  <c r="I399" i="2"/>
  <c r="I398" i="2"/>
  <c r="I397" i="2"/>
  <c r="I396" i="2"/>
  <c r="I395" i="2"/>
  <c r="I394" i="2"/>
  <c r="G392" i="2"/>
  <c r="D392" i="2"/>
  <c r="I391" i="2"/>
  <c r="I390" i="2"/>
  <c r="I389" i="2"/>
  <c r="I388" i="2"/>
  <c r="I387" i="2"/>
  <c r="I386" i="2"/>
  <c r="I385" i="2"/>
  <c r="I384" i="2"/>
  <c r="I383" i="2"/>
  <c r="I382" i="2"/>
  <c r="I381" i="2"/>
  <c r="I380" i="2"/>
  <c r="I379" i="2"/>
  <c r="I378" i="2"/>
  <c r="I377" i="2"/>
  <c r="I376" i="2"/>
  <c r="G372" i="2"/>
  <c r="D372" i="2"/>
  <c r="I371" i="2"/>
  <c r="I370" i="2"/>
  <c r="I369" i="2"/>
  <c r="I368" i="2"/>
  <c r="E368" i="2" s="1"/>
  <c r="I367" i="2"/>
  <c r="H367" i="2" s="1"/>
  <c r="I366" i="2"/>
  <c r="E366" i="2" s="1"/>
  <c r="I365" i="2"/>
  <c r="I364" i="2"/>
  <c r="E364" i="2" s="1"/>
  <c r="I363" i="2"/>
  <c r="I362" i="2"/>
  <c r="I361" i="2"/>
  <c r="I360" i="2"/>
  <c r="G358" i="2"/>
  <c r="D358" i="2"/>
  <c r="I357" i="2"/>
  <c r="I356" i="2"/>
  <c r="H356" i="2" s="1"/>
  <c r="I355" i="2"/>
  <c r="I354" i="2"/>
  <c r="I353" i="2"/>
  <c r="I352" i="2"/>
  <c r="G350" i="2"/>
  <c r="D350" i="2"/>
  <c r="I349" i="2"/>
  <c r="E349" i="2" s="1"/>
  <c r="I348" i="2"/>
  <c r="I347" i="2"/>
  <c r="I346" i="2"/>
  <c r="I345" i="2"/>
  <c r="I344" i="2"/>
  <c r="I343" i="2"/>
  <c r="I342" i="2"/>
  <c r="I341" i="2"/>
  <c r="G338" i="2"/>
  <c r="D338" i="2"/>
  <c r="I337" i="2"/>
  <c r="E337" i="2" s="1"/>
  <c r="I336" i="2"/>
  <c r="I335" i="2"/>
  <c r="E335" i="2" s="1"/>
  <c r="I334" i="2"/>
  <c r="I333" i="2"/>
  <c r="E333" i="2" s="1"/>
  <c r="G331" i="2"/>
  <c r="D331" i="2"/>
  <c r="I330" i="2"/>
  <c r="E330" i="2" s="1"/>
  <c r="I329" i="2"/>
  <c r="I328" i="2"/>
  <c r="H328" i="2" s="1"/>
  <c r="I327" i="2"/>
  <c r="H327" i="2" s="1"/>
  <c r="G325" i="2"/>
  <c r="D325" i="2"/>
  <c r="I324" i="2"/>
  <c r="I323" i="2"/>
  <c r="I322" i="2"/>
  <c r="H322" i="2" s="1"/>
  <c r="I321" i="2"/>
  <c r="I320" i="2"/>
  <c r="I319" i="2"/>
  <c r="I318" i="2"/>
  <c r="H318" i="2" s="1"/>
  <c r="I317" i="2"/>
  <c r="I316" i="2"/>
  <c r="G313" i="2"/>
  <c r="D313" i="2"/>
  <c r="I312" i="2"/>
  <c r="I311" i="2"/>
  <c r="I310" i="2"/>
  <c r="I309" i="2"/>
  <c r="H309" i="2" s="1"/>
  <c r="I308" i="2"/>
  <c r="E308" i="2" s="1"/>
  <c r="I307" i="2"/>
  <c r="G305" i="2"/>
  <c r="D305" i="2"/>
  <c r="I304" i="2"/>
  <c r="I303" i="2"/>
  <c r="I302" i="2"/>
  <c r="I301" i="2"/>
  <c r="I300" i="2"/>
  <c r="I299" i="2"/>
  <c r="I298" i="2"/>
  <c r="H298" i="2" s="1"/>
  <c r="G295" i="2"/>
  <c r="D295" i="2"/>
  <c r="I294" i="2"/>
  <c r="I293" i="2"/>
  <c r="H293" i="2" s="1"/>
  <c r="I292" i="2"/>
  <c r="E292" i="2" s="1"/>
  <c r="G291" i="2"/>
  <c r="D291" i="2"/>
  <c r="I290" i="2"/>
  <c r="E290" i="2" s="1"/>
  <c r="I289" i="2"/>
  <c r="I288" i="2"/>
  <c r="H288" i="2" s="1"/>
  <c r="I287" i="2"/>
  <c r="H287" i="2" s="1"/>
  <c r="I286" i="2"/>
  <c r="I285" i="2"/>
  <c r="E285" i="2" s="1"/>
  <c r="I284" i="2"/>
  <c r="H284" i="2" s="1"/>
  <c r="I283" i="2"/>
  <c r="H283" i="2" s="1"/>
  <c r="I282" i="2"/>
  <c r="E282" i="2" s="1"/>
  <c r="I281" i="2"/>
  <c r="I280" i="2"/>
  <c r="I279" i="2"/>
  <c r="H279" i="2" s="1"/>
  <c r="I278" i="2"/>
  <c r="E278" i="2" s="1"/>
  <c r="I277" i="2"/>
  <c r="G275" i="2"/>
  <c r="D275" i="2"/>
  <c r="I274" i="2"/>
  <c r="I273" i="2"/>
  <c r="H273" i="2" s="1"/>
  <c r="I272" i="2"/>
  <c r="I271" i="2"/>
  <c r="I270" i="2"/>
  <c r="H270" i="2" s="1"/>
  <c r="I269" i="2"/>
  <c r="I268" i="2"/>
  <c r="I267" i="2"/>
  <c r="E267" i="2" s="1"/>
  <c r="I266" i="2"/>
  <c r="H266" i="2" s="1"/>
  <c r="I265" i="2"/>
  <c r="I264" i="2"/>
  <c r="I263" i="2"/>
  <c r="I262" i="2"/>
  <c r="G260" i="2"/>
  <c r="D260" i="2"/>
  <c r="I259" i="2"/>
  <c r="E259" i="2" s="1"/>
  <c r="I258" i="2"/>
  <c r="I257" i="2"/>
  <c r="I256" i="2"/>
  <c r="I255" i="2"/>
  <c r="I254" i="2"/>
  <c r="I253" i="2"/>
  <c r="I252" i="2"/>
  <c r="H252" i="2" s="1"/>
  <c r="I251" i="2"/>
  <c r="I250" i="2"/>
  <c r="G248" i="2"/>
  <c r="D248" i="2"/>
  <c r="I247" i="2"/>
  <c r="H247" i="2" s="1"/>
  <c r="I246" i="2"/>
  <c r="I245" i="2"/>
  <c r="I244" i="2"/>
  <c r="I243" i="2"/>
  <c r="I242" i="2"/>
  <c r="I241" i="2"/>
  <c r="H241" i="2" s="1"/>
  <c r="I240" i="2"/>
  <c r="E240" i="2" s="1"/>
  <c r="I239" i="2"/>
  <c r="I238" i="2"/>
  <c r="E238" i="2" s="1"/>
  <c r="I237" i="2"/>
  <c r="G235" i="2"/>
  <c r="D235" i="2"/>
  <c r="I234" i="2"/>
  <c r="H234" i="2" s="1"/>
  <c r="I233" i="2"/>
  <c r="E233" i="2" s="1"/>
  <c r="I232" i="2"/>
  <c r="I231" i="2"/>
  <c r="H231" i="2" s="1"/>
  <c r="I230" i="2"/>
  <c r="H230" i="2" s="1"/>
  <c r="I229" i="2"/>
  <c r="E229" i="2" s="1"/>
  <c r="I228" i="2"/>
  <c r="H228" i="2" s="1"/>
  <c r="I227" i="2"/>
  <c r="H227" i="2" s="1"/>
  <c r="I226" i="2"/>
  <c r="H226" i="2" s="1"/>
  <c r="I225" i="2"/>
  <c r="H225" i="2" s="1"/>
  <c r="I224" i="2"/>
  <c r="I223" i="2"/>
  <c r="H223" i="2" s="1"/>
  <c r="I222" i="2"/>
  <c r="H222" i="2" s="1"/>
  <c r="I221" i="2"/>
  <c r="E221" i="2" s="1"/>
  <c r="I220" i="2"/>
  <c r="H220" i="2" s="1"/>
  <c r="I219" i="2"/>
  <c r="E219" i="2" s="1"/>
  <c r="I218" i="2"/>
  <c r="H218" i="2" s="1"/>
  <c r="I217" i="2"/>
  <c r="H217" i="2" s="1"/>
  <c r="I216" i="2"/>
  <c r="I215" i="2"/>
  <c r="H215" i="2" s="1"/>
  <c r="I214" i="2"/>
  <c r="H214" i="2" s="1"/>
  <c r="I213" i="2"/>
  <c r="E213" i="2" s="1"/>
  <c r="I212" i="2"/>
  <c r="H212" i="2" s="1"/>
  <c r="I211" i="2"/>
  <c r="H211" i="2" s="1"/>
  <c r="I210" i="2"/>
  <c r="H210" i="2" s="1"/>
  <c r="I209" i="2"/>
  <c r="H209" i="2" s="1"/>
  <c r="I208" i="2"/>
  <c r="I207" i="2"/>
  <c r="H207" i="2" s="1"/>
  <c r="I206" i="2"/>
  <c r="H206" i="2" s="1"/>
  <c r="I204" i="2"/>
  <c r="E204" i="2" s="1"/>
  <c r="I203" i="2"/>
  <c r="H203" i="2" s="1"/>
  <c r="I202" i="2"/>
  <c r="E202" i="2" s="1"/>
  <c r="I201" i="2"/>
  <c r="H201" i="2" s="1"/>
  <c r="I200" i="2"/>
  <c r="E200" i="2" s="1"/>
  <c r="I199" i="2"/>
  <c r="I198" i="2"/>
  <c r="I197" i="2"/>
  <c r="E197" i="2" s="1"/>
  <c r="I196" i="2"/>
  <c r="H196" i="2" s="1"/>
  <c r="I195" i="2"/>
  <c r="H195" i="2" s="1"/>
  <c r="I194" i="2"/>
  <c r="I193" i="2"/>
  <c r="H193" i="2" s="1"/>
  <c r="G189" i="2"/>
  <c r="D189" i="2"/>
  <c r="I188" i="2"/>
  <c r="I187" i="2"/>
  <c r="H187" i="2" s="1"/>
  <c r="I186" i="2"/>
  <c r="H186" i="2" s="1"/>
  <c r="I185" i="2"/>
  <c r="E185" i="2" s="1"/>
  <c r="G183" i="2"/>
  <c r="D183" i="2"/>
  <c r="I182" i="2"/>
  <c r="E182" i="2" s="1"/>
  <c r="I181" i="2"/>
  <c r="E181" i="2" s="1"/>
  <c r="I180" i="2"/>
  <c r="H180" i="2" s="1"/>
  <c r="I179" i="2"/>
  <c r="H179" i="2" s="1"/>
  <c r="I178" i="2"/>
  <c r="I177" i="2"/>
  <c r="H177" i="2" s="1"/>
  <c r="I176" i="2"/>
  <c r="H176" i="2" s="1"/>
  <c r="I175" i="2"/>
  <c r="E175" i="2" s="1"/>
  <c r="I174" i="2"/>
  <c r="E174" i="2" s="1"/>
  <c r="I173" i="2"/>
  <c r="I171" i="2"/>
  <c r="H171" i="2" s="1"/>
  <c r="G169" i="2"/>
  <c r="D169" i="2"/>
  <c r="I168" i="2"/>
  <c r="H168" i="2" s="1"/>
  <c r="I167" i="2"/>
  <c r="I166" i="2"/>
  <c r="I165" i="2"/>
  <c r="I164" i="2"/>
  <c r="G162" i="2"/>
  <c r="D162" i="2"/>
  <c r="I161" i="2"/>
  <c r="H161" i="2" s="1"/>
  <c r="I155" i="2"/>
  <c r="E155" i="2" s="1"/>
  <c r="G152" i="2"/>
  <c r="D152" i="2"/>
  <c r="I151" i="2"/>
  <c r="H151" i="2" s="1"/>
  <c r="I150" i="2"/>
  <c r="H150" i="2" s="1"/>
  <c r="I149" i="2"/>
  <c r="E149" i="2" s="1"/>
  <c r="I148" i="2"/>
  <c r="I147" i="2"/>
  <c r="I146" i="2"/>
  <c r="I145" i="2"/>
  <c r="I144" i="2"/>
  <c r="I143" i="2"/>
  <c r="H143" i="2" s="1"/>
  <c r="I142" i="2"/>
  <c r="I141" i="2"/>
  <c r="I140" i="2"/>
  <c r="I139" i="2"/>
  <c r="H139" i="2" s="1"/>
  <c r="G137" i="2"/>
  <c r="D137" i="2"/>
  <c r="I136" i="2"/>
  <c r="I135" i="2"/>
  <c r="I134" i="2"/>
  <c r="I133" i="2"/>
  <c r="I132" i="2"/>
  <c r="I131" i="2"/>
  <c r="I130" i="2"/>
  <c r="I129" i="2"/>
  <c r="I128" i="2"/>
  <c r="G126" i="2"/>
  <c r="D126" i="2"/>
  <c r="I125" i="2"/>
  <c r="I124" i="2"/>
  <c r="E124" i="2" s="1"/>
  <c r="I123" i="2"/>
  <c r="I122" i="2"/>
  <c r="I121" i="2"/>
  <c r="I120" i="2"/>
  <c r="I119" i="2"/>
  <c r="I118" i="2"/>
  <c r="E118" i="2" s="1"/>
  <c r="I117" i="2"/>
  <c r="I116" i="2"/>
  <c r="G114" i="2"/>
  <c r="D114" i="2"/>
  <c r="I113" i="2"/>
  <c r="I112" i="2"/>
  <c r="I111" i="2"/>
  <c r="I110" i="2"/>
  <c r="I109" i="2"/>
  <c r="I108" i="2"/>
  <c r="I107" i="2"/>
  <c r="I106" i="2"/>
  <c r="I105" i="2"/>
  <c r="I104" i="2"/>
  <c r="I103" i="2"/>
  <c r="G100" i="2"/>
  <c r="G101" i="2" s="1"/>
  <c r="D100" i="2"/>
  <c r="D101" i="2" s="1"/>
  <c r="I99" i="2"/>
  <c r="I98" i="2"/>
  <c r="I97" i="2"/>
  <c r="I96" i="2"/>
  <c r="I95" i="2"/>
  <c r="I94" i="2"/>
  <c r="I93" i="2"/>
  <c r="I92" i="2"/>
  <c r="I91" i="2"/>
  <c r="I90" i="2"/>
  <c r="I89" i="2"/>
  <c r="I88" i="2"/>
  <c r="I87" i="2"/>
  <c r="H87" i="2" s="1"/>
  <c r="I86" i="2"/>
  <c r="I85" i="2"/>
  <c r="I84" i="2"/>
  <c r="H84" i="2" s="1"/>
  <c r="I83" i="2"/>
  <c r="I82" i="2"/>
  <c r="I81" i="2"/>
  <c r="I80" i="2"/>
  <c r="G77" i="2"/>
  <c r="G78" i="2" s="1"/>
  <c r="D77" i="2"/>
  <c r="D78" i="2" s="1"/>
  <c r="I76" i="2"/>
  <c r="I75" i="2"/>
  <c r="I74" i="2"/>
  <c r="I73" i="2"/>
  <c r="I72" i="2"/>
  <c r="I71" i="2"/>
  <c r="I70" i="2"/>
  <c r="I69" i="2"/>
  <c r="I68" i="2"/>
  <c r="I67" i="2"/>
  <c r="I66" i="2"/>
  <c r="I65" i="2"/>
  <c r="I64" i="2"/>
  <c r="I63" i="2"/>
  <c r="I62" i="2"/>
  <c r="I61" i="2"/>
  <c r="I60" i="2"/>
  <c r="I59" i="2"/>
  <c r="I58" i="2"/>
  <c r="I57" i="2"/>
  <c r="I56" i="2"/>
  <c r="I55" i="2"/>
  <c r="I54" i="2"/>
  <c r="I53" i="2"/>
  <c r="G50" i="2"/>
  <c r="D50" i="2"/>
  <c r="I49" i="2"/>
  <c r="I48" i="2"/>
  <c r="I47" i="2"/>
  <c r="I46" i="2"/>
  <c r="I45" i="2"/>
  <c r="I44" i="2"/>
  <c r="I43" i="2"/>
  <c r="I42" i="2"/>
  <c r="I41" i="2"/>
  <c r="I40" i="2"/>
  <c r="I39" i="2"/>
  <c r="I38" i="2"/>
  <c r="I37" i="2"/>
  <c r="I36" i="2"/>
  <c r="I35" i="2"/>
  <c r="H35" i="2" s="1"/>
  <c r="I34" i="2"/>
  <c r="I33" i="2"/>
  <c r="G32" i="2"/>
  <c r="D32" i="2"/>
  <c r="I31" i="2"/>
  <c r="H31" i="2" s="1"/>
  <c r="I30" i="2"/>
  <c r="I29" i="2"/>
  <c r="H29" i="2" s="1"/>
  <c r="I28" i="2"/>
  <c r="I27" i="2"/>
  <c r="I26" i="2"/>
  <c r="I25" i="2"/>
  <c r="I24" i="2"/>
  <c r="I23" i="2"/>
  <c r="I22" i="2"/>
  <c r="I21" i="2"/>
  <c r="I20" i="2"/>
  <c r="E20" i="2" s="1"/>
  <c r="I19" i="2"/>
  <c r="I18" i="2"/>
  <c r="I17" i="2"/>
  <c r="I16" i="2"/>
  <c r="H16" i="2" s="1"/>
  <c r="I15" i="2"/>
  <c r="I14" i="2"/>
  <c r="H14" i="2" s="1"/>
  <c r="I13" i="2"/>
  <c r="H13" i="2" s="1"/>
  <c r="I12" i="2"/>
  <c r="I11" i="2"/>
  <c r="I10" i="2"/>
  <c r="E10" i="2" s="1"/>
  <c r="G262" i="20"/>
  <c r="D262" i="20"/>
  <c r="I261" i="20"/>
  <c r="I260" i="20"/>
  <c r="G259" i="20"/>
  <c r="D259" i="20"/>
  <c r="I258" i="20"/>
  <c r="E258" i="20" s="1"/>
  <c r="I257" i="20"/>
  <c r="I256" i="20"/>
  <c r="I255" i="20"/>
  <c r="H255" i="20" s="1"/>
  <c r="I254" i="20"/>
  <c r="I253" i="20"/>
  <c r="I252" i="20"/>
  <c r="I251" i="20"/>
  <c r="H251" i="20" s="1"/>
  <c r="I250" i="20"/>
  <c r="I249" i="20"/>
  <c r="I248" i="20"/>
  <c r="E248" i="20" s="1"/>
  <c r="I247" i="20"/>
  <c r="I246" i="20"/>
  <c r="G244" i="20"/>
  <c r="D244" i="20"/>
  <c r="I243" i="20"/>
  <c r="I242" i="20"/>
  <c r="I241" i="20"/>
  <c r="I240" i="20"/>
  <c r="I239" i="20"/>
  <c r="I238" i="20"/>
  <c r="I237" i="20"/>
  <c r="I236" i="20"/>
  <c r="I235" i="20"/>
  <c r="H235" i="20" s="1"/>
  <c r="I234" i="20"/>
  <c r="E234" i="20" s="1"/>
  <c r="I233" i="20"/>
  <c r="E233" i="20" s="1"/>
  <c r="I232" i="20"/>
  <c r="H232" i="20" s="1"/>
  <c r="I231" i="20"/>
  <c r="E231" i="20" s="1"/>
  <c r="I230" i="20"/>
  <c r="I229" i="20"/>
  <c r="I228" i="20"/>
  <c r="G224" i="20"/>
  <c r="G225" i="20" s="1"/>
  <c r="G226" i="20" s="1"/>
  <c r="D224" i="20"/>
  <c r="D225" i="20" s="1"/>
  <c r="D226" i="20" s="1"/>
  <c r="I223" i="20"/>
  <c r="I222" i="20"/>
  <c r="H222" i="20" s="1"/>
  <c r="I221" i="20"/>
  <c r="E221" i="20" s="1"/>
  <c r="I220" i="20"/>
  <c r="E220" i="20" s="1"/>
  <c r="I219" i="20"/>
  <c r="H219" i="20" s="1"/>
  <c r="I218" i="20"/>
  <c r="E218" i="20" s="1"/>
  <c r="I217" i="20"/>
  <c r="H217" i="20" s="1"/>
  <c r="I216" i="20"/>
  <c r="H216" i="20" s="1"/>
  <c r="I215" i="20"/>
  <c r="I214" i="20"/>
  <c r="H214" i="20" s="1"/>
  <c r="I213" i="20"/>
  <c r="H213" i="20" s="1"/>
  <c r="I212" i="20"/>
  <c r="G208" i="20"/>
  <c r="D208" i="20"/>
  <c r="I207" i="20"/>
  <c r="I206" i="20"/>
  <c r="I205" i="20"/>
  <c r="G204" i="20"/>
  <c r="D204" i="20"/>
  <c r="I203" i="20"/>
  <c r="I202" i="20"/>
  <c r="I201" i="20"/>
  <c r="I200" i="20"/>
  <c r="I199" i="20"/>
  <c r="E199" i="20" s="1"/>
  <c r="I198" i="20"/>
  <c r="H198" i="20" s="1"/>
  <c r="I197" i="20"/>
  <c r="E197" i="20" s="1"/>
  <c r="I196" i="20"/>
  <c r="H196" i="20" s="1"/>
  <c r="I195" i="20"/>
  <c r="H195" i="20" s="1"/>
  <c r="I194" i="20"/>
  <c r="I193" i="20"/>
  <c r="E193" i="20" s="1"/>
  <c r="I192" i="20"/>
  <c r="I191" i="20"/>
  <c r="I190" i="20"/>
  <c r="G188" i="20"/>
  <c r="D188" i="20"/>
  <c r="I187" i="20"/>
  <c r="I186" i="20"/>
  <c r="H186" i="20" s="1"/>
  <c r="I185" i="20"/>
  <c r="I184" i="20"/>
  <c r="I183" i="20"/>
  <c r="E183" i="20" s="1"/>
  <c r="I182" i="20"/>
  <c r="I181" i="20"/>
  <c r="I180" i="20"/>
  <c r="H180" i="20" s="1"/>
  <c r="I179" i="20"/>
  <c r="I178" i="20"/>
  <c r="I177" i="20"/>
  <c r="I176" i="20"/>
  <c r="I175" i="20"/>
  <c r="G173" i="20"/>
  <c r="D173" i="20"/>
  <c r="I172" i="20"/>
  <c r="E172" i="20" s="1"/>
  <c r="I171" i="20"/>
  <c r="I170" i="20"/>
  <c r="I169" i="20"/>
  <c r="I168" i="20"/>
  <c r="I167" i="20"/>
  <c r="I166" i="20"/>
  <c r="I165" i="20"/>
  <c r="H165" i="20" s="1"/>
  <c r="I164" i="20"/>
  <c r="I163" i="20"/>
  <c r="G161" i="20"/>
  <c r="D161" i="20"/>
  <c r="I160" i="20"/>
  <c r="H160" i="20" s="1"/>
  <c r="I159" i="20"/>
  <c r="I158" i="20"/>
  <c r="I157" i="20"/>
  <c r="I156" i="20"/>
  <c r="I155" i="20"/>
  <c r="I154" i="20"/>
  <c r="H154" i="20" s="1"/>
  <c r="I153" i="20"/>
  <c r="I152" i="20"/>
  <c r="I151" i="20"/>
  <c r="I150" i="20"/>
  <c r="G146" i="20"/>
  <c r="D146" i="20"/>
  <c r="I145" i="20"/>
  <c r="I144" i="20"/>
  <c r="I143" i="20"/>
  <c r="I142" i="20"/>
  <c r="G140" i="20"/>
  <c r="D140" i="20"/>
  <c r="I139" i="20"/>
  <c r="I138" i="20"/>
  <c r="I137" i="20"/>
  <c r="I136" i="20"/>
  <c r="I135" i="20"/>
  <c r="I134" i="20"/>
  <c r="H134" i="20" s="1"/>
  <c r="I133" i="20"/>
  <c r="I132" i="20"/>
  <c r="I131" i="20"/>
  <c r="I130" i="20"/>
  <c r="I128" i="20"/>
  <c r="G126" i="20"/>
  <c r="D126" i="20"/>
  <c r="I125" i="20"/>
  <c r="E125" i="20" s="1"/>
  <c r="I119" i="20"/>
  <c r="G116" i="20"/>
  <c r="G117" i="20" s="1"/>
  <c r="D116" i="20"/>
  <c r="D117" i="20" s="1"/>
  <c r="I115" i="20"/>
  <c r="H115" i="20" s="1"/>
  <c r="I114" i="20"/>
  <c r="H114" i="20" s="1"/>
  <c r="I113" i="20"/>
  <c r="H113" i="20" s="1"/>
  <c r="I112" i="20"/>
  <c r="E112" i="20" s="1"/>
  <c r="I111" i="20"/>
  <c r="H111" i="20" s="1"/>
  <c r="I110" i="20"/>
  <c r="H110" i="20" s="1"/>
  <c r="I109" i="20"/>
  <c r="I108" i="20"/>
  <c r="H108" i="20" s="1"/>
  <c r="I107" i="20"/>
  <c r="H107" i="20" s="1"/>
  <c r="I106" i="20"/>
  <c r="H106" i="20" s="1"/>
  <c r="I105" i="20"/>
  <c r="H105" i="20" s="1"/>
  <c r="I104" i="20"/>
  <c r="E104" i="20" s="1"/>
  <c r="I103" i="20"/>
  <c r="H103" i="20" s="1"/>
  <c r="G100" i="20"/>
  <c r="G101" i="20" s="1"/>
  <c r="D100" i="20"/>
  <c r="D101" i="20" s="1"/>
  <c r="I99" i="20"/>
  <c r="I98" i="20"/>
  <c r="I97" i="20"/>
  <c r="I96" i="20"/>
  <c r="E96" i="20" s="1"/>
  <c r="I95" i="20"/>
  <c r="I94" i="20"/>
  <c r="I93" i="20"/>
  <c r="I92" i="20"/>
  <c r="E92" i="20" s="1"/>
  <c r="I91" i="20"/>
  <c r="H91" i="20" s="1"/>
  <c r="I90" i="20"/>
  <c r="H90" i="20" s="1"/>
  <c r="I89" i="20"/>
  <c r="I88" i="20"/>
  <c r="H88" i="20" s="1"/>
  <c r="I87" i="20"/>
  <c r="H87" i="20" s="1"/>
  <c r="I86" i="20"/>
  <c r="E86" i="20" s="1"/>
  <c r="I85" i="20"/>
  <c r="I84" i="20"/>
  <c r="E84" i="20" s="1"/>
  <c r="I83" i="20"/>
  <c r="H83" i="20" s="1"/>
  <c r="I82" i="20"/>
  <c r="I81" i="20"/>
  <c r="I80" i="20"/>
  <c r="G77" i="20"/>
  <c r="G78" i="20" s="1"/>
  <c r="D77" i="20"/>
  <c r="I76" i="20"/>
  <c r="I75" i="20"/>
  <c r="I74" i="20"/>
  <c r="I73" i="20"/>
  <c r="I72" i="20"/>
  <c r="I71" i="20"/>
  <c r="I70" i="20"/>
  <c r="I69" i="20"/>
  <c r="I68" i="20"/>
  <c r="I67" i="20"/>
  <c r="H67" i="20" s="1"/>
  <c r="I66" i="20"/>
  <c r="I65" i="20"/>
  <c r="E65" i="20" s="1"/>
  <c r="I64" i="20"/>
  <c r="I63" i="20"/>
  <c r="I62" i="20"/>
  <c r="H62" i="20" s="1"/>
  <c r="I61" i="20"/>
  <c r="I60" i="20"/>
  <c r="I59" i="20"/>
  <c r="I58" i="20"/>
  <c r="I57" i="20"/>
  <c r="I56" i="20"/>
  <c r="H56" i="20" s="1"/>
  <c r="I55" i="20"/>
  <c r="I54" i="20"/>
  <c r="I53" i="20"/>
  <c r="G50" i="20"/>
  <c r="D50" i="20"/>
  <c r="I49" i="20"/>
  <c r="H49" i="20" s="1"/>
  <c r="I48" i="20"/>
  <c r="I47" i="20"/>
  <c r="I46" i="20"/>
  <c r="I45" i="20"/>
  <c r="I44" i="20"/>
  <c r="I43" i="20"/>
  <c r="I42" i="20"/>
  <c r="I41" i="20"/>
  <c r="H41" i="20" s="1"/>
  <c r="I40" i="20"/>
  <c r="I39" i="20"/>
  <c r="I38" i="20"/>
  <c r="I37" i="20"/>
  <c r="I36" i="20"/>
  <c r="I35" i="20"/>
  <c r="E35" i="20" s="1"/>
  <c r="I34" i="20"/>
  <c r="I33" i="20"/>
  <c r="E33" i="20" s="1"/>
  <c r="G32" i="20"/>
  <c r="D32" i="20"/>
  <c r="I31" i="20"/>
  <c r="H31" i="20" s="1"/>
  <c r="I30" i="20"/>
  <c r="I29" i="20"/>
  <c r="H29" i="20" s="1"/>
  <c r="I28" i="20"/>
  <c r="H28" i="20" s="1"/>
  <c r="I27" i="20"/>
  <c r="I26" i="20"/>
  <c r="I25" i="20"/>
  <c r="I24" i="20"/>
  <c r="I23" i="20"/>
  <c r="H23" i="20" s="1"/>
  <c r="I22" i="20"/>
  <c r="I21" i="20"/>
  <c r="E21" i="20" s="1"/>
  <c r="I20" i="20"/>
  <c r="H20" i="20" s="1"/>
  <c r="I19" i="20"/>
  <c r="H19" i="20" s="1"/>
  <c r="I18" i="20"/>
  <c r="H18" i="20" s="1"/>
  <c r="I17" i="20"/>
  <c r="H17" i="20" s="1"/>
  <c r="I16" i="20"/>
  <c r="I15" i="20"/>
  <c r="I14" i="20"/>
  <c r="E14" i="20" s="1"/>
  <c r="I13" i="20"/>
  <c r="I12" i="20"/>
  <c r="I11" i="20"/>
  <c r="I10" i="20"/>
  <c r="E10" i="20" s="1"/>
  <c r="G366" i="8"/>
  <c r="D366" i="8"/>
  <c r="I365" i="8"/>
  <c r="I364" i="8"/>
  <c r="G363" i="8"/>
  <c r="D363" i="8"/>
  <c r="I362" i="8"/>
  <c r="H362" i="8" s="1"/>
  <c r="I361" i="8"/>
  <c r="I360" i="8"/>
  <c r="I359" i="8"/>
  <c r="H359" i="8" s="1"/>
  <c r="I358" i="8"/>
  <c r="I357" i="8"/>
  <c r="H357" i="8" s="1"/>
  <c r="I356" i="8"/>
  <c r="I355" i="8"/>
  <c r="I354" i="8"/>
  <c r="I353" i="8"/>
  <c r="I352" i="8"/>
  <c r="E352" i="8" s="1"/>
  <c r="I351" i="8"/>
  <c r="I350" i="8"/>
  <c r="G348" i="8"/>
  <c r="D348" i="8"/>
  <c r="I347" i="8"/>
  <c r="I346" i="8"/>
  <c r="I345" i="8"/>
  <c r="I344" i="8"/>
  <c r="I343" i="8"/>
  <c r="I342" i="8"/>
  <c r="I341" i="8"/>
  <c r="I340" i="8"/>
  <c r="I339" i="8"/>
  <c r="H339" i="8" s="1"/>
  <c r="I338" i="8"/>
  <c r="I337" i="8"/>
  <c r="H337" i="8" s="1"/>
  <c r="I336" i="8"/>
  <c r="H336" i="8" s="1"/>
  <c r="I335" i="8"/>
  <c r="E335" i="8" s="1"/>
  <c r="I334" i="8"/>
  <c r="I333" i="8"/>
  <c r="I332" i="8"/>
  <c r="G328" i="8"/>
  <c r="D328" i="8"/>
  <c r="I327" i="8"/>
  <c r="I326" i="8"/>
  <c r="H326" i="8" s="1"/>
  <c r="I325" i="8"/>
  <c r="I324" i="8"/>
  <c r="E324" i="8" s="1"/>
  <c r="I323" i="8"/>
  <c r="H323" i="8" s="1"/>
  <c r="I322" i="8"/>
  <c r="I321" i="8"/>
  <c r="H321" i="8" s="1"/>
  <c r="I320" i="8"/>
  <c r="E320" i="8" s="1"/>
  <c r="I319" i="8"/>
  <c r="I318" i="8"/>
  <c r="H318" i="8" s="1"/>
  <c r="I317" i="8"/>
  <c r="I316" i="8"/>
  <c r="G314" i="8"/>
  <c r="D314" i="8"/>
  <c r="I313" i="8"/>
  <c r="I312" i="8"/>
  <c r="I311" i="8"/>
  <c r="I310" i="8"/>
  <c r="I309" i="8"/>
  <c r="I308" i="8"/>
  <c r="G306" i="8"/>
  <c r="D306" i="8"/>
  <c r="I305" i="8"/>
  <c r="I304" i="8"/>
  <c r="I303" i="8"/>
  <c r="I302" i="8"/>
  <c r="I301" i="8"/>
  <c r="I300" i="8"/>
  <c r="I299" i="8"/>
  <c r="I298" i="8"/>
  <c r="I297" i="8"/>
  <c r="G294" i="8"/>
  <c r="D294" i="8"/>
  <c r="I293" i="8"/>
  <c r="I292" i="8"/>
  <c r="I291" i="8"/>
  <c r="I290" i="8"/>
  <c r="I289" i="8"/>
  <c r="G287" i="8"/>
  <c r="D287" i="8"/>
  <c r="I286" i="8"/>
  <c r="I285" i="8"/>
  <c r="I284" i="8"/>
  <c r="I283" i="8"/>
  <c r="G281" i="8"/>
  <c r="D281" i="8"/>
  <c r="I280" i="8"/>
  <c r="I279" i="8"/>
  <c r="I278" i="8"/>
  <c r="I277" i="8"/>
  <c r="I276" i="8"/>
  <c r="I275" i="8"/>
  <c r="I274" i="8"/>
  <c r="I273" i="8"/>
  <c r="I272" i="8"/>
  <c r="G269" i="8"/>
  <c r="D269" i="8"/>
  <c r="I268" i="8"/>
  <c r="I267" i="8"/>
  <c r="I266" i="8"/>
  <c r="I265" i="8"/>
  <c r="I264" i="8"/>
  <c r="I263" i="8"/>
  <c r="G261" i="8"/>
  <c r="D261" i="8"/>
  <c r="I260" i="8"/>
  <c r="I259" i="8"/>
  <c r="I258" i="8"/>
  <c r="I257" i="8"/>
  <c r="I256" i="8"/>
  <c r="I255" i="8"/>
  <c r="I254" i="8"/>
  <c r="G251" i="8"/>
  <c r="D251" i="8"/>
  <c r="I250" i="8"/>
  <c r="I249" i="8"/>
  <c r="I248" i="8"/>
  <c r="G247" i="8"/>
  <c r="D247" i="8"/>
  <c r="I246" i="8"/>
  <c r="I245" i="8"/>
  <c r="I244" i="8"/>
  <c r="I243" i="8"/>
  <c r="I242" i="8"/>
  <c r="E242" i="8" s="1"/>
  <c r="I241" i="8"/>
  <c r="I240" i="8"/>
  <c r="E240" i="8" s="1"/>
  <c r="I239" i="8"/>
  <c r="H239" i="8" s="1"/>
  <c r="I238" i="8"/>
  <c r="I237" i="8"/>
  <c r="I236" i="8"/>
  <c r="I235" i="8"/>
  <c r="I234" i="8"/>
  <c r="I233" i="8"/>
  <c r="G231" i="8"/>
  <c r="D231" i="8"/>
  <c r="I230" i="8"/>
  <c r="I229" i="8"/>
  <c r="I228" i="8"/>
  <c r="I227" i="8"/>
  <c r="I226" i="8"/>
  <c r="H226" i="8" s="1"/>
  <c r="I225" i="8"/>
  <c r="I224" i="8"/>
  <c r="I223" i="8"/>
  <c r="H223" i="8" s="1"/>
  <c r="I222" i="8"/>
  <c r="I221" i="8"/>
  <c r="I220" i="8"/>
  <c r="I219" i="8"/>
  <c r="I218" i="8"/>
  <c r="G216" i="8"/>
  <c r="D216" i="8"/>
  <c r="I215" i="8"/>
  <c r="I214" i="8"/>
  <c r="I213" i="8"/>
  <c r="I212" i="8"/>
  <c r="I211" i="8"/>
  <c r="I210" i="8"/>
  <c r="H210" i="8" s="1"/>
  <c r="I209" i="8"/>
  <c r="I208" i="8"/>
  <c r="I207" i="8"/>
  <c r="I206" i="8"/>
  <c r="G204" i="8"/>
  <c r="D204" i="8"/>
  <c r="I203" i="8"/>
  <c r="I202" i="8"/>
  <c r="I201" i="8"/>
  <c r="I200" i="8"/>
  <c r="I199" i="8"/>
  <c r="I198" i="8"/>
  <c r="I195" i="8"/>
  <c r="I194" i="8"/>
  <c r="I193" i="8"/>
  <c r="G189" i="8"/>
  <c r="D189" i="8"/>
  <c r="I188" i="8"/>
  <c r="I187" i="8"/>
  <c r="I186" i="8"/>
  <c r="I185" i="8"/>
  <c r="G183" i="8"/>
  <c r="D183" i="8"/>
  <c r="I182" i="8"/>
  <c r="I181" i="8"/>
  <c r="I180" i="8"/>
  <c r="I179" i="8"/>
  <c r="I178" i="8"/>
  <c r="I177" i="8"/>
  <c r="E177" i="8" s="1"/>
  <c r="I176" i="8"/>
  <c r="I175" i="8"/>
  <c r="I174" i="8"/>
  <c r="I173" i="8"/>
  <c r="I171" i="8"/>
  <c r="G169" i="8"/>
  <c r="D169" i="8"/>
  <c r="I168" i="8"/>
  <c r="I167" i="8"/>
  <c r="I166" i="8"/>
  <c r="I165" i="8"/>
  <c r="I164" i="8"/>
  <c r="G162" i="8"/>
  <c r="D162" i="8"/>
  <c r="I161" i="8"/>
  <c r="I155" i="8"/>
  <c r="G152" i="8"/>
  <c r="D152" i="8"/>
  <c r="I151" i="8"/>
  <c r="I150" i="8"/>
  <c r="E150" i="8" s="1"/>
  <c r="I149" i="8"/>
  <c r="E149" i="8" s="1"/>
  <c r="I148" i="8"/>
  <c r="E148" i="8" s="1"/>
  <c r="I147" i="8"/>
  <c r="H147" i="8" s="1"/>
  <c r="I146" i="8"/>
  <c r="E146" i="8" s="1"/>
  <c r="I145" i="8"/>
  <c r="H145" i="8" s="1"/>
  <c r="I144" i="8"/>
  <c r="E144" i="8" s="1"/>
  <c r="I143" i="8"/>
  <c r="I142" i="8"/>
  <c r="E142" i="8" s="1"/>
  <c r="I141" i="8"/>
  <c r="E141" i="8" s="1"/>
  <c r="I140" i="8"/>
  <c r="H140" i="8" s="1"/>
  <c r="I139" i="8"/>
  <c r="G137" i="8"/>
  <c r="D137" i="8"/>
  <c r="I136" i="8"/>
  <c r="I135" i="8"/>
  <c r="I134" i="8"/>
  <c r="I133" i="8"/>
  <c r="I132" i="8"/>
  <c r="I131" i="8"/>
  <c r="I130" i="8"/>
  <c r="I129" i="8"/>
  <c r="I128" i="8"/>
  <c r="G126" i="8"/>
  <c r="D126" i="8"/>
  <c r="I125" i="8"/>
  <c r="I124" i="8"/>
  <c r="I123" i="8"/>
  <c r="I122" i="8"/>
  <c r="I121" i="8"/>
  <c r="I120" i="8"/>
  <c r="I119" i="8"/>
  <c r="I118" i="8"/>
  <c r="I117" i="8"/>
  <c r="I116" i="8"/>
  <c r="G114" i="8"/>
  <c r="D114" i="8"/>
  <c r="I113" i="8"/>
  <c r="I112" i="8"/>
  <c r="I111" i="8"/>
  <c r="I110" i="8"/>
  <c r="I109" i="8"/>
  <c r="I108" i="8"/>
  <c r="I107" i="8"/>
  <c r="I106" i="8"/>
  <c r="I105" i="8"/>
  <c r="I104" i="8"/>
  <c r="I103" i="8"/>
  <c r="G100" i="8"/>
  <c r="G101" i="8" s="1"/>
  <c r="D100" i="8"/>
  <c r="D101" i="8" s="1"/>
  <c r="I99" i="8"/>
  <c r="I98" i="8"/>
  <c r="I97" i="8"/>
  <c r="I96" i="8"/>
  <c r="E96" i="8" s="1"/>
  <c r="I95" i="8"/>
  <c r="I94" i="8"/>
  <c r="I93" i="8"/>
  <c r="I92" i="8"/>
  <c r="H92" i="8" s="1"/>
  <c r="I91" i="8"/>
  <c r="I90" i="8"/>
  <c r="E90" i="8" s="1"/>
  <c r="I89" i="8"/>
  <c r="H89" i="8" s="1"/>
  <c r="I88" i="8"/>
  <c r="H88" i="8" s="1"/>
  <c r="I87" i="8"/>
  <c r="I86" i="8"/>
  <c r="I85" i="8"/>
  <c r="I84" i="8"/>
  <c r="I83" i="8"/>
  <c r="I82" i="8"/>
  <c r="I81" i="8"/>
  <c r="I80" i="8"/>
  <c r="G77" i="8"/>
  <c r="D77" i="8"/>
  <c r="D78" i="8" s="1"/>
  <c r="I76" i="8"/>
  <c r="I75" i="8"/>
  <c r="I74" i="8"/>
  <c r="I73" i="8"/>
  <c r="I72" i="8"/>
  <c r="H72" i="8" s="1"/>
  <c r="I71" i="8"/>
  <c r="I70" i="8"/>
  <c r="I69" i="8"/>
  <c r="I68" i="8"/>
  <c r="I67" i="8"/>
  <c r="H67" i="8" s="1"/>
  <c r="I66" i="8"/>
  <c r="I65" i="8"/>
  <c r="E65" i="8" s="1"/>
  <c r="I64" i="8"/>
  <c r="I63" i="8"/>
  <c r="I62" i="8"/>
  <c r="H62" i="8" s="1"/>
  <c r="I61" i="8"/>
  <c r="I60" i="8"/>
  <c r="I59" i="8"/>
  <c r="I58" i="8"/>
  <c r="I57" i="8"/>
  <c r="I56" i="8"/>
  <c r="I55" i="8"/>
  <c r="I54" i="8"/>
  <c r="I53" i="8"/>
  <c r="G50" i="8"/>
  <c r="D50" i="8"/>
  <c r="I49" i="8"/>
  <c r="I48" i="8"/>
  <c r="I47" i="8"/>
  <c r="I46" i="8"/>
  <c r="I45" i="8"/>
  <c r="I44" i="8"/>
  <c r="E44" i="8" s="1"/>
  <c r="I43" i="8"/>
  <c r="I42" i="8"/>
  <c r="I41" i="8"/>
  <c r="I40" i="8"/>
  <c r="I39" i="8"/>
  <c r="I38" i="8"/>
  <c r="I37" i="8"/>
  <c r="I36" i="8"/>
  <c r="I35" i="8"/>
  <c r="I34" i="8"/>
  <c r="I33" i="8"/>
  <c r="G32" i="8"/>
  <c r="D32" i="8"/>
  <c r="I31" i="8"/>
  <c r="H31" i="8" s="1"/>
  <c r="I30" i="8"/>
  <c r="I29" i="8"/>
  <c r="I28" i="8"/>
  <c r="I27" i="8"/>
  <c r="I26" i="8"/>
  <c r="I25" i="8"/>
  <c r="I24" i="8"/>
  <c r="I23" i="8"/>
  <c r="I22" i="8"/>
  <c r="I21" i="8"/>
  <c r="I20" i="8"/>
  <c r="I19" i="8"/>
  <c r="I18" i="8"/>
  <c r="H18" i="8" s="1"/>
  <c r="I17" i="8"/>
  <c r="I16" i="8"/>
  <c r="I15" i="8"/>
  <c r="I14" i="8"/>
  <c r="I13" i="8"/>
  <c r="I12" i="8"/>
  <c r="I11" i="8"/>
  <c r="I10" i="8"/>
  <c r="G59" i="24"/>
  <c r="D59" i="24"/>
  <c r="I59" i="24" s="1"/>
  <c r="I58" i="24"/>
  <c r="I57" i="24"/>
  <c r="G56" i="24"/>
  <c r="D56" i="24"/>
  <c r="I55" i="24"/>
  <c r="H55" i="24" s="1"/>
  <c r="I54" i="24"/>
  <c r="I53" i="24"/>
  <c r="I52" i="24"/>
  <c r="H52" i="24" s="1"/>
  <c r="I51" i="24"/>
  <c r="I50" i="24"/>
  <c r="H50" i="24" s="1"/>
  <c r="I49" i="24"/>
  <c r="I48" i="24"/>
  <c r="I47" i="24"/>
  <c r="I46" i="24"/>
  <c r="I45" i="24"/>
  <c r="I44" i="24"/>
  <c r="I43" i="24"/>
  <c r="G41" i="24"/>
  <c r="D41" i="24"/>
  <c r="I40" i="24"/>
  <c r="I39" i="24"/>
  <c r="I38" i="24"/>
  <c r="I37" i="24"/>
  <c r="I36" i="24"/>
  <c r="I35" i="24"/>
  <c r="I34" i="24"/>
  <c r="I33" i="24"/>
  <c r="I32" i="24"/>
  <c r="I31" i="24"/>
  <c r="H31" i="24" s="1"/>
  <c r="I30" i="24"/>
  <c r="I29" i="24"/>
  <c r="I28" i="24"/>
  <c r="E28" i="24" s="1"/>
  <c r="I27" i="24"/>
  <c r="I26" i="24"/>
  <c r="H26" i="24" s="1"/>
  <c r="I25" i="24"/>
  <c r="I82" i="1"/>
  <c r="H82" i="1" s="1"/>
  <c r="I71" i="1"/>
  <c r="H71" i="1" s="1"/>
  <c r="H59" i="26"/>
  <c r="D59" i="26" s="1"/>
  <c r="H54" i="26"/>
  <c r="G54" i="26" s="1"/>
  <c r="H35" i="26"/>
  <c r="D35" i="26" s="1"/>
  <c r="H27" i="26"/>
  <c r="D27" i="26" s="1"/>
  <c r="H10" i="26"/>
  <c r="D10" i="26" s="1"/>
  <c r="H41" i="21"/>
  <c r="D41" i="21" s="1"/>
  <c r="H39" i="21"/>
  <c r="G39" i="21" s="1"/>
  <c r="H38" i="21"/>
  <c r="D38" i="21" s="1"/>
  <c r="H37" i="21"/>
  <c r="D37" i="21" s="1"/>
  <c r="H36" i="21"/>
  <c r="G36" i="21" s="1"/>
  <c r="H35" i="21"/>
  <c r="G35" i="21" s="1"/>
  <c r="H34" i="21"/>
  <c r="G34" i="21" s="1"/>
  <c r="H33" i="21"/>
  <c r="D33" i="21" s="1"/>
  <c r="H32" i="21"/>
  <c r="G32" i="21" s="1"/>
  <c r="H31" i="21"/>
  <c r="D31" i="21" s="1"/>
  <c r="H30" i="21"/>
  <c r="D30" i="21" s="1"/>
  <c r="H29" i="21"/>
  <c r="D29" i="21" s="1"/>
  <c r="H28" i="21"/>
  <c r="G28" i="21" s="1"/>
  <c r="E323" i="23" l="1"/>
  <c r="H323" i="23"/>
  <c r="H304" i="23"/>
  <c r="E304" i="23"/>
  <c r="E257" i="23"/>
  <c r="H257" i="23"/>
  <c r="H246" i="23"/>
  <c r="E246" i="23"/>
  <c r="H76" i="9"/>
  <c r="E76" i="9"/>
  <c r="E98" i="9"/>
  <c r="H98" i="9"/>
  <c r="H175" i="9"/>
  <c r="E175" i="9"/>
  <c r="E81" i="9"/>
  <c r="H81" i="9"/>
  <c r="H93" i="9"/>
  <c r="E93" i="9"/>
  <c r="E24" i="9"/>
  <c r="H24" i="9"/>
  <c r="H18" i="9"/>
  <c r="E18" i="9"/>
  <c r="H259" i="10"/>
  <c r="E259" i="10"/>
  <c r="E118" i="10"/>
  <c r="H118" i="10"/>
  <c r="E120" i="10"/>
  <c r="H120" i="10"/>
  <c r="E105" i="10"/>
  <c r="H105" i="10"/>
  <c r="H97" i="7"/>
  <c r="E97" i="7"/>
  <c r="H99" i="7"/>
  <c r="E99" i="7"/>
  <c r="H309" i="7"/>
  <c r="E309" i="7"/>
  <c r="E322" i="7"/>
  <c r="H322" i="7"/>
  <c r="H318" i="7"/>
  <c r="E318" i="7"/>
  <c r="E267" i="7"/>
  <c r="H267" i="7"/>
  <c r="H21" i="7"/>
  <c r="E21" i="7"/>
  <c r="H23" i="7"/>
  <c r="E23" i="7"/>
  <c r="E279" i="18"/>
  <c r="H279" i="18"/>
  <c r="H98" i="18"/>
  <c r="E98" i="18"/>
  <c r="E93" i="18"/>
  <c r="H93" i="18"/>
  <c r="H81" i="18"/>
  <c r="E81" i="18"/>
  <c r="E76" i="18"/>
  <c r="H76" i="18"/>
  <c r="E24" i="18"/>
  <c r="H24" i="18"/>
  <c r="E257" i="2"/>
  <c r="H257" i="2"/>
  <c r="E246" i="2"/>
  <c r="H246" i="2"/>
  <c r="I235" i="2"/>
  <c r="H235" i="2" s="1"/>
  <c r="H155" i="10"/>
  <c r="E155" i="10"/>
  <c r="D373" i="23"/>
  <c r="G339" i="23"/>
  <c r="H213" i="23"/>
  <c r="H288" i="23"/>
  <c r="E200" i="23"/>
  <c r="E287" i="23"/>
  <c r="E292" i="23"/>
  <c r="E308" i="23"/>
  <c r="I331" i="23"/>
  <c r="H331" i="23" s="1"/>
  <c r="H328" i="23"/>
  <c r="I189" i="23"/>
  <c r="H189" i="23" s="1"/>
  <c r="E285" i="23"/>
  <c r="D314" i="23"/>
  <c r="H228" i="9"/>
  <c r="H195" i="9"/>
  <c r="I251" i="10"/>
  <c r="I100" i="7"/>
  <c r="D410" i="7"/>
  <c r="D411" i="7" s="1"/>
  <c r="H329" i="7"/>
  <c r="E347" i="7"/>
  <c r="E238" i="7"/>
  <c r="G372" i="7"/>
  <c r="I391" i="7"/>
  <c r="H391" i="7" s="1"/>
  <c r="I371" i="7"/>
  <c r="I314" i="18"/>
  <c r="H314" i="18" s="1"/>
  <c r="H250" i="18"/>
  <c r="E283" i="18"/>
  <c r="H179" i="18"/>
  <c r="E343" i="18"/>
  <c r="E14" i="18"/>
  <c r="E70" i="18"/>
  <c r="H335" i="18"/>
  <c r="G51" i="18"/>
  <c r="E257" i="18"/>
  <c r="H229" i="2"/>
  <c r="G276" i="2"/>
  <c r="I392" i="2"/>
  <c r="D147" i="20"/>
  <c r="G51" i="20"/>
  <c r="G147" i="20"/>
  <c r="I114" i="8"/>
  <c r="D78" i="12"/>
  <c r="G51" i="2"/>
  <c r="I306" i="8"/>
  <c r="D39" i="21"/>
  <c r="G29" i="21"/>
  <c r="G38" i="21"/>
  <c r="G31" i="21"/>
  <c r="G37" i="21"/>
  <c r="G41" i="21"/>
  <c r="D411" i="12"/>
  <c r="D412" i="12" s="1"/>
  <c r="H143" i="23"/>
  <c r="E143" i="23"/>
  <c r="E327" i="23"/>
  <c r="G51" i="23"/>
  <c r="I169" i="23"/>
  <c r="H169" i="23" s="1"/>
  <c r="E185" i="23"/>
  <c r="E329" i="9"/>
  <c r="E327" i="9"/>
  <c r="I287" i="10"/>
  <c r="I328" i="10"/>
  <c r="H33" i="7"/>
  <c r="E343" i="7"/>
  <c r="I152" i="7"/>
  <c r="I294" i="7"/>
  <c r="G190" i="18"/>
  <c r="G329" i="18"/>
  <c r="E167" i="18"/>
  <c r="H109" i="18"/>
  <c r="H124" i="18"/>
  <c r="H352" i="18"/>
  <c r="H267" i="2"/>
  <c r="E247" i="2"/>
  <c r="E339" i="8"/>
  <c r="G51" i="8"/>
  <c r="I269" i="8"/>
  <c r="D276" i="12"/>
  <c r="G411" i="23"/>
  <c r="G412" i="23" s="1"/>
  <c r="I392" i="23"/>
  <c r="H366" i="23"/>
  <c r="I372" i="23"/>
  <c r="H372" i="23" s="1"/>
  <c r="H368" i="23"/>
  <c r="E349" i="23"/>
  <c r="E333" i="23"/>
  <c r="H335" i="23"/>
  <c r="E330" i="23"/>
  <c r="I325" i="23"/>
  <c r="H325" i="23" s="1"/>
  <c r="E302" i="23"/>
  <c r="I275" i="23"/>
  <c r="H275" i="23" s="1"/>
  <c r="E267" i="23"/>
  <c r="H266" i="23"/>
  <c r="D276" i="23"/>
  <c r="D296" i="23" s="1"/>
  <c r="E252" i="23"/>
  <c r="E259" i="23"/>
  <c r="H238" i="23"/>
  <c r="I291" i="23"/>
  <c r="E291" i="23" s="1"/>
  <c r="E279" i="23"/>
  <c r="H280" i="23"/>
  <c r="I235" i="23"/>
  <c r="H235" i="23" s="1"/>
  <c r="E209" i="23"/>
  <c r="H225" i="23"/>
  <c r="E204" i="23"/>
  <c r="E214" i="23"/>
  <c r="H219" i="23"/>
  <c r="E230" i="23"/>
  <c r="E206" i="23"/>
  <c r="H211" i="23"/>
  <c r="H221" i="23"/>
  <c r="E197" i="23"/>
  <c r="E217" i="23"/>
  <c r="E233" i="23"/>
  <c r="E228" i="23"/>
  <c r="G190" i="23"/>
  <c r="E174" i="23"/>
  <c r="E176" i="23"/>
  <c r="H177" i="23"/>
  <c r="E181" i="23"/>
  <c r="E182" i="23"/>
  <c r="E175" i="23"/>
  <c r="E178" i="23"/>
  <c r="E169" i="23"/>
  <c r="H155" i="23"/>
  <c r="I162" i="23"/>
  <c r="H162" i="23" s="1"/>
  <c r="E161" i="23"/>
  <c r="H124" i="23"/>
  <c r="E124" i="23"/>
  <c r="H148" i="23"/>
  <c r="E151" i="23"/>
  <c r="E118" i="23"/>
  <c r="I126" i="23"/>
  <c r="E126" i="23" s="1"/>
  <c r="D153" i="23"/>
  <c r="H84" i="23"/>
  <c r="D51" i="23"/>
  <c r="H38" i="23"/>
  <c r="I50" i="23"/>
  <c r="H50" i="23" s="1"/>
  <c r="H35" i="23"/>
  <c r="H16" i="23"/>
  <c r="E20" i="23"/>
  <c r="E23" i="23"/>
  <c r="I152" i="23"/>
  <c r="H152" i="23" s="1"/>
  <c r="H207" i="23"/>
  <c r="H215" i="23"/>
  <c r="E247" i="23"/>
  <c r="H270" i="23"/>
  <c r="H284" i="23"/>
  <c r="I295" i="23"/>
  <c r="H295" i="23" s="1"/>
  <c r="G314" i="23"/>
  <c r="H337" i="23"/>
  <c r="I32" i="23"/>
  <c r="H32" i="23" s="1"/>
  <c r="E193" i="23"/>
  <c r="E203" i="23"/>
  <c r="E212" i="23"/>
  <c r="E220" i="23"/>
  <c r="H229" i="23"/>
  <c r="E367" i="23"/>
  <c r="G373" i="23"/>
  <c r="E408" i="23"/>
  <c r="E29" i="23"/>
  <c r="E150" i="23"/>
  <c r="G276" i="23"/>
  <c r="G296" i="23" s="1"/>
  <c r="H312" i="23"/>
  <c r="I358" i="23"/>
  <c r="H358" i="23" s="1"/>
  <c r="E364" i="23"/>
  <c r="I77" i="23"/>
  <c r="E87" i="23"/>
  <c r="E278" i="23"/>
  <c r="E282" i="23"/>
  <c r="E286" i="23"/>
  <c r="E290" i="23"/>
  <c r="E318" i="23"/>
  <c r="H109" i="23"/>
  <c r="I137" i="23"/>
  <c r="H180" i="23"/>
  <c r="H196" i="23"/>
  <c r="E222" i="23"/>
  <c r="H227" i="23"/>
  <c r="E241" i="23"/>
  <c r="I350" i="23"/>
  <c r="E350" i="23" s="1"/>
  <c r="I410" i="23"/>
  <c r="E410" i="23" s="1"/>
  <c r="H281" i="9"/>
  <c r="D371" i="9"/>
  <c r="H92" i="9"/>
  <c r="H140" i="9"/>
  <c r="H354" i="9"/>
  <c r="E366" i="9"/>
  <c r="H340" i="9"/>
  <c r="E304" i="9"/>
  <c r="H306" i="9"/>
  <c r="H302" i="9"/>
  <c r="H293" i="9"/>
  <c r="E284" i="9"/>
  <c r="H271" i="9"/>
  <c r="E259" i="9"/>
  <c r="E212" i="9"/>
  <c r="E227" i="9"/>
  <c r="E270" i="9"/>
  <c r="E276" i="9"/>
  <c r="E295" i="9"/>
  <c r="H308" i="9"/>
  <c r="H322" i="9"/>
  <c r="E342" i="9"/>
  <c r="E67" i="9"/>
  <c r="E234" i="9"/>
  <c r="H349" i="9"/>
  <c r="E368" i="9"/>
  <c r="I310" i="9"/>
  <c r="E310" i="9" s="1"/>
  <c r="H345" i="9"/>
  <c r="H358" i="9"/>
  <c r="E260" i="9"/>
  <c r="I352" i="9"/>
  <c r="H352" i="9" s="1"/>
  <c r="E41" i="9"/>
  <c r="E287" i="9"/>
  <c r="H129" i="9"/>
  <c r="H252" i="9"/>
  <c r="H254" i="9"/>
  <c r="H238" i="9"/>
  <c r="I251" i="9"/>
  <c r="H251" i="9" s="1"/>
  <c r="E239" i="9"/>
  <c r="E247" i="9"/>
  <c r="H246" i="9"/>
  <c r="E248" i="9"/>
  <c r="E245" i="9"/>
  <c r="E226" i="9"/>
  <c r="H199" i="9"/>
  <c r="H215" i="9"/>
  <c r="E217" i="9"/>
  <c r="E113" i="9"/>
  <c r="E148" i="9"/>
  <c r="I169" i="9"/>
  <c r="E169" i="9" s="1"/>
  <c r="E244" i="9"/>
  <c r="E288" i="9"/>
  <c r="H328" i="9"/>
  <c r="H341" i="9"/>
  <c r="G371" i="9"/>
  <c r="G372" i="9" s="1"/>
  <c r="E365" i="9"/>
  <c r="D153" i="9"/>
  <c r="G299" i="9"/>
  <c r="G153" i="9"/>
  <c r="H206" i="9"/>
  <c r="H272" i="9"/>
  <c r="E279" i="9"/>
  <c r="H290" i="9"/>
  <c r="E339" i="9"/>
  <c r="D51" i="9"/>
  <c r="E62" i="9"/>
  <c r="E116" i="9"/>
  <c r="E130" i="9"/>
  <c r="E201" i="9"/>
  <c r="I255" i="9"/>
  <c r="H255" i="9" s="1"/>
  <c r="I285" i="9"/>
  <c r="H285" i="9" s="1"/>
  <c r="E303" i="9"/>
  <c r="E321" i="9"/>
  <c r="H356" i="9"/>
  <c r="H362" i="9"/>
  <c r="H185" i="9"/>
  <c r="H178" i="9"/>
  <c r="H173" i="9"/>
  <c r="E177" i="9"/>
  <c r="E174" i="9"/>
  <c r="H180" i="9"/>
  <c r="G190" i="9"/>
  <c r="E164" i="9"/>
  <c r="I152" i="9"/>
  <c r="H152" i="9" s="1"/>
  <c r="E144" i="9"/>
  <c r="E149" i="9"/>
  <c r="E151" i="9"/>
  <c r="H150" i="9"/>
  <c r="I137" i="9"/>
  <c r="H137" i="9" s="1"/>
  <c r="H135" i="9"/>
  <c r="E133" i="9"/>
  <c r="E117" i="9"/>
  <c r="I126" i="9"/>
  <c r="H126" i="9" s="1"/>
  <c r="H118" i="9"/>
  <c r="H124" i="9"/>
  <c r="E122" i="9"/>
  <c r="H105" i="9"/>
  <c r="H109" i="9"/>
  <c r="E110" i="9"/>
  <c r="E89" i="9"/>
  <c r="E80" i="9"/>
  <c r="E85" i="9"/>
  <c r="H90" i="9"/>
  <c r="E66" i="9"/>
  <c r="H64" i="9"/>
  <c r="H58" i="9"/>
  <c r="E71" i="9"/>
  <c r="E55" i="9"/>
  <c r="H35" i="9"/>
  <c r="I50" i="9"/>
  <c r="H50" i="9" s="1"/>
  <c r="E49" i="9"/>
  <c r="H45" i="9"/>
  <c r="E47" i="9"/>
  <c r="E38" i="9"/>
  <c r="E19" i="9"/>
  <c r="H20" i="9"/>
  <c r="D274" i="9"/>
  <c r="I32" i="9"/>
  <c r="H32" i="9" s="1"/>
  <c r="H120" i="9"/>
  <c r="E165" i="9"/>
  <c r="E186" i="9"/>
  <c r="E204" i="9"/>
  <c r="E207" i="9"/>
  <c r="H222" i="9"/>
  <c r="H261" i="9"/>
  <c r="G274" i="9"/>
  <c r="E301" i="9"/>
  <c r="E313" i="9"/>
  <c r="H347" i="9"/>
  <c r="H351" i="9"/>
  <c r="E359" i="9"/>
  <c r="E14" i="9"/>
  <c r="E33" i="9"/>
  <c r="H37" i="9"/>
  <c r="H56" i="9"/>
  <c r="H65" i="9"/>
  <c r="E70" i="9"/>
  <c r="E141" i="9"/>
  <c r="H200" i="9"/>
  <c r="E218" i="9"/>
  <c r="E230" i="9"/>
  <c r="E296" i="9"/>
  <c r="E309" i="9"/>
  <c r="E330" i="9"/>
  <c r="I332" i="9"/>
  <c r="E332" i="9" s="1"/>
  <c r="E343" i="9"/>
  <c r="I189" i="9"/>
  <c r="E189" i="9" s="1"/>
  <c r="I100" i="9"/>
  <c r="H100" i="9" s="1"/>
  <c r="H111" i="9"/>
  <c r="H131" i="9"/>
  <c r="H146" i="9"/>
  <c r="E166" i="9"/>
  <c r="H182" i="9"/>
  <c r="E187" i="9"/>
  <c r="D236" i="9"/>
  <c r="D256" i="9" s="1"/>
  <c r="E223" i="9"/>
  <c r="I235" i="9"/>
  <c r="H235" i="9" s="1"/>
  <c r="E262" i="9"/>
  <c r="H268" i="9"/>
  <c r="H277" i="9"/>
  <c r="I291" i="9"/>
  <c r="E291" i="9" s="1"/>
  <c r="G333" i="9"/>
  <c r="E348" i="9"/>
  <c r="E360" i="9"/>
  <c r="I370" i="9"/>
  <c r="E370" i="9" s="1"/>
  <c r="E31" i="9"/>
  <c r="E205" i="9"/>
  <c r="G236" i="9"/>
  <c r="G256" i="9" s="1"/>
  <c r="E357" i="9"/>
  <c r="E88" i="9"/>
  <c r="H103" i="9"/>
  <c r="H142" i="9"/>
  <c r="I162" i="9"/>
  <c r="H162" i="9" s="1"/>
  <c r="H167" i="9"/>
  <c r="E176" i="9"/>
  <c r="H219" i="9"/>
  <c r="E224" i="9"/>
  <c r="H232" i="9"/>
  <c r="H242" i="9"/>
  <c r="H250" i="9"/>
  <c r="E263" i="9"/>
  <c r="E278" i="9"/>
  <c r="H297" i="9"/>
  <c r="D333" i="9"/>
  <c r="H315" i="9"/>
  <c r="I318" i="9"/>
  <c r="E318" i="9" s="1"/>
  <c r="H324" i="9"/>
  <c r="H337" i="9"/>
  <c r="H338" i="10"/>
  <c r="E293" i="10"/>
  <c r="H293" i="10"/>
  <c r="G270" i="10"/>
  <c r="E286" i="10"/>
  <c r="E289" i="10"/>
  <c r="E302" i="10"/>
  <c r="I152" i="10"/>
  <c r="E264" i="10"/>
  <c r="I306" i="10"/>
  <c r="E306" i="10" s="1"/>
  <c r="I314" i="10"/>
  <c r="E336" i="10"/>
  <c r="G232" i="10"/>
  <c r="G252" i="10" s="1"/>
  <c r="E219" i="10"/>
  <c r="H200" i="10"/>
  <c r="I247" i="10"/>
  <c r="H247" i="10" s="1"/>
  <c r="I281" i="10"/>
  <c r="H281" i="10" s="1"/>
  <c r="G295" i="10"/>
  <c r="I348" i="10"/>
  <c r="E348" i="10" s="1"/>
  <c r="G51" i="10"/>
  <c r="I77" i="10"/>
  <c r="E225" i="10"/>
  <c r="H350" i="10"/>
  <c r="H182" i="10"/>
  <c r="I162" i="10"/>
  <c r="H162" i="10" s="1"/>
  <c r="D153" i="10"/>
  <c r="H130" i="10"/>
  <c r="H132" i="10"/>
  <c r="E49" i="10"/>
  <c r="I32" i="10"/>
  <c r="I189" i="10"/>
  <c r="H189" i="10" s="1"/>
  <c r="I204" i="10"/>
  <c r="H204" i="10" s="1"/>
  <c r="E347" i="10"/>
  <c r="I50" i="10"/>
  <c r="E50" i="10" s="1"/>
  <c r="I183" i="10"/>
  <c r="E183" i="10" s="1"/>
  <c r="D329" i="10"/>
  <c r="G190" i="10"/>
  <c r="H185" i="10"/>
  <c r="H240" i="10"/>
  <c r="I269" i="10"/>
  <c r="H269" i="10" s="1"/>
  <c r="I231" i="10"/>
  <c r="H231" i="10" s="1"/>
  <c r="G153" i="10"/>
  <c r="G367" i="10"/>
  <c r="G368" i="10" s="1"/>
  <c r="E407" i="7"/>
  <c r="E395" i="7"/>
  <c r="I406" i="7"/>
  <c r="E406" i="7" s="1"/>
  <c r="E379" i="7"/>
  <c r="H376" i="7"/>
  <c r="I357" i="7"/>
  <c r="H357" i="7" s="1"/>
  <c r="H356" i="7"/>
  <c r="H352" i="7"/>
  <c r="E348" i="7"/>
  <c r="H340" i="7"/>
  <c r="H335" i="7"/>
  <c r="I337" i="7"/>
  <c r="H337" i="7" s="1"/>
  <c r="I330" i="7"/>
  <c r="H330" i="7" s="1"/>
  <c r="E327" i="7"/>
  <c r="D313" i="7"/>
  <c r="E310" i="7"/>
  <c r="E297" i="7"/>
  <c r="I274" i="7"/>
  <c r="E274" i="7" s="1"/>
  <c r="E266" i="7"/>
  <c r="E272" i="7"/>
  <c r="I259" i="7"/>
  <c r="H259" i="7" s="1"/>
  <c r="E237" i="7"/>
  <c r="H236" i="7"/>
  <c r="E287" i="7"/>
  <c r="E282" i="7"/>
  <c r="I234" i="7"/>
  <c r="E234" i="7" s="1"/>
  <c r="I189" i="7"/>
  <c r="E189" i="7" s="1"/>
  <c r="H187" i="7"/>
  <c r="E179" i="7"/>
  <c r="E177" i="7"/>
  <c r="E171" i="7"/>
  <c r="I169" i="7"/>
  <c r="E169" i="7" s="1"/>
  <c r="I137" i="7"/>
  <c r="H137" i="7" s="1"/>
  <c r="E136" i="7"/>
  <c r="E128" i="7"/>
  <c r="E133" i="7"/>
  <c r="E116" i="7"/>
  <c r="E109" i="7"/>
  <c r="H113" i="7"/>
  <c r="H88" i="7"/>
  <c r="D101" i="7"/>
  <c r="E92" i="7"/>
  <c r="H62" i="7"/>
  <c r="E46" i="7"/>
  <c r="E36" i="7"/>
  <c r="E41" i="7"/>
  <c r="E40" i="7"/>
  <c r="I50" i="7"/>
  <c r="H50" i="7" s="1"/>
  <c r="I114" i="7"/>
  <c r="E114" i="7" s="1"/>
  <c r="H332" i="7"/>
  <c r="H393" i="7"/>
  <c r="D153" i="7"/>
  <c r="G190" i="7"/>
  <c r="I32" i="7"/>
  <c r="E130" i="7"/>
  <c r="H307" i="7"/>
  <c r="H384" i="7"/>
  <c r="E405" i="7"/>
  <c r="I409" i="7"/>
  <c r="E409" i="7" s="1"/>
  <c r="G51" i="7"/>
  <c r="E37" i="7"/>
  <c r="E47" i="7"/>
  <c r="E54" i="7"/>
  <c r="E168" i="7"/>
  <c r="E265" i="7"/>
  <c r="E269" i="7"/>
  <c r="E283" i="7"/>
  <c r="E302" i="7"/>
  <c r="E334" i="7"/>
  <c r="G338" i="7"/>
  <c r="E108" i="7"/>
  <c r="H123" i="7"/>
  <c r="I126" i="7"/>
  <c r="H126" i="7" s="1"/>
  <c r="E308" i="7"/>
  <c r="E202" i="7"/>
  <c r="E256" i="7"/>
  <c r="D372" i="7"/>
  <c r="I312" i="7"/>
  <c r="E312" i="7" s="1"/>
  <c r="E355" i="18"/>
  <c r="I348" i="18"/>
  <c r="E348" i="18" s="1"/>
  <c r="H337" i="18"/>
  <c r="E338" i="18"/>
  <c r="E344" i="18"/>
  <c r="E320" i="18"/>
  <c r="E317" i="18"/>
  <c r="E311" i="18"/>
  <c r="H304" i="18"/>
  <c r="E293" i="18"/>
  <c r="I281" i="18"/>
  <c r="E281" i="18" s="1"/>
  <c r="E273" i="18"/>
  <c r="H280" i="18"/>
  <c r="E264" i="18"/>
  <c r="E268" i="18"/>
  <c r="H255" i="18"/>
  <c r="I231" i="18"/>
  <c r="H231" i="18" s="1"/>
  <c r="H229" i="18"/>
  <c r="H225" i="18"/>
  <c r="H212" i="18"/>
  <c r="H197" i="18"/>
  <c r="E202" i="18"/>
  <c r="H248" i="18"/>
  <c r="I247" i="18"/>
  <c r="E247" i="18" s="1"/>
  <c r="H235" i="18"/>
  <c r="H243" i="18"/>
  <c r="I189" i="18"/>
  <c r="E189" i="18" s="1"/>
  <c r="H155" i="18"/>
  <c r="I152" i="18"/>
  <c r="H152" i="18" s="1"/>
  <c r="H149" i="18"/>
  <c r="H150" i="18"/>
  <c r="H135" i="18"/>
  <c r="H129" i="18"/>
  <c r="H82" i="18"/>
  <c r="E58" i="18"/>
  <c r="H35" i="18"/>
  <c r="E33" i="18"/>
  <c r="I32" i="18"/>
  <c r="E32" i="18" s="1"/>
  <c r="H49" i="18"/>
  <c r="E86" i="18"/>
  <c r="H92" i="18"/>
  <c r="E121" i="18"/>
  <c r="I162" i="18"/>
  <c r="E162" i="18" s="1"/>
  <c r="E289" i="18"/>
  <c r="E347" i="18"/>
  <c r="E142" i="18"/>
  <c r="E164" i="18"/>
  <c r="I169" i="18"/>
  <c r="E169" i="18" s="1"/>
  <c r="E203" i="18"/>
  <c r="H324" i="18"/>
  <c r="D153" i="18"/>
  <c r="E28" i="18"/>
  <c r="H65" i="18"/>
  <c r="H193" i="18"/>
  <c r="E266" i="18"/>
  <c r="D329" i="18"/>
  <c r="E47" i="18"/>
  <c r="E60" i="18"/>
  <c r="E73" i="18"/>
  <c r="H90" i="18"/>
  <c r="E41" i="18"/>
  <c r="E85" i="18"/>
  <c r="E97" i="18"/>
  <c r="E112" i="18"/>
  <c r="E132" i="18"/>
  <c r="I204" i="18"/>
  <c r="E204" i="18" s="1"/>
  <c r="H239" i="18"/>
  <c r="I287" i="18"/>
  <c r="E287" i="18" s="1"/>
  <c r="D51" i="18"/>
  <c r="I51" i="18" s="1"/>
  <c r="E51" i="18" s="1"/>
  <c r="I137" i="18"/>
  <c r="E176" i="18"/>
  <c r="E196" i="18"/>
  <c r="H200" i="18"/>
  <c r="E211" i="18"/>
  <c r="E215" i="18"/>
  <c r="E219" i="18"/>
  <c r="E224" i="18"/>
  <c r="E228" i="18"/>
  <c r="I328" i="18"/>
  <c r="E328" i="18" s="1"/>
  <c r="E23" i="18"/>
  <c r="E36" i="18"/>
  <c r="E105" i="18"/>
  <c r="E120" i="18"/>
  <c r="E130" i="18"/>
  <c r="H148" i="18"/>
  <c r="E151" i="18"/>
  <c r="E161" i="18"/>
  <c r="H180" i="18"/>
  <c r="E185" i="18"/>
  <c r="D232" i="18"/>
  <c r="D252" i="18" s="1"/>
  <c r="H240" i="18"/>
  <c r="E256" i="18"/>
  <c r="H265" i="18"/>
  <c r="E274" i="18"/>
  <c r="E298" i="18"/>
  <c r="E325" i="18"/>
  <c r="E336" i="18"/>
  <c r="E353" i="18"/>
  <c r="E17" i="18"/>
  <c r="H54" i="18"/>
  <c r="E64" i="18"/>
  <c r="E110" i="18"/>
  <c r="H140" i="18"/>
  <c r="E143" i="18"/>
  <c r="H173" i="18"/>
  <c r="H189" i="18"/>
  <c r="I366" i="18"/>
  <c r="E366" i="18" s="1"/>
  <c r="H287" i="18"/>
  <c r="G367" i="18"/>
  <c r="G368" i="18" s="1"/>
  <c r="E96" i="18"/>
  <c r="E106" i="18"/>
  <c r="E111" i="18"/>
  <c r="E131" i="18"/>
  <c r="E141" i="18"/>
  <c r="E182" i="18"/>
  <c r="E186" i="18"/>
  <c r="E234" i="18"/>
  <c r="E238" i="18"/>
  <c r="E242" i="18"/>
  <c r="E246" i="18"/>
  <c r="I251" i="18"/>
  <c r="H251" i="18" s="1"/>
  <c r="I261" i="18"/>
  <c r="E261" i="18" s="1"/>
  <c r="E286" i="18"/>
  <c r="H291" i="18"/>
  <c r="H297" i="18"/>
  <c r="H313" i="18"/>
  <c r="H323" i="18"/>
  <c r="E333" i="18"/>
  <c r="E341" i="18"/>
  <c r="E350" i="18"/>
  <c r="E354" i="18"/>
  <c r="E358" i="18"/>
  <c r="I126" i="18"/>
  <c r="H126" i="18" s="1"/>
  <c r="E175" i="18"/>
  <c r="E178" i="18"/>
  <c r="H194" i="18"/>
  <c r="H213" i="18"/>
  <c r="E218" i="18"/>
  <c r="H222" i="18"/>
  <c r="H230" i="18"/>
  <c r="H254" i="18"/>
  <c r="H61" i="18"/>
  <c r="E87" i="18"/>
  <c r="H103" i="18"/>
  <c r="H118" i="18"/>
  <c r="H146" i="18"/>
  <c r="E258" i="18"/>
  <c r="E267" i="18"/>
  <c r="E277" i="18"/>
  <c r="G295" i="18"/>
  <c r="E302" i="18"/>
  <c r="D373" i="2"/>
  <c r="I358" i="2"/>
  <c r="E358" i="2" s="1"/>
  <c r="H349" i="2"/>
  <c r="G339" i="2"/>
  <c r="E318" i="2"/>
  <c r="I275" i="2"/>
  <c r="E275" i="2" s="1"/>
  <c r="E266" i="2"/>
  <c r="H238" i="2"/>
  <c r="I291" i="2"/>
  <c r="E291" i="2" s="1"/>
  <c r="H290" i="2"/>
  <c r="E215" i="2"/>
  <c r="E230" i="2"/>
  <c r="H219" i="2"/>
  <c r="H335" i="2"/>
  <c r="E408" i="2"/>
  <c r="E225" i="2"/>
  <c r="H155" i="2"/>
  <c r="E193" i="2"/>
  <c r="E228" i="2"/>
  <c r="E217" i="2"/>
  <c r="H285" i="2"/>
  <c r="H213" i="2"/>
  <c r="E327" i="2"/>
  <c r="E367" i="2"/>
  <c r="I372" i="2"/>
  <c r="H372" i="2" s="1"/>
  <c r="E214" i="2"/>
  <c r="H259" i="2"/>
  <c r="I350" i="2"/>
  <c r="E350" i="2" s="1"/>
  <c r="G373" i="2"/>
  <c r="I101" i="2"/>
  <c r="H101" i="2" s="1"/>
  <c r="I162" i="2"/>
  <c r="H162" i="2" s="1"/>
  <c r="H202" i="2"/>
  <c r="E288" i="2"/>
  <c r="H330" i="2"/>
  <c r="D153" i="2"/>
  <c r="H197" i="2"/>
  <c r="E203" i="2"/>
  <c r="E227" i="2"/>
  <c r="I325" i="2"/>
  <c r="H325" i="2" s="1"/>
  <c r="I331" i="2"/>
  <c r="E331" i="2" s="1"/>
  <c r="H366" i="2"/>
  <c r="H185" i="2"/>
  <c r="E186" i="2"/>
  <c r="E187" i="2"/>
  <c r="G190" i="2"/>
  <c r="H174" i="2"/>
  <c r="H175" i="2"/>
  <c r="H181" i="2"/>
  <c r="E177" i="2"/>
  <c r="H182" i="2"/>
  <c r="E150" i="2"/>
  <c r="H149" i="2"/>
  <c r="I50" i="2"/>
  <c r="H50" i="2" s="1"/>
  <c r="E13" i="2"/>
  <c r="H10" i="2"/>
  <c r="I32" i="2"/>
  <c r="H32" i="2" s="1"/>
  <c r="E35" i="2"/>
  <c r="H118" i="2"/>
  <c r="I152" i="2"/>
  <c r="H152" i="2" s="1"/>
  <c r="E206" i="2"/>
  <c r="H221" i="2"/>
  <c r="H233" i="2"/>
  <c r="H292" i="2"/>
  <c r="H308" i="2"/>
  <c r="D51" i="2"/>
  <c r="I137" i="2"/>
  <c r="I169" i="2"/>
  <c r="H169" i="2" s="1"/>
  <c r="E211" i="2"/>
  <c r="E252" i="2"/>
  <c r="E328" i="2"/>
  <c r="E29" i="2"/>
  <c r="H124" i="2"/>
  <c r="E207" i="2"/>
  <c r="E222" i="2"/>
  <c r="H278" i="2"/>
  <c r="H282" i="2"/>
  <c r="H333" i="2"/>
  <c r="H337" i="2"/>
  <c r="H364" i="2"/>
  <c r="H368" i="2"/>
  <c r="I410" i="2"/>
  <c r="E410" i="2" s="1"/>
  <c r="E212" i="2"/>
  <c r="E223" i="2"/>
  <c r="H240" i="2"/>
  <c r="E279" i="2"/>
  <c r="E14" i="2"/>
  <c r="E31" i="2"/>
  <c r="I77" i="2"/>
  <c r="E84" i="2"/>
  <c r="I126" i="2"/>
  <c r="E161" i="2"/>
  <c r="E176" i="2"/>
  <c r="E180" i="2"/>
  <c r="E196" i="2"/>
  <c r="H200" i="2"/>
  <c r="E209" i="2"/>
  <c r="E220" i="2"/>
  <c r="E231" i="2"/>
  <c r="D276" i="2"/>
  <c r="D296" i="2" s="1"/>
  <c r="E270" i="2"/>
  <c r="E284" i="2"/>
  <c r="E287" i="2"/>
  <c r="I295" i="2"/>
  <c r="H295" i="2" s="1"/>
  <c r="E87" i="2"/>
  <c r="E143" i="2"/>
  <c r="E151" i="2"/>
  <c r="I189" i="2"/>
  <c r="E189" i="2" s="1"/>
  <c r="H204" i="2"/>
  <c r="E241" i="2"/>
  <c r="G314" i="2"/>
  <c r="I32" i="20"/>
  <c r="H32" i="20" s="1"/>
  <c r="H125" i="20"/>
  <c r="E214" i="20"/>
  <c r="I204" i="20"/>
  <c r="E204" i="20" s="1"/>
  <c r="H258" i="20"/>
  <c r="D263" i="20"/>
  <c r="D264" i="20" s="1"/>
  <c r="H248" i="20"/>
  <c r="H234" i="20"/>
  <c r="I224" i="20"/>
  <c r="E224" i="20" s="1"/>
  <c r="H221" i="20"/>
  <c r="E154" i="20"/>
  <c r="H10" i="20"/>
  <c r="E23" i="20"/>
  <c r="H220" i="20"/>
  <c r="H197" i="20"/>
  <c r="H233" i="20"/>
  <c r="H96" i="20"/>
  <c r="H193" i="20"/>
  <c r="H14" i="20"/>
  <c r="H21" i="20"/>
  <c r="I146" i="20"/>
  <c r="E213" i="20"/>
  <c r="E222" i="20"/>
  <c r="E235" i="20"/>
  <c r="H33" i="20"/>
  <c r="H172" i="20"/>
  <c r="H183" i="20"/>
  <c r="I262" i="20"/>
  <c r="E160" i="20"/>
  <c r="E186" i="20"/>
  <c r="E196" i="20"/>
  <c r="I208" i="20"/>
  <c r="H218" i="20"/>
  <c r="D189" i="20"/>
  <c r="D209" i="20" s="1"/>
  <c r="E108" i="20"/>
  <c r="G189" i="20"/>
  <c r="G209" i="20" s="1"/>
  <c r="I244" i="20"/>
  <c r="E244" i="20" s="1"/>
  <c r="H35" i="20"/>
  <c r="H92" i="20"/>
  <c r="I188" i="20"/>
  <c r="E188" i="20" s="1"/>
  <c r="H199" i="20"/>
  <c r="H231" i="20"/>
  <c r="E251" i="20"/>
  <c r="E217" i="20"/>
  <c r="E134" i="20"/>
  <c r="I126" i="20"/>
  <c r="H126" i="20" s="1"/>
  <c r="H104" i="20"/>
  <c r="I116" i="20"/>
  <c r="H116" i="20" s="1"/>
  <c r="E106" i="20"/>
  <c r="H112" i="20"/>
  <c r="E115" i="20"/>
  <c r="E107" i="20"/>
  <c r="E114" i="20"/>
  <c r="I101" i="20"/>
  <c r="H101" i="20" s="1"/>
  <c r="I100" i="20"/>
  <c r="E100" i="20" s="1"/>
  <c r="E87" i="20"/>
  <c r="H86" i="20"/>
  <c r="E88" i="20"/>
  <c r="H84" i="20"/>
  <c r="E67" i="20"/>
  <c r="I77" i="20"/>
  <c r="H77" i="20" s="1"/>
  <c r="E56" i="20"/>
  <c r="E62" i="20"/>
  <c r="D78" i="20"/>
  <c r="I78" i="20" s="1"/>
  <c r="H78" i="20" s="1"/>
  <c r="H65" i="20"/>
  <c r="D51" i="20"/>
  <c r="I50" i="20"/>
  <c r="H50" i="20" s="1"/>
  <c r="E49" i="20"/>
  <c r="E31" i="20"/>
  <c r="E28" i="20"/>
  <c r="E17" i="20"/>
  <c r="E19" i="20"/>
  <c r="E29" i="20"/>
  <c r="E336" i="8"/>
  <c r="E318" i="8"/>
  <c r="I328" i="8"/>
  <c r="E328" i="8" s="1"/>
  <c r="E208" i="8"/>
  <c r="H208" i="8"/>
  <c r="E210" i="8"/>
  <c r="I216" i="8"/>
  <c r="H216" i="8" s="1"/>
  <c r="G232" i="8"/>
  <c r="G252" i="8" s="1"/>
  <c r="E337" i="8"/>
  <c r="D51" i="8"/>
  <c r="G153" i="8"/>
  <c r="E226" i="8"/>
  <c r="H144" i="8"/>
  <c r="H149" i="8"/>
  <c r="E145" i="8"/>
  <c r="H96" i="8"/>
  <c r="H44" i="8"/>
  <c r="D373" i="12"/>
  <c r="D190" i="12"/>
  <c r="D339" i="12"/>
  <c r="D153" i="12"/>
  <c r="D51" i="12"/>
  <c r="D101" i="12"/>
  <c r="H188" i="23"/>
  <c r="E188" i="23"/>
  <c r="E81" i="23"/>
  <c r="E89" i="23"/>
  <c r="H232" i="23"/>
  <c r="E232" i="23"/>
  <c r="I260" i="23"/>
  <c r="E260" i="23" s="1"/>
  <c r="I338" i="23"/>
  <c r="E338" i="23" s="1"/>
  <c r="H289" i="23"/>
  <c r="E289" i="23"/>
  <c r="H363" i="23"/>
  <c r="E363" i="23"/>
  <c r="H384" i="23"/>
  <c r="E384" i="23"/>
  <c r="E13" i="23"/>
  <c r="H224" i="23"/>
  <c r="E224" i="23"/>
  <c r="I313" i="23"/>
  <c r="H313" i="23" s="1"/>
  <c r="E331" i="23"/>
  <c r="E392" i="23"/>
  <c r="H392" i="23"/>
  <c r="H199" i="23"/>
  <c r="E199" i="23"/>
  <c r="H208" i="23"/>
  <c r="E208" i="23"/>
  <c r="H216" i="23"/>
  <c r="E216" i="23"/>
  <c r="H254" i="23"/>
  <c r="E254" i="23"/>
  <c r="H281" i="23"/>
  <c r="E281" i="23"/>
  <c r="E10" i="23"/>
  <c r="E31" i="23"/>
  <c r="H45" i="23"/>
  <c r="E45" i="23"/>
  <c r="G153" i="23"/>
  <c r="I78" i="23"/>
  <c r="I101" i="23"/>
  <c r="E101" i="23" s="1"/>
  <c r="I114" i="23"/>
  <c r="H114" i="23" s="1"/>
  <c r="H166" i="23"/>
  <c r="E166" i="23"/>
  <c r="D190" i="23"/>
  <c r="I183" i="23"/>
  <c r="E183" i="23" s="1"/>
  <c r="H345" i="23"/>
  <c r="E345" i="23"/>
  <c r="I407" i="23"/>
  <c r="I100" i="23"/>
  <c r="E223" i="23"/>
  <c r="E231" i="23"/>
  <c r="E139" i="23"/>
  <c r="E168" i="23"/>
  <c r="E171" i="23"/>
  <c r="E179" i="23"/>
  <c r="E195" i="23"/>
  <c r="E201" i="23"/>
  <c r="E210" i="23"/>
  <c r="E218" i="23"/>
  <c r="E226" i="23"/>
  <c r="E234" i="23"/>
  <c r="E273" i="23"/>
  <c r="E283" i="23"/>
  <c r="E293" i="23"/>
  <c r="E298" i="23"/>
  <c r="E309" i="23"/>
  <c r="E322" i="23"/>
  <c r="E356" i="23"/>
  <c r="I305" i="23"/>
  <c r="E305" i="23" s="1"/>
  <c r="D339" i="23"/>
  <c r="D374" i="23" s="1"/>
  <c r="D411" i="23"/>
  <c r="I248" i="23"/>
  <c r="I78" i="9"/>
  <c r="E78" i="9" s="1"/>
  <c r="G51" i="9"/>
  <c r="H74" i="9"/>
  <c r="E74" i="9"/>
  <c r="H86" i="9"/>
  <c r="E121" i="9"/>
  <c r="H125" i="9"/>
  <c r="E125" i="9"/>
  <c r="E145" i="9"/>
  <c r="H171" i="9"/>
  <c r="E171" i="9"/>
  <c r="H231" i="9"/>
  <c r="E231" i="9"/>
  <c r="H267" i="9"/>
  <c r="E267" i="9"/>
  <c r="H280" i="9"/>
  <c r="E280" i="9"/>
  <c r="H108" i="9"/>
  <c r="E108" i="9"/>
  <c r="E17" i="9"/>
  <c r="E23" i="9"/>
  <c r="E28" i="9"/>
  <c r="E59" i="9"/>
  <c r="H83" i="9"/>
  <c r="E83" i="9"/>
  <c r="D190" i="9"/>
  <c r="I183" i="9"/>
  <c r="E183" i="9" s="1"/>
  <c r="H241" i="9"/>
  <c r="E241" i="9"/>
  <c r="H249" i="9"/>
  <c r="E249" i="9"/>
  <c r="H350" i="9"/>
  <c r="E350" i="9"/>
  <c r="E87" i="9"/>
  <c r="H96" i="9"/>
  <c r="E134" i="9"/>
  <c r="H214" i="9"/>
  <c r="E214" i="9"/>
  <c r="E15" i="9"/>
  <c r="E34" i="9"/>
  <c r="E42" i="9"/>
  <c r="E54" i="9"/>
  <c r="E57" i="9"/>
  <c r="E72" i="9"/>
  <c r="H91" i="9"/>
  <c r="E91" i="9"/>
  <c r="H168" i="9"/>
  <c r="E168" i="9"/>
  <c r="I220" i="9"/>
  <c r="E220" i="9" s="1"/>
  <c r="H369" i="9"/>
  <c r="E369" i="9"/>
  <c r="E60" i="9"/>
  <c r="E97" i="9"/>
  <c r="E106" i="9"/>
  <c r="E123" i="9"/>
  <c r="E143" i="9"/>
  <c r="H147" i="9"/>
  <c r="E147" i="9"/>
  <c r="E251" i="9"/>
  <c r="I273" i="9"/>
  <c r="H273" i="9" s="1"/>
  <c r="H314" i="9"/>
  <c r="E314" i="9"/>
  <c r="E21" i="9"/>
  <c r="E40" i="9"/>
  <c r="I77" i="9"/>
  <c r="E77" i="9" s="1"/>
  <c r="H128" i="9"/>
  <c r="E128" i="9"/>
  <c r="H264" i="9"/>
  <c r="E264" i="9"/>
  <c r="H289" i="9"/>
  <c r="E289" i="9"/>
  <c r="H336" i="9"/>
  <c r="E336" i="9"/>
  <c r="H99" i="9"/>
  <c r="E99" i="9"/>
  <c r="E61" i="9"/>
  <c r="H73" i="9"/>
  <c r="I101" i="9"/>
  <c r="H101" i="9" s="1"/>
  <c r="I114" i="9"/>
  <c r="E114" i="9" s="1"/>
  <c r="E132" i="9"/>
  <c r="H136" i="9"/>
  <c r="E136" i="9"/>
  <c r="E161" i="9"/>
  <c r="I298" i="9"/>
  <c r="H298" i="9" s="1"/>
  <c r="H344" i="9"/>
  <c r="E344" i="9"/>
  <c r="H361" i="9"/>
  <c r="E361" i="9"/>
  <c r="I367" i="9"/>
  <c r="E367" i="9" s="1"/>
  <c r="E179" i="9"/>
  <c r="E197" i="9"/>
  <c r="E216" i="9"/>
  <c r="E233" i="9"/>
  <c r="E243" i="9"/>
  <c r="E258" i="9"/>
  <c r="E269" i="9"/>
  <c r="E282" i="9"/>
  <c r="E294" i="9"/>
  <c r="E307" i="9"/>
  <c r="E316" i="9"/>
  <c r="E325" i="9"/>
  <c r="E338" i="9"/>
  <c r="E355" i="9"/>
  <c r="E363" i="9"/>
  <c r="I265" i="9"/>
  <c r="E265" i="9" s="1"/>
  <c r="D299" i="9"/>
  <c r="I208" i="9"/>
  <c r="H208" i="9" s="1"/>
  <c r="I137" i="10"/>
  <c r="E137" i="10" s="1"/>
  <c r="H188" i="10"/>
  <c r="E188" i="10"/>
  <c r="H352" i="10"/>
  <c r="D270" i="10"/>
  <c r="I261" i="10"/>
  <c r="H261" i="10" s="1"/>
  <c r="I114" i="10"/>
  <c r="H114" i="10" s="1"/>
  <c r="H263" i="10"/>
  <c r="E263" i="10"/>
  <c r="H287" i="10"/>
  <c r="E287" i="10"/>
  <c r="D295" i="10"/>
  <c r="I294" i="10"/>
  <c r="G329" i="10"/>
  <c r="D51" i="10"/>
  <c r="D78" i="10"/>
  <c r="D232" i="10"/>
  <c r="I216" i="10"/>
  <c r="I366" i="10"/>
  <c r="E366" i="10" s="1"/>
  <c r="D101" i="10"/>
  <c r="I100" i="10"/>
  <c r="I126" i="10"/>
  <c r="D190" i="10"/>
  <c r="H222" i="10"/>
  <c r="H357" i="10"/>
  <c r="E357" i="10"/>
  <c r="H166" i="10"/>
  <c r="E166" i="10"/>
  <c r="H109" i="10"/>
  <c r="E186" i="10"/>
  <c r="H237" i="10"/>
  <c r="E237" i="10"/>
  <c r="H266" i="10"/>
  <c r="E195" i="10"/>
  <c r="E256" i="10"/>
  <c r="E272" i="10"/>
  <c r="E297" i="10"/>
  <c r="I363" i="10"/>
  <c r="E363" i="10" s="1"/>
  <c r="E116" i="10"/>
  <c r="I169" i="10"/>
  <c r="E187" i="10"/>
  <c r="E284" i="10"/>
  <c r="E300" i="10"/>
  <c r="E364" i="10"/>
  <c r="E108" i="10"/>
  <c r="E128" i="10"/>
  <c r="E168" i="10"/>
  <c r="E171" i="10"/>
  <c r="E179" i="10"/>
  <c r="E193" i="10"/>
  <c r="E359" i="10"/>
  <c r="E131" i="10"/>
  <c r="E196" i="10"/>
  <c r="E268" i="10"/>
  <c r="D367" i="10"/>
  <c r="H100" i="7"/>
  <c r="E100" i="7"/>
  <c r="E39" i="7"/>
  <c r="E45" i="7"/>
  <c r="I78" i="7"/>
  <c r="E78" i="7" s="1"/>
  <c r="H90" i="7"/>
  <c r="E112" i="7"/>
  <c r="H161" i="7"/>
  <c r="E161" i="7"/>
  <c r="E174" i="7"/>
  <c r="I183" i="7"/>
  <c r="H183" i="7" s="1"/>
  <c r="D275" i="7"/>
  <c r="I247" i="7"/>
  <c r="E247" i="7" s="1"/>
  <c r="E34" i="7"/>
  <c r="E42" i="7"/>
  <c r="E48" i="7"/>
  <c r="H120" i="7"/>
  <c r="E120" i="7"/>
  <c r="H124" i="7"/>
  <c r="I162" i="7"/>
  <c r="E162" i="7" s="1"/>
  <c r="D190" i="7"/>
  <c r="H167" i="7"/>
  <c r="H178" i="7"/>
  <c r="H262" i="7"/>
  <c r="E262" i="7"/>
  <c r="H398" i="7"/>
  <c r="E398" i="7"/>
  <c r="E121" i="7"/>
  <c r="H131" i="7"/>
  <c r="E131" i="7"/>
  <c r="H186" i="7"/>
  <c r="E186" i="7"/>
  <c r="H240" i="7"/>
  <c r="E240" i="7"/>
  <c r="H105" i="7"/>
  <c r="E105" i="7"/>
  <c r="I324" i="7"/>
  <c r="H324" i="7" s="1"/>
  <c r="D338" i="7"/>
  <c r="E35" i="7"/>
  <c r="E49" i="7"/>
  <c r="D51" i="7"/>
  <c r="E110" i="7"/>
  <c r="G153" i="7"/>
  <c r="H176" i="7"/>
  <c r="E176" i="7"/>
  <c r="E251" i="7"/>
  <c r="H381" i="7"/>
  <c r="E381" i="7"/>
  <c r="E38" i="7"/>
  <c r="E44" i="7"/>
  <c r="H65" i="7"/>
  <c r="E65" i="7"/>
  <c r="H268" i="7"/>
  <c r="E268" i="7"/>
  <c r="G313" i="7"/>
  <c r="H326" i="7"/>
  <c r="E326" i="7"/>
  <c r="H345" i="7"/>
  <c r="H354" i="7"/>
  <c r="H387" i="7"/>
  <c r="E387" i="7"/>
  <c r="H111" i="7"/>
  <c r="E111" i="7"/>
  <c r="H82" i="7"/>
  <c r="H118" i="7"/>
  <c r="H234" i="7"/>
  <c r="H246" i="7"/>
  <c r="E246" i="7"/>
  <c r="H301" i="7"/>
  <c r="E301" i="7"/>
  <c r="I290" i="7"/>
  <c r="H290" i="7" s="1"/>
  <c r="G410" i="7"/>
  <c r="G275" i="7"/>
  <c r="I349" i="7"/>
  <c r="E321" i="7"/>
  <c r="E355" i="7"/>
  <c r="E402" i="7"/>
  <c r="I77" i="7"/>
  <c r="E155" i="7"/>
  <c r="E175" i="7"/>
  <c r="E182" i="7"/>
  <c r="E185" i="7"/>
  <c r="E258" i="7"/>
  <c r="E300" i="7"/>
  <c r="I304" i="7"/>
  <c r="E304" i="7" s="1"/>
  <c r="E311" i="7"/>
  <c r="E316" i="7"/>
  <c r="E336" i="7"/>
  <c r="E386" i="7"/>
  <c r="E391" i="7"/>
  <c r="E397" i="7"/>
  <c r="E166" i="7"/>
  <c r="E188" i="7"/>
  <c r="E253" i="7"/>
  <c r="E270" i="7"/>
  <c r="E280" i="7"/>
  <c r="E303" i="7"/>
  <c r="E306" i="7"/>
  <c r="E319" i="7"/>
  <c r="E328" i="7"/>
  <c r="E353" i="7"/>
  <c r="E383" i="7"/>
  <c r="E389" i="7"/>
  <c r="E400" i="7"/>
  <c r="H301" i="18"/>
  <c r="E301" i="18"/>
  <c r="E20" i="18"/>
  <c r="E39" i="18"/>
  <c r="E45" i="18"/>
  <c r="E56" i="18"/>
  <c r="H134" i="18"/>
  <c r="E134" i="18"/>
  <c r="H166" i="18"/>
  <c r="E166" i="18"/>
  <c r="E15" i="18"/>
  <c r="E34" i="18"/>
  <c r="E42" i="18"/>
  <c r="E48" i="18"/>
  <c r="E59" i="18"/>
  <c r="E62" i="18"/>
  <c r="I78" i="18"/>
  <c r="E78" i="18" s="1"/>
  <c r="G153" i="18"/>
  <c r="I114" i="18"/>
  <c r="H114" i="18" s="1"/>
  <c r="I216" i="18"/>
  <c r="E216" i="18" s="1"/>
  <c r="H260" i="18"/>
  <c r="E260" i="18"/>
  <c r="H346" i="18"/>
  <c r="E346" i="18"/>
  <c r="E18" i="18"/>
  <c r="E37" i="18"/>
  <c r="E66" i="18"/>
  <c r="H72" i="18"/>
  <c r="E72" i="18"/>
  <c r="H237" i="18"/>
  <c r="E237" i="18"/>
  <c r="H245" i="18"/>
  <c r="E245" i="18"/>
  <c r="H365" i="18"/>
  <c r="E365" i="18"/>
  <c r="E21" i="18"/>
  <c r="E40" i="18"/>
  <c r="E46" i="18"/>
  <c r="I50" i="18"/>
  <c r="H50" i="18" s="1"/>
  <c r="E57" i="18"/>
  <c r="I101" i="18"/>
  <c r="H101" i="18" s="1"/>
  <c r="H117" i="18"/>
  <c r="E117" i="18"/>
  <c r="H145" i="18"/>
  <c r="E145" i="18"/>
  <c r="D270" i="18"/>
  <c r="I269" i="18"/>
  <c r="E269" i="18" s="1"/>
  <c r="D295" i="18"/>
  <c r="I294" i="18"/>
  <c r="H294" i="18" s="1"/>
  <c r="H310" i="18"/>
  <c r="E310" i="18"/>
  <c r="H285" i="18"/>
  <c r="E285" i="18"/>
  <c r="E19" i="18"/>
  <c r="E38" i="18"/>
  <c r="E44" i="18"/>
  <c r="E55" i="18"/>
  <c r="H89" i="18"/>
  <c r="E89" i="18"/>
  <c r="H123" i="18"/>
  <c r="E123" i="18"/>
  <c r="I183" i="18"/>
  <c r="H183" i="18" s="1"/>
  <c r="H210" i="18"/>
  <c r="E210" i="18"/>
  <c r="H227" i="18"/>
  <c r="E227" i="18"/>
  <c r="H263" i="18"/>
  <c r="E263" i="18"/>
  <c r="H188" i="18"/>
  <c r="E188" i="18"/>
  <c r="H276" i="18"/>
  <c r="E276" i="18"/>
  <c r="H332" i="18"/>
  <c r="E332" i="18"/>
  <c r="H340" i="18"/>
  <c r="E340" i="18"/>
  <c r="H357" i="18"/>
  <c r="E357" i="18"/>
  <c r="G232" i="18"/>
  <c r="I306" i="18"/>
  <c r="E174" i="18"/>
  <c r="E195" i="18"/>
  <c r="E201" i="18"/>
  <c r="E208" i="18"/>
  <c r="E214" i="18"/>
  <c r="E223" i="18"/>
  <c r="E241" i="18"/>
  <c r="E272" i="18"/>
  <c r="E292" i="18"/>
  <c r="E305" i="18"/>
  <c r="I363" i="18"/>
  <c r="H363" i="18" s="1"/>
  <c r="E67" i="18"/>
  <c r="E71" i="18"/>
  <c r="E80" i="18"/>
  <c r="E88" i="18"/>
  <c r="I100" i="18"/>
  <c r="E113" i="18"/>
  <c r="E116" i="18"/>
  <c r="E122" i="18"/>
  <c r="E133" i="18"/>
  <c r="E144" i="18"/>
  <c r="E165" i="18"/>
  <c r="E177" i="18"/>
  <c r="E187" i="18"/>
  <c r="E220" i="18"/>
  <c r="E226" i="18"/>
  <c r="E236" i="18"/>
  <c r="E244" i="18"/>
  <c r="E259" i="18"/>
  <c r="E275" i="18"/>
  <c r="E284" i="18"/>
  <c r="E300" i="18"/>
  <c r="E309" i="18"/>
  <c r="E314" i="18"/>
  <c r="E318" i="18"/>
  <c r="E326" i="18"/>
  <c r="E339" i="18"/>
  <c r="E345" i="18"/>
  <c r="E356" i="18"/>
  <c r="E362" i="18"/>
  <c r="E364" i="18"/>
  <c r="E74" i="18"/>
  <c r="E83" i="18"/>
  <c r="E91" i="18"/>
  <c r="E99" i="18"/>
  <c r="E108" i="18"/>
  <c r="E125" i="18"/>
  <c r="E128" i="18"/>
  <c r="E136" i="18"/>
  <c r="E147" i="18"/>
  <c r="E152" i="18"/>
  <c r="E168" i="18"/>
  <c r="E171" i="18"/>
  <c r="E278" i="18"/>
  <c r="E290" i="18"/>
  <c r="E303" i="18"/>
  <c r="E312" i="18"/>
  <c r="E321" i="18"/>
  <c r="E334" i="18"/>
  <c r="E351" i="18"/>
  <c r="E359" i="18"/>
  <c r="I77" i="18"/>
  <c r="E77" i="18" s="1"/>
  <c r="D190" i="18"/>
  <c r="D367" i="18"/>
  <c r="H199" i="2"/>
  <c r="E199" i="2"/>
  <c r="H208" i="2"/>
  <c r="E208" i="2"/>
  <c r="H289" i="2"/>
  <c r="E289" i="2"/>
  <c r="G153" i="2"/>
  <c r="I114" i="2"/>
  <c r="H166" i="2"/>
  <c r="E166" i="2"/>
  <c r="D190" i="2"/>
  <c r="I183" i="2"/>
  <c r="E183" i="2" s="1"/>
  <c r="H188" i="2"/>
  <c r="E188" i="2"/>
  <c r="H216" i="2"/>
  <c r="E216" i="2"/>
  <c r="I313" i="2"/>
  <c r="E313" i="2" s="1"/>
  <c r="H345" i="2"/>
  <c r="E345" i="2"/>
  <c r="H224" i="2"/>
  <c r="E224" i="2"/>
  <c r="H254" i="2"/>
  <c r="E254" i="2"/>
  <c r="H363" i="2"/>
  <c r="E363" i="2"/>
  <c r="H23" i="2"/>
  <c r="E23" i="2"/>
  <c r="H232" i="2"/>
  <c r="E232" i="2"/>
  <c r="G296" i="2"/>
  <c r="H81" i="2"/>
  <c r="E81" i="2"/>
  <c r="H89" i="2"/>
  <c r="E89" i="2"/>
  <c r="D314" i="2"/>
  <c r="I338" i="2"/>
  <c r="E338" i="2" s="1"/>
  <c r="E16" i="2"/>
  <c r="H20" i="2"/>
  <c r="H410" i="2"/>
  <c r="H411" i="2" s="1"/>
  <c r="H281" i="2"/>
  <c r="E281" i="2"/>
  <c r="I260" i="2"/>
  <c r="E260" i="2" s="1"/>
  <c r="G411" i="2"/>
  <c r="G412" i="2" s="1"/>
  <c r="I78" i="2"/>
  <c r="I407" i="2"/>
  <c r="I100" i="2"/>
  <c r="E139" i="2"/>
  <c r="E168" i="2"/>
  <c r="E171" i="2"/>
  <c r="E179" i="2"/>
  <c r="E195" i="2"/>
  <c r="E201" i="2"/>
  <c r="E210" i="2"/>
  <c r="E218" i="2"/>
  <c r="E226" i="2"/>
  <c r="E234" i="2"/>
  <c r="E273" i="2"/>
  <c r="E283" i="2"/>
  <c r="E293" i="2"/>
  <c r="E298" i="2"/>
  <c r="E309" i="2"/>
  <c r="E322" i="2"/>
  <c r="E356" i="2"/>
  <c r="I305" i="2"/>
  <c r="E305" i="2" s="1"/>
  <c r="D339" i="2"/>
  <c r="D411" i="2"/>
  <c r="I248" i="2"/>
  <c r="H248" i="2" s="1"/>
  <c r="E20" i="20"/>
  <c r="H44" i="20"/>
  <c r="E44" i="20"/>
  <c r="H72" i="20"/>
  <c r="E72" i="20"/>
  <c r="H89" i="20"/>
  <c r="E89" i="20"/>
  <c r="H109" i="20"/>
  <c r="E109" i="20"/>
  <c r="E18" i="20"/>
  <c r="E41" i="20"/>
  <c r="I140" i="20"/>
  <c r="H140" i="20" s="1"/>
  <c r="H167" i="20"/>
  <c r="E167" i="20"/>
  <c r="H215" i="20"/>
  <c r="E215" i="20"/>
  <c r="H253" i="20"/>
  <c r="E253" i="20"/>
  <c r="I173" i="20"/>
  <c r="H173" i="20" s="1"/>
  <c r="H81" i="20"/>
  <c r="E81" i="20"/>
  <c r="H242" i="20"/>
  <c r="E242" i="20"/>
  <c r="G263" i="20"/>
  <c r="G264" i="20" s="1"/>
  <c r="E90" i="20"/>
  <c r="E110" i="20"/>
  <c r="E195" i="20"/>
  <c r="E216" i="20"/>
  <c r="E105" i="20"/>
  <c r="E113" i="20"/>
  <c r="E165" i="20"/>
  <c r="E180" i="20"/>
  <c r="E198" i="20"/>
  <c r="E219" i="20"/>
  <c r="E232" i="20"/>
  <c r="I259" i="20"/>
  <c r="E259" i="20" s="1"/>
  <c r="E83" i="20"/>
  <c r="E91" i="20"/>
  <c r="E103" i="20"/>
  <c r="E111" i="20"/>
  <c r="E255" i="20"/>
  <c r="I161" i="20"/>
  <c r="E362" i="8"/>
  <c r="D367" i="8"/>
  <c r="D368" i="8" s="1"/>
  <c r="I363" i="8"/>
  <c r="E363" i="8" s="1"/>
  <c r="H352" i="8"/>
  <c r="I348" i="8"/>
  <c r="H348" i="8" s="1"/>
  <c r="H335" i="8"/>
  <c r="E323" i="8"/>
  <c r="H324" i="8"/>
  <c r="E326" i="8"/>
  <c r="G329" i="8"/>
  <c r="I287" i="8"/>
  <c r="D270" i="8"/>
  <c r="I251" i="8"/>
  <c r="H242" i="8"/>
  <c r="H240" i="8"/>
  <c r="I231" i="8"/>
  <c r="E231" i="8" s="1"/>
  <c r="E223" i="8"/>
  <c r="I183" i="8"/>
  <c r="H183" i="8" s="1"/>
  <c r="H177" i="8"/>
  <c r="I169" i="8"/>
  <c r="H141" i="8"/>
  <c r="H148" i="8"/>
  <c r="H142" i="8"/>
  <c r="H150" i="8"/>
  <c r="E140" i="8"/>
  <c r="I137" i="8"/>
  <c r="I126" i="8"/>
  <c r="H90" i="8"/>
  <c r="I100" i="8"/>
  <c r="H100" i="8" s="1"/>
  <c r="E88" i="8"/>
  <c r="E92" i="8"/>
  <c r="E89" i="8"/>
  <c r="E72" i="8"/>
  <c r="E67" i="8"/>
  <c r="E62" i="8"/>
  <c r="H65" i="8"/>
  <c r="I50" i="8"/>
  <c r="H50" i="8" s="1"/>
  <c r="E31" i="8"/>
  <c r="I152" i="8"/>
  <c r="H152" i="8" s="1"/>
  <c r="I32" i="8"/>
  <c r="H32" i="8" s="1"/>
  <c r="D153" i="8"/>
  <c r="H320" i="8"/>
  <c r="I101" i="8"/>
  <c r="E101" i="8" s="1"/>
  <c r="H338" i="8"/>
  <c r="E338" i="8"/>
  <c r="H355" i="8"/>
  <c r="E355" i="8"/>
  <c r="I314" i="8"/>
  <c r="D329" i="8"/>
  <c r="H203" i="8"/>
  <c r="E203" i="8"/>
  <c r="H325" i="8"/>
  <c r="E325" i="8"/>
  <c r="I366" i="8"/>
  <c r="H87" i="8"/>
  <c r="E87" i="8"/>
  <c r="H146" i="8"/>
  <c r="G190" i="8"/>
  <c r="D232" i="8"/>
  <c r="I204" i="8"/>
  <c r="H204" i="8" s="1"/>
  <c r="I294" i="8"/>
  <c r="H317" i="8"/>
  <c r="E317" i="8"/>
  <c r="H143" i="8"/>
  <c r="E143" i="8"/>
  <c r="E18" i="8"/>
  <c r="I77" i="8"/>
  <c r="E77" i="8" s="1"/>
  <c r="H161" i="8"/>
  <c r="E161" i="8"/>
  <c r="I189" i="8"/>
  <c r="I281" i="8"/>
  <c r="D295" i="8"/>
  <c r="G78" i="8"/>
  <c r="H151" i="8"/>
  <c r="E151" i="8"/>
  <c r="I162" i="8"/>
  <c r="H162" i="8" s="1"/>
  <c r="D190" i="8"/>
  <c r="G270" i="8"/>
  <c r="G295" i="8"/>
  <c r="I247" i="8"/>
  <c r="H247" i="8" s="1"/>
  <c r="G367" i="8"/>
  <c r="E147" i="8"/>
  <c r="E239" i="8"/>
  <c r="E321" i="8"/>
  <c r="E359" i="8"/>
  <c r="I261" i="8"/>
  <c r="E357" i="8"/>
  <c r="D60" i="24"/>
  <c r="D61" i="24" s="1"/>
  <c r="H28" i="24"/>
  <c r="G60" i="24"/>
  <c r="G61" i="24" s="1"/>
  <c r="E55" i="24"/>
  <c r="E31" i="24"/>
  <c r="E26" i="24"/>
  <c r="I41" i="24"/>
  <c r="H41" i="24" s="1"/>
  <c r="I56" i="24"/>
  <c r="H56" i="24" s="1"/>
  <c r="E52" i="24"/>
  <c r="E50" i="24"/>
  <c r="E82" i="1"/>
  <c r="E71" i="1"/>
  <c r="D54" i="26"/>
  <c r="G59" i="26"/>
  <c r="G35" i="26"/>
  <c r="G10" i="26"/>
  <c r="G27" i="26"/>
  <c r="D28" i="21"/>
  <c r="D32" i="21"/>
  <c r="D35" i="21"/>
  <c r="D36" i="21"/>
  <c r="D34" i="21"/>
  <c r="G30" i="21"/>
  <c r="G33" i="21"/>
  <c r="H18" i="21"/>
  <c r="G18" i="21" s="1"/>
  <c r="H17" i="21"/>
  <c r="D17" i="21" s="1"/>
  <c r="H16" i="21"/>
  <c r="D16" i="21" s="1"/>
  <c r="H15" i="21"/>
  <c r="G15" i="21" s="1"/>
  <c r="H14" i="21"/>
  <c r="G14" i="21" s="1"/>
  <c r="E295" i="23" l="1"/>
  <c r="D191" i="9"/>
  <c r="E247" i="10"/>
  <c r="I153" i="10"/>
  <c r="E153" i="10" s="1"/>
  <c r="I51" i="8"/>
  <c r="H51" i="8" s="1"/>
  <c r="E235" i="2"/>
  <c r="H291" i="23"/>
  <c r="I51" i="23"/>
  <c r="E51" i="23" s="1"/>
  <c r="G330" i="18"/>
  <c r="I329" i="18"/>
  <c r="H329" i="18" s="1"/>
  <c r="E32" i="2"/>
  <c r="I373" i="23"/>
  <c r="E373" i="23" s="1"/>
  <c r="I314" i="23"/>
  <c r="H314" i="23" s="1"/>
  <c r="E162" i="23"/>
  <c r="E189" i="23"/>
  <c r="E285" i="9"/>
  <c r="E235" i="9"/>
  <c r="I153" i="9"/>
  <c r="E153" i="9" s="1"/>
  <c r="H114" i="7"/>
  <c r="E259" i="7"/>
  <c r="E50" i="7"/>
  <c r="H169" i="7"/>
  <c r="E231" i="18"/>
  <c r="I153" i="2"/>
  <c r="E153" i="2" s="1"/>
  <c r="H275" i="2"/>
  <c r="E101" i="2"/>
  <c r="E372" i="2"/>
  <c r="E162" i="2"/>
  <c r="E216" i="8"/>
  <c r="G191" i="8"/>
  <c r="H328" i="8"/>
  <c r="E50" i="9"/>
  <c r="D191" i="10"/>
  <c r="H183" i="10"/>
  <c r="E337" i="7"/>
  <c r="H189" i="7"/>
  <c r="H169" i="18"/>
  <c r="E50" i="2"/>
  <c r="I51" i="2"/>
  <c r="E51" i="2" s="1"/>
  <c r="H189" i="2"/>
  <c r="E183" i="8"/>
  <c r="D374" i="12"/>
  <c r="D296" i="12"/>
  <c r="E372" i="23"/>
  <c r="E358" i="23"/>
  <c r="H338" i="23"/>
  <c r="E325" i="23"/>
  <c r="E275" i="23"/>
  <c r="H260" i="23"/>
  <c r="I276" i="23"/>
  <c r="E276" i="23" s="1"/>
  <c r="E235" i="23"/>
  <c r="H183" i="23"/>
  <c r="H126" i="23"/>
  <c r="E50" i="23"/>
  <c r="E313" i="23"/>
  <c r="E32" i="23"/>
  <c r="H410" i="23"/>
  <c r="H411" i="23" s="1"/>
  <c r="H305" i="23"/>
  <c r="E152" i="23"/>
  <c r="H350" i="23"/>
  <c r="G374" i="23"/>
  <c r="I374" i="23" s="1"/>
  <c r="H291" i="9"/>
  <c r="E126" i="9"/>
  <c r="E152" i="9"/>
  <c r="E352" i="9"/>
  <c r="H310" i="9"/>
  <c r="E137" i="9"/>
  <c r="H169" i="9"/>
  <c r="I236" i="9"/>
  <c r="E236" i="9" s="1"/>
  <c r="I333" i="9"/>
  <c r="G191" i="9"/>
  <c r="H318" i="9"/>
  <c r="I274" i="9"/>
  <c r="E274" i="9" s="1"/>
  <c r="H189" i="9"/>
  <c r="E273" i="9"/>
  <c r="E255" i="9"/>
  <c r="H367" i="9"/>
  <c r="H183" i="9"/>
  <c r="E162" i="9"/>
  <c r="E100" i="9"/>
  <c r="H77" i="9"/>
  <c r="I51" i="9"/>
  <c r="E51" i="9" s="1"/>
  <c r="E32" i="9"/>
  <c r="H265" i="9"/>
  <c r="H78" i="9"/>
  <c r="H370" i="9"/>
  <c r="H114" i="9"/>
  <c r="G334" i="9"/>
  <c r="H332" i="9"/>
  <c r="H348" i="10"/>
  <c r="E281" i="10"/>
  <c r="G330" i="10"/>
  <c r="H306" i="10"/>
  <c r="E231" i="10"/>
  <c r="E162" i="10"/>
  <c r="E189" i="10"/>
  <c r="G191" i="10"/>
  <c r="H50" i="10"/>
  <c r="E269" i="10"/>
  <c r="E204" i="10"/>
  <c r="E261" i="10"/>
  <c r="H409" i="7"/>
  <c r="H406" i="7"/>
  <c r="E357" i="7"/>
  <c r="E330" i="7"/>
  <c r="H312" i="7"/>
  <c r="H274" i="7"/>
  <c r="H247" i="7"/>
  <c r="E137" i="7"/>
  <c r="I101" i="7"/>
  <c r="H78" i="7"/>
  <c r="H162" i="7"/>
  <c r="I372" i="7"/>
  <c r="H372" i="7" s="1"/>
  <c r="E324" i="7"/>
  <c r="E126" i="7"/>
  <c r="H348" i="18"/>
  <c r="H328" i="18"/>
  <c r="H281" i="18"/>
  <c r="I232" i="18"/>
  <c r="E232" i="18" s="1"/>
  <c r="H216" i="18"/>
  <c r="H247" i="18"/>
  <c r="H162" i="18"/>
  <c r="D191" i="18"/>
  <c r="H32" i="18"/>
  <c r="H261" i="18"/>
  <c r="E363" i="18"/>
  <c r="H204" i="18"/>
  <c r="H78" i="18"/>
  <c r="E114" i="18"/>
  <c r="H366" i="18"/>
  <c r="E251" i="18"/>
  <c r="E294" i="18"/>
  <c r="H137" i="18"/>
  <c r="E137" i="18"/>
  <c r="H269" i="18"/>
  <c r="E183" i="18"/>
  <c r="E126" i="18"/>
  <c r="I373" i="2"/>
  <c r="E373" i="2" s="1"/>
  <c r="H358" i="2"/>
  <c r="H350" i="2"/>
  <c r="G374" i="2"/>
  <c r="H331" i="2"/>
  <c r="E325" i="2"/>
  <c r="I276" i="2"/>
  <c r="H276" i="2" s="1"/>
  <c r="E295" i="2"/>
  <c r="H291" i="2"/>
  <c r="H183" i="2"/>
  <c r="H260" i="2"/>
  <c r="E248" i="2"/>
  <c r="E169" i="2"/>
  <c r="H126" i="2"/>
  <c r="E126" i="2"/>
  <c r="E152" i="2"/>
  <c r="H313" i="2"/>
  <c r="E32" i="20"/>
  <c r="E116" i="20"/>
  <c r="H204" i="20"/>
  <c r="H244" i="20"/>
  <c r="I51" i="20"/>
  <c r="E51" i="20" s="1"/>
  <c r="D148" i="20"/>
  <c r="D8" i="20" s="1"/>
  <c r="I225" i="20"/>
  <c r="H224" i="20"/>
  <c r="E140" i="20"/>
  <c r="E173" i="20"/>
  <c r="E77" i="20"/>
  <c r="E126" i="20"/>
  <c r="H188" i="20"/>
  <c r="I189" i="20"/>
  <c r="H189" i="20" s="1"/>
  <c r="E101" i="20"/>
  <c r="H100" i="20"/>
  <c r="E50" i="20"/>
  <c r="E348" i="8"/>
  <c r="H231" i="8"/>
  <c r="D330" i="8"/>
  <c r="E50" i="8"/>
  <c r="D191" i="12"/>
  <c r="H248" i="23"/>
  <c r="E248" i="23"/>
  <c r="G191" i="23"/>
  <c r="D412" i="23"/>
  <c r="I411" i="23"/>
  <c r="E411" i="23" s="1"/>
  <c r="H101" i="23"/>
  <c r="I339" i="23"/>
  <c r="H339" i="23" s="1"/>
  <c r="I190" i="23"/>
  <c r="H190" i="23" s="1"/>
  <c r="D191" i="23"/>
  <c r="I153" i="23"/>
  <c r="E153" i="23" s="1"/>
  <c r="I296" i="23"/>
  <c r="E296" i="23" s="1"/>
  <c r="E114" i="23"/>
  <c r="H100" i="23"/>
  <c r="E100" i="23"/>
  <c r="E298" i="9"/>
  <c r="D372" i="9"/>
  <c r="I371" i="9"/>
  <c r="E371" i="9" s="1"/>
  <c r="I299" i="9"/>
  <c r="H299" i="9" s="1"/>
  <c r="E208" i="9"/>
  <c r="D334" i="9"/>
  <c r="E101" i="9"/>
  <c r="I256" i="9"/>
  <c r="H256" i="9" s="1"/>
  <c r="I190" i="9"/>
  <c r="H190" i="9" s="1"/>
  <c r="H220" i="9"/>
  <c r="E114" i="10"/>
  <c r="H294" i="10"/>
  <c r="E294" i="10"/>
  <c r="I78" i="10"/>
  <c r="I295" i="10"/>
  <c r="H295" i="10" s="1"/>
  <c r="H363" i="10"/>
  <c r="E169" i="10"/>
  <c r="H169" i="10"/>
  <c r="H366" i="10"/>
  <c r="I51" i="10"/>
  <c r="H51" i="10" s="1"/>
  <c r="H126" i="10"/>
  <c r="E126" i="10"/>
  <c r="D252" i="10"/>
  <c r="I232" i="10"/>
  <c r="H232" i="10" s="1"/>
  <c r="I270" i="10"/>
  <c r="H270" i="10" s="1"/>
  <c r="D330" i="10"/>
  <c r="D368" i="10"/>
  <c r="I367" i="10"/>
  <c r="E367" i="10" s="1"/>
  <c r="H137" i="10"/>
  <c r="I190" i="10"/>
  <c r="H190" i="10" s="1"/>
  <c r="I101" i="10"/>
  <c r="I329" i="10"/>
  <c r="E329" i="10" s="1"/>
  <c r="H77" i="7"/>
  <c r="E77" i="7"/>
  <c r="I51" i="7"/>
  <c r="H51" i="7" s="1"/>
  <c r="E290" i="7"/>
  <c r="E349" i="7"/>
  <c r="H349" i="7"/>
  <c r="I338" i="7"/>
  <c r="H338" i="7" s="1"/>
  <c r="G191" i="7"/>
  <c r="I153" i="7"/>
  <c r="E153" i="7" s="1"/>
  <c r="D295" i="7"/>
  <c r="I275" i="7"/>
  <c r="E275" i="7" s="1"/>
  <c r="G373" i="7"/>
  <c r="G295" i="7"/>
  <c r="I313" i="7"/>
  <c r="E313" i="7" s="1"/>
  <c r="I190" i="7"/>
  <c r="H190" i="7" s="1"/>
  <c r="G411" i="7"/>
  <c r="I410" i="7"/>
  <c r="E410" i="7" s="1"/>
  <c r="D373" i="7"/>
  <c r="D191" i="7"/>
  <c r="H304" i="7"/>
  <c r="E183" i="7"/>
  <c r="I295" i="18"/>
  <c r="H295" i="18" s="1"/>
  <c r="G191" i="18"/>
  <c r="D368" i="18"/>
  <c r="I367" i="18"/>
  <c r="E367" i="18" s="1"/>
  <c r="E101" i="18"/>
  <c r="E306" i="18"/>
  <c r="H306" i="18"/>
  <c r="I153" i="18"/>
  <c r="E153" i="18" s="1"/>
  <c r="E50" i="18"/>
  <c r="H51" i="18"/>
  <c r="H100" i="18"/>
  <c r="E100" i="18"/>
  <c r="G252" i="18"/>
  <c r="I252" i="18" s="1"/>
  <c r="E252" i="18" s="1"/>
  <c r="D330" i="18"/>
  <c r="I270" i="18"/>
  <c r="H270" i="18" s="1"/>
  <c r="H77" i="18"/>
  <c r="I190" i="18"/>
  <c r="H190" i="18" s="1"/>
  <c r="H100" i="2"/>
  <c r="E100" i="2"/>
  <c r="G191" i="2"/>
  <c r="H305" i="2"/>
  <c r="H338" i="2"/>
  <c r="I190" i="2"/>
  <c r="H190" i="2" s="1"/>
  <c r="D191" i="2"/>
  <c r="D412" i="2"/>
  <c r="I411" i="2"/>
  <c r="E411" i="2" s="1"/>
  <c r="I339" i="2"/>
  <c r="H339" i="2" s="1"/>
  <c r="I296" i="2"/>
  <c r="E296" i="2" s="1"/>
  <c r="D374" i="2"/>
  <c r="I314" i="2"/>
  <c r="H314" i="2" s="1"/>
  <c r="H161" i="20"/>
  <c r="E161" i="20"/>
  <c r="E78" i="20"/>
  <c r="G148" i="20"/>
  <c r="G8" i="20" s="1"/>
  <c r="I209" i="20"/>
  <c r="E209" i="20" s="1"/>
  <c r="H259" i="20"/>
  <c r="I147" i="20"/>
  <c r="H147" i="20" s="1"/>
  <c r="I264" i="20"/>
  <c r="H264" i="20" s="1"/>
  <c r="I117" i="20"/>
  <c r="E117" i="20" s="1"/>
  <c r="I263" i="20"/>
  <c r="E263" i="20" s="1"/>
  <c r="H363" i="8"/>
  <c r="E247" i="8"/>
  <c r="H101" i="8"/>
  <c r="E100" i="8"/>
  <c r="E51" i="8"/>
  <c r="G368" i="8"/>
  <c r="I367" i="8"/>
  <c r="E367" i="8" s="1"/>
  <c r="E32" i="8"/>
  <c r="E204" i="8"/>
  <c r="E152" i="8"/>
  <c r="G330" i="8"/>
  <c r="E162" i="8"/>
  <c r="I78" i="8"/>
  <c r="E78" i="8" s="1"/>
  <c r="I190" i="8"/>
  <c r="E190" i="8" s="1"/>
  <c r="H77" i="8"/>
  <c r="D252" i="8"/>
  <c r="I232" i="8"/>
  <c r="H232" i="8" s="1"/>
  <c r="I329" i="8"/>
  <c r="H329" i="8" s="1"/>
  <c r="I153" i="8"/>
  <c r="H153" i="8" s="1"/>
  <c r="D191" i="8"/>
  <c r="I295" i="8"/>
  <c r="I270" i="8"/>
  <c r="E41" i="24"/>
  <c r="I60" i="24"/>
  <c r="I61" i="24"/>
  <c r="H61" i="24" s="1"/>
  <c r="E56" i="24"/>
  <c r="D15" i="21"/>
  <c r="D14" i="21"/>
  <c r="D18" i="21"/>
  <c r="G16" i="21"/>
  <c r="G17" i="21"/>
  <c r="G410" i="1"/>
  <c r="D410" i="1"/>
  <c r="F410" i="12" s="1"/>
  <c r="E410" i="12" s="1"/>
  <c r="G392" i="1"/>
  <c r="D392" i="1"/>
  <c r="F392" i="12" s="1"/>
  <c r="E392" i="12" s="1"/>
  <c r="G407" i="1"/>
  <c r="D407" i="1"/>
  <c r="F407" i="12" s="1"/>
  <c r="E407" i="12" s="1"/>
  <c r="I401" i="1"/>
  <c r="H401" i="1" s="1"/>
  <c r="I365" i="1"/>
  <c r="E365" i="1" s="1"/>
  <c r="G350" i="1"/>
  <c r="D350" i="1"/>
  <c r="F350" i="12" s="1"/>
  <c r="E350" i="12" s="1"/>
  <c r="I354" i="1"/>
  <c r="E354" i="1" s="1"/>
  <c r="I353" i="1"/>
  <c r="H353" i="1" s="1"/>
  <c r="I335" i="1"/>
  <c r="H335" i="1" s="1"/>
  <c r="I334" i="1"/>
  <c r="H334" i="1" s="1"/>
  <c r="I301" i="1"/>
  <c r="H301" i="1" s="1"/>
  <c r="I300" i="1"/>
  <c r="E300" i="1" s="1"/>
  <c r="I299" i="1"/>
  <c r="E299" i="1" s="1"/>
  <c r="I204" i="1"/>
  <c r="E204" i="1" s="1"/>
  <c r="I188" i="1"/>
  <c r="H188" i="1" s="1"/>
  <c r="I187" i="1"/>
  <c r="H187" i="1" s="1"/>
  <c r="I186" i="1"/>
  <c r="H186" i="1" s="1"/>
  <c r="G189" i="1"/>
  <c r="D189" i="1"/>
  <c r="F189" i="12" s="1"/>
  <c r="E189" i="12" s="1"/>
  <c r="I185" i="1"/>
  <c r="E185" i="1" s="1"/>
  <c r="I107" i="1"/>
  <c r="I106" i="1"/>
  <c r="H106" i="1" s="1"/>
  <c r="G77" i="1"/>
  <c r="D77" i="1"/>
  <c r="F77" i="12" s="1"/>
  <c r="E77" i="12" s="1"/>
  <c r="G100" i="1"/>
  <c r="D100" i="1"/>
  <c r="F100" i="12" s="1"/>
  <c r="E100" i="12" s="1"/>
  <c r="I83" i="1"/>
  <c r="E83" i="1" s="1"/>
  <c r="I57" i="1"/>
  <c r="H57" i="1" s="1"/>
  <c r="I43" i="1"/>
  <c r="I42" i="1"/>
  <c r="H42" i="1" s="1"/>
  <c r="I22" i="1"/>
  <c r="I21" i="1"/>
  <c r="H21" i="1" s="1"/>
  <c r="I20" i="1"/>
  <c r="H20" i="1" s="1"/>
  <c r="I19" i="1"/>
  <c r="H19" i="1" s="1"/>
  <c r="E314" i="23" l="1"/>
  <c r="H51" i="23"/>
  <c r="H153" i="10"/>
  <c r="E329" i="18"/>
  <c r="H153" i="2"/>
  <c r="E60" i="24"/>
  <c r="H60" i="24"/>
  <c r="H153" i="9"/>
  <c r="G8" i="10"/>
  <c r="D8" i="10"/>
  <c r="G8" i="2"/>
  <c r="H373" i="23"/>
  <c r="G8" i="23"/>
  <c r="D8" i="23"/>
  <c r="D8" i="9"/>
  <c r="I191" i="10"/>
  <c r="E191" i="10" s="1"/>
  <c r="H373" i="2"/>
  <c r="D8" i="12"/>
  <c r="H51" i="2"/>
  <c r="D8" i="2"/>
  <c r="D8" i="8"/>
  <c r="G8" i="9"/>
  <c r="I191" i="9"/>
  <c r="H191" i="9" s="1"/>
  <c r="H367" i="10"/>
  <c r="G411" i="1"/>
  <c r="H276" i="23"/>
  <c r="H374" i="23"/>
  <c r="E374" i="23"/>
  <c r="E339" i="23"/>
  <c r="H371" i="9"/>
  <c r="E299" i="9"/>
  <c r="H236" i="9"/>
  <c r="E256" i="9"/>
  <c r="H274" i="9"/>
  <c r="E333" i="9"/>
  <c r="H333" i="9"/>
  <c r="E190" i="9"/>
  <c r="H51" i="9"/>
  <c r="E270" i="10"/>
  <c r="E51" i="10"/>
  <c r="E232" i="10"/>
  <c r="H410" i="7"/>
  <c r="E372" i="7"/>
  <c r="H313" i="7"/>
  <c r="G8" i="7"/>
  <c r="H275" i="7"/>
  <c r="D8" i="7"/>
  <c r="H101" i="7"/>
  <c r="E101" i="7"/>
  <c r="E51" i="7"/>
  <c r="E190" i="7"/>
  <c r="H367" i="18"/>
  <c r="D8" i="18"/>
  <c r="H232" i="18"/>
  <c r="I191" i="18"/>
  <c r="E191" i="18" s="1"/>
  <c r="G8" i="18"/>
  <c r="E295" i="18"/>
  <c r="H153" i="18"/>
  <c r="E276" i="2"/>
  <c r="H296" i="2"/>
  <c r="E339" i="2"/>
  <c r="H51" i="20"/>
  <c r="I148" i="20"/>
  <c r="E148" i="20" s="1"/>
  <c r="H263" i="20"/>
  <c r="E225" i="20"/>
  <c r="H225" i="20"/>
  <c r="E189" i="20"/>
  <c r="E264" i="20"/>
  <c r="I368" i="8"/>
  <c r="E368" i="8" s="1"/>
  <c r="G8" i="8"/>
  <c r="H367" i="8"/>
  <c r="I330" i="8"/>
  <c r="E330" i="8" s="1"/>
  <c r="E153" i="8"/>
  <c r="I191" i="23"/>
  <c r="E191" i="23" s="1"/>
  <c r="I412" i="23"/>
  <c r="H412" i="23" s="1"/>
  <c r="H153" i="23"/>
  <c r="E190" i="23"/>
  <c r="H296" i="23"/>
  <c r="I372" i="9"/>
  <c r="H372" i="9" s="1"/>
  <c r="I334" i="9"/>
  <c r="H334" i="9" s="1"/>
  <c r="E190" i="10"/>
  <c r="I330" i="10"/>
  <c r="H330" i="10" s="1"/>
  <c r="E295" i="10"/>
  <c r="H329" i="10"/>
  <c r="I368" i="10"/>
  <c r="H368" i="10" s="1"/>
  <c r="I252" i="10"/>
  <c r="H252" i="10" s="1"/>
  <c r="I373" i="7"/>
  <c r="H373" i="7" s="1"/>
  <c r="E338" i="7"/>
  <c r="I411" i="7"/>
  <c r="E411" i="7" s="1"/>
  <c r="I295" i="7"/>
  <c r="E295" i="7" s="1"/>
  <c r="H153" i="7"/>
  <c r="I191" i="7"/>
  <c r="H191" i="7" s="1"/>
  <c r="I368" i="18"/>
  <c r="H368" i="18" s="1"/>
  <c r="I330" i="18"/>
  <c r="H330" i="18" s="1"/>
  <c r="E190" i="18"/>
  <c r="E270" i="18"/>
  <c r="H252" i="18"/>
  <c r="I374" i="2"/>
  <c r="H374" i="2" s="1"/>
  <c r="I412" i="2"/>
  <c r="H412" i="2" s="1"/>
  <c r="E314" i="2"/>
  <c r="I191" i="2"/>
  <c r="E191" i="2" s="1"/>
  <c r="E190" i="2"/>
  <c r="E147" i="20"/>
  <c r="H117" i="20"/>
  <c r="I226" i="20"/>
  <c r="H226" i="20" s="1"/>
  <c r="H209" i="20"/>
  <c r="E232" i="8"/>
  <c r="H190" i="8"/>
  <c r="E329" i="8"/>
  <c r="H78" i="8"/>
  <c r="I252" i="8"/>
  <c r="H252" i="8" s="1"/>
  <c r="I191" i="8"/>
  <c r="H191" i="8" s="1"/>
  <c r="E61" i="24"/>
  <c r="D411" i="1"/>
  <c r="F411" i="12" s="1"/>
  <c r="E411" i="12" s="1"/>
  <c r="I410" i="1"/>
  <c r="E410" i="1" s="1"/>
  <c r="I392" i="1"/>
  <c r="E392" i="1" s="1"/>
  <c r="I407" i="1"/>
  <c r="H407" i="1" s="1"/>
  <c r="E401" i="1"/>
  <c r="H354" i="1"/>
  <c r="H365" i="1"/>
  <c r="E353" i="1"/>
  <c r="E335" i="1"/>
  <c r="E334" i="1"/>
  <c r="H299" i="1"/>
  <c r="H300" i="1"/>
  <c r="E301" i="1"/>
  <c r="H204" i="1"/>
  <c r="E186" i="1"/>
  <c r="E187" i="1"/>
  <c r="E188" i="1"/>
  <c r="H185" i="1"/>
  <c r="E106" i="1"/>
  <c r="H83" i="1"/>
  <c r="E57" i="1"/>
  <c r="E42" i="1"/>
  <c r="E19" i="1"/>
  <c r="E21" i="1"/>
  <c r="E20" i="1"/>
  <c r="E191" i="9" l="1"/>
  <c r="H191" i="10"/>
  <c r="H368" i="8"/>
  <c r="E372" i="9"/>
  <c r="E334" i="9"/>
  <c r="E368" i="10"/>
  <c r="E252" i="10"/>
  <c r="H295" i="7"/>
  <c r="E191" i="7"/>
  <c r="E373" i="7"/>
  <c r="H191" i="18"/>
  <c r="E368" i="18"/>
  <c r="H191" i="2"/>
  <c r="H148" i="20"/>
  <c r="H330" i="8"/>
  <c r="H191" i="23"/>
  <c r="E412" i="23"/>
  <c r="E330" i="10"/>
  <c r="H411" i="7"/>
  <c r="E330" i="18"/>
  <c r="E412" i="2"/>
  <c r="E374" i="2"/>
  <c r="E226" i="20"/>
  <c r="E191" i="8"/>
  <c r="E252" i="8"/>
  <c r="D412" i="1"/>
  <c r="F412" i="12" s="1"/>
  <c r="E412" i="12" s="1"/>
  <c r="H410" i="1"/>
  <c r="H392" i="1"/>
  <c r="E407" i="1"/>
  <c r="I226" i="1"/>
  <c r="H226" i="1" s="1"/>
  <c r="I225" i="1"/>
  <c r="H225" i="1" s="1"/>
  <c r="I8" i="8" l="1"/>
  <c r="H8" i="8" s="1"/>
  <c r="E226" i="1"/>
  <c r="E225" i="1"/>
  <c r="E8" i="8" l="1"/>
  <c r="I405" i="1" l="1"/>
  <c r="E405" i="1" s="1"/>
  <c r="I398" i="1"/>
  <c r="E398" i="1" s="1"/>
  <c r="I396" i="1"/>
  <c r="H396" i="1" s="1"/>
  <c r="I377" i="1"/>
  <c r="E377" i="1" s="1"/>
  <c r="I319" i="1"/>
  <c r="E319" i="1" s="1"/>
  <c r="I285" i="1"/>
  <c r="E285" i="1" s="1"/>
  <c r="I258" i="1"/>
  <c r="E258" i="1" s="1"/>
  <c r="I233" i="1"/>
  <c r="E233" i="1" s="1"/>
  <c r="I230" i="1"/>
  <c r="E230" i="1" s="1"/>
  <c r="I223" i="1"/>
  <c r="E223" i="1" s="1"/>
  <c r="I208" i="1"/>
  <c r="E208" i="1" s="1"/>
  <c r="I202" i="1"/>
  <c r="E202" i="1" s="1"/>
  <c r="I198" i="1"/>
  <c r="I195" i="1"/>
  <c r="H195" i="1" s="1"/>
  <c r="I173" i="1"/>
  <c r="E173" i="1" s="1"/>
  <c r="I124" i="1"/>
  <c r="E124" i="1" s="1"/>
  <c r="I92" i="1"/>
  <c r="E92" i="1" s="1"/>
  <c r="I90" i="1"/>
  <c r="H90" i="1" s="1"/>
  <c r="I86" i="1"/>
  <c r="E86" i="1" s="1"/>
  <c r="I81" i="1"/>
  <c r="E81" i="1" s="1"/>
  <c r="H377" i="1" l="1"/>
  <c r="H405" i="1"/>
  <c r="H398" i="1"/>
  <c r="E396" i="1"/>
  <c r="H319" i="1"/>
  <c r="H202" i="1"/>
  <c r="H285" i="1"/>
  <c r="H258" i="1"/>
  <c r="E195" i="1"/>
  <c r="H233" i="1"/>
  <c r="H230" i="1"/>
  <c r="H86" i="1"/>
  <c r="H223" i="1"/>
  <c r="H208" i="1"/>
  <c r="H173" i="1"/>
  <c r="H124" i="1"/>
  <c r="H92" i="1"/>
  <c r="E90" i="1"/>
  <c r="H81" i="1"/>
  <c r="H101" i="21"/>
  <c r="G101" i="21" s="1"/>
  <c r="H46" i="21"/>
  <c r="H48" i="21"/>
  <c r="D48" i="21" s="1"/>
  <c r="H47" i="21"/>
  <c r="G47" i="21" s="1"/>
  <c r="H45" i="21"/>
  <c r="G45" i="21" s="1"/>
  <c r="H44" i="21"/>
  <c r="G44" i="21" s="1"/>
  <c r="H43" i="21"/>
  <c r="D43" i="21" s="1"/>
  <c r="H42" i="21"/>
  <c r="D42" i="21" s="1"/>
  <c r="D46" i="21" l="1"/>
  <c r="G46" i="21"/>
  <c r="D47" i="21"/>
  <c r="G42" i="21"/>
  <c r="G43" i="21"/>
  <c r="G48" i="21"/>
  <c r="D45" i="21"/>
  <c r="D101" i="21"/>
  <c r="D44" i="21"/>
  <c r="H117" i="26"/>
  <c r="D117" i="26" s="1"/>
  <c r="H34" i="26"/>
  <c r="G34" i="26" s="1"/>
  <c r="D34" i="26" l="1"/>
  <c r="G117" i="26"/>
  <c r="H68" i="21"/>
  <c r="G68" i="21" s="1"/>
  <c r="H26" i="21"/>
  <c r="D26" i="21" s="1"/>
  <c r="D68" i="21" l="1"/>
  <c r="G26" i="21"/>
  <c r="H66" i="21"/>
  <c r="G66" i="21" s="1"/>
  <c r="D66" i="21" l="1"/>
  <c r="I194" i="1"/>
  <c r="C8" i="21" l="1"/>
  <c r="G22" i="24" l="1"/>
  <c r="G23" i="24" s="1"/>
  <c r="G8" i="24" s="1"/>
  <c r="D22" i="24"/>
  <c r="D23" i="24" s="1"/>
  <c r="D8" i="24" s="1"/>
  <c r="I21" i="24"/>
  <c r="I20" i="24"/>
  <c r="I19" i="24"/>
  <c r="I18" i="24"/>
  <c r="I17" i="24"/>
  <c r="I16" i="24"/>
  <c r="I15" i="24"/>
  <c r="I14" i="24"/>
  <c r="I13" i="24"/>
  <c r="I12" i="24"/>
  <c r="I11" i="24"/>
  <c r="I10" i="24"/>
  <c r="I9" i="24"/>
  <c r="I212" i="1"/>
  <c r="E212" i="1" s="1"/>
  <c r="I232" i="1"/>
  <c r="E232" i="1" s="1"/>
  <c r="I231" i="1"/>
  <c r="E231" i="1" s="1"/>
  <c r="I206" i="1"/>
  <c r="E206" i="1" s="1"/>
  <c r="I203" i="1"/>
  <c r="E203" i="1" s="1"/>
  <c r="I22" i="24" l="1"/>
  <c r="E22" i="24" s="1"/>
  <c r="H212" i="1"/>
  <c r="H15" i="24"/>
  <c r="E15" i="24"/>
  <c r="H231" i="1"/>
  <c r="H232" i="1"/>
  <c r="H206" i="1"/>
  <c r="H203" i="1"/>
  <c r="I370" i="1"/>
  <c r="H370" i="1" s="1"/>
  <c r="I369" i="1"/>
  <c r="H369" i="1" s="1"/>
  <c r="I363" i="1"/>
  <c r="E363" i="1" s="1"/>
  <c r="I361" i="1"/>
  <c r="E361" i="1" s="1"/>
  <c r="I349" i="1"/>
  <c r="E349" i="1" s="1"/>
  <c r="I337" i="1"/>
  <c r="E337" i="1" s="1"/>
  <c r="I336" i="1"/>
  <c r="E336" i="1" s="1"/>
  <c r="I329" i="1"/>
  <c r="H329" i="1" s="1"/>
  <c r="I321" i="1"/>
  <c r="E321" i="1" s="1"/>
  <c r="I308" i="1"/>
  <c r="H308" i="1" s="1"/>
  <c r="I323" i="1"/>
  <c r="I328" i="1"/>
  <c r="E328" i="1" s="1"/>
  <c r="I210" i="1"/>
  <c r="E210" i="1" s="1"/>
  <c r="G235" i="1"/>
  <c r="D235" i="1"/>
  <c r="F235" i="12" s="1"/>
  <c r="E235" i="12" s="1"/>
  <c r="I234" i="1"/>
  <c r="E234" i="1" s="1"/>
  <c r="I229" i="1"/>
  <c r="E229" i="1" s="1"/>
  <c r="I228" i="1"/>
  <c r="H228" i="1" s="1"/>
  <c r="I227" i="1"/>
  <c r="H227" i="1" s="1"/>
  <c r="I224" i="1"/>
  <c r="H224" i="1" s="1"/>
  <c r="I222" i="1"/>
  <c r="E222" i="1" s="1"/>
  <c r="I221" i="1"/>
  <c r="E221" i="1" s="1"/>
  <c r="I220" i="1"/>
  <c r="E220" i="1" s="1"/>
  <c r="I219" i="1"/>
  <c r="E219" i="1" s="1"/>
  <c r="I218" i="1"/>
  <c r="H218" i="1" s="1"/>
  <c r="I217" i="1"/>
  <c r="H217" i="1" s="1"/>
  <c r="I216" i="1"/>
  <c r="H216" i="1" s="1"/>
  <c r="I215" i="1"/>
  <c r="E215" i="1" s="1"/>
  <c r="I214" i="1"/>
  <c r="H214" i="1" s="1"/>
  <c r="I213" i="1"/>
  <c r="E213" i="1" s="1"/>
  <c r="I211" i="1"/>
  <c r="H211" i="1" s="1"/>
  <c r="I209" i="1"/>
  <c r="H209" i="1" s="1"/>
  <c r="I207" i="1"/>
  <c r="H207" i="1" s="1"/>
  <c r="I201" i="1"/>
  <c r="I200" i="1"/>
  <c r="E200" i="1" s="1"/>
  <c r="I199" i="1"/>
  <c r="E199" i="1" s="1"/>
  <c r="I197" i="1"/>
  <c r="E197" i="1" s="1"/>
  <c r="I196" i="1"/>
  <c r="E196" i="1" s="1"/>
  <c r="I193" i="1"/>
  <c r="E193" i="1" s="1"/>
  <c r="G313" i="1"/>
  <c r="I304" i="1"/>
  <c r="E304" i="1" s="1"/>
  <c r="I298" i="1"/>
  <c r="E298" i="1" s="1"/>
  <c r="I181" i="1"/>
  <c r="E181" i="1" s="1"/>
  <c r="I180" i="1"/>
  <c r="E180" i="1" s="1"/>
  <c r="G169" i="1"/>
  <c r="D169" i="1"/>
  <c r="F169" i="12" s="1"/>
  <c r="E169" i="12" s="1"/>
  <c r="I168" i="1"/>
  <c r="H168" i="1" s="1"/>
  <c r="I167" i="1"/>
  <c r="E167" i="1" s="1"/>
  <c r="I166" i="1"/>
  <c r="H166" i="1" s="1"/>
  <c r="I165" i="1"/>
  <c r="H165" i="1" s="1"/>
  <c r="I164" i="1"/>
  <c r="E164" i="1" s="1"/>
  <c r="I117" i="1"/>
  <c r="E117" i="1" s="1"/>
  <c r="I112" i="1"/>
  <c r="E112" i="1" s="1"/>
  <c r="G101" i="1"/>
  <c r="H22" i="24" l="1"/>
  <c r="E201" i="1"/>
  <c r="H201" i="1"/>
  <c r="D101" i="1"/>
  <c r="F101" i="12" s="1"/>
  <c r="E101" i="12" s="1"/>
  <c r="H363" i="1"/>
  <c r="H361" i="1"/>
  <c r="H337" i="1"/>
  <c r="E370" i="1"/>
  <c r="E369" i="1"/>
  <c r="H215" i="1"/>
  <c r="H193" i="1"/>
  <c r="H349" i="1"/>
  <c r="H336" i="1"/>
  <c r="E329" i="1"/>
  <c r="E308" i="1"/>
  <c r="H321" i="1"/>
  <c r="H200" i="1"/>
  <c r="H196" i="1"/>
  <c r="E227" i="1"/>
  <c r="H222" i="1"/>
  <c r="H199" i="1"/>
  <c r="E217" i="1"/>
  <c r="H219" i="1"/>
  <c r="H210" i="1"/>
  <c r="H197" i="1"/>
  <c r="H328" i="1"/>
  <c r="E214" i="1"/>
  <c r="H234" i="1"/>
  <c r="E211" i="1"/>
  <c r="E207" i="1"/>
  <c r="H213" i="1"/>
  <c r="H221" i="1"/>
  <c r="H229" i="1"/>
  <c r="E216" i="1"/>
  <c r="E224" i="1"/>
  <c r="H220" i="1"/>
  <c r="I235" i="1"/>
  <c r="H235" i="1" s="1"/>
  <c r="E209" i="1"/>
  <c r="E218" i="1"/>
  <c r="E228" i="1"/>
  <c r="H304" i="1"/>
  <c r="H298" i="1"/>
  <c r="H181" i="1"/>
  <c r="H180" i="1"/>
  <c r="H167" i="1"/>
  <c r="H164" i="1"/>
  <c r="E165" i="1"/>
  <c r="E168" i="1"/>
  <c r="E166" i="1"/>
  <c r="I169" i="1"/>
  <c r="E169" i="1" s="1"/>
  <c r="H117" i="1"/>
  <c r="H112" i="1"/>
  <c r="I99" i="1"/>
  <c r="E99" i="1" s="1"/>
  <c r="I98" i="1"/>
  <c r="I97" i="1"/>
  <c r="H97" i="1" s="1"/>
  <c r="I96" i="1"/>
  <c r="E96" i="1" s="1"/>
  <c r="I95" i="1"/>
  <c r="I94" i="1"/>
  <c r="I93" i="1"/>
  <c r="I91" i="1"/>
  <c r="H91" i="1" s="1"/>
  <c r="I89" i="1"/>
  <c r="E89" i="1" s="1"/>
  <c r="I88" i="1"/>
  <c r="H88" i="1" s="1"/>
  <c r="I87" i="1"/>
  <c r="E87" i="1" s="1"/>
  <c r="I85" i="1"/>
  <c r="E85" i="1" s="1"/>
  <c r="I84" i="1"/>
  <c r="H84" i="1" s="1"/>
  <c r="I80" i="1"/>
  <c r="H80" i="1" s="1"/>
  <c r="I76" i="1"/>
  <c r="I75" i="1"/>
  <c r="I74" i="1"/>
  <c r="H74" i="1" s="1"/>
  <c r="I73" i="1"/>
  <c r="H73" i="1" s="1"/>
  <c r="I72" i="1"/>
  <c r="H72" i="1" s="1"/>
  <c r="I70" i="1"/>
  <c r="H70" i="1" s="1"/>
  <c r="I69" i="1"/>
  <c r="I68" i="1"/>
  <c r="I67" i="1"/>
  <c r="I66" i="1"/>
  <c r="E66" i="1" s="1"/>
  <c r="I65" i="1"/>
  <c r="H65" i="1" s="1"/>
  <c r="I64" i="1"/>
  <c r="E64" i="1" s="1"/>
  <c r="I63" i="1"/>
  <c r="I62" i="1"/>
  <c r="H62" i="1" s="1"/>
  <c r="I61" i="1"/>
  <c r="E61" i="1" s="1"/>
  <c r="I60" i="1"/>
  <c r="H60" i="1" s="1"/>
  <c r="I59" i="1"/>
  <c r="H59" i="1" s="1"/>
  <c r="I58" i="1"/>
  <c r="H58" i="1" s="1"/>
  <c r="I56" i="1"/>
  <c r="H56" i="1" s="1"/>
  <c r="I55" i="1"/>
  <c r="H55" i="1" s="1"/>
  <c r="I54" i="1"/>
  <c r="H54" i="1" s="1"/>
  <c r="I53" i="1"/>
  <c r="I31" i="1"/>
  <c r="H31" i="1" s="1"/>
  <c r="I30" i="1"/>
  <c r="I29" i="1"/>
  <c r="I28" i="1"/>
  <c r="H28" i="1" s="1"/>
  <c r="I27" i="1"/>
  <c r="I26" i="1"/>
  <c r="I25" i="1"/>
  <c r="I24" i="1"/>
  <c r="I23" i="1"/>
  <c r="H23" i="1" s="1"/>
  <c r="I18" i="1"/>
  <c r="I17" i="1"/>
  <c r="H17" i="1" s="1"/>
  <c r="I16" i="1"/>
  <c r="H16" i="1" s="1"/>
  <c r="I14" i="1"/>
  <c r="H14" i="1" s="1"/>
  <c r="I13" i="1"/>
  <c r="H13" i="1" s="1"/>
  <c r="I12" i="1"/>
  <c r="I11" i="1"/>
  <c r="G78" i="1"/>
  <c r="H147" i="26"/>
  <c r="G147" i="26" s="1"/>
  <c r="H146" i="26"/>
  <c r="D146" i="26" s="1"/>
  <c r="H145" i="26"/>
  <c r="G145" i="26" s="1"/>
  <c r="H144" i="26"/>
  <c r="D144" i="26" s="1"/>
  <c r="H143" i="26"/>
  <c r="G143" i="26" s="1"/>
  <c r="H142" i="26"/>
  <c r="D142" i="26" s="1"/>
  <c r="H141" i="26"/>
  <c r="D141" i="26" s="1"/>
  <c r="H140" i="26"/>
  <c r="D140" i="26" s="1"/>
  <c r="H139" i="26"/>
  <c r="D139" i="26" s="1"/>
  <c r="H138" i="26"/>
  <c r="D138" i="26" s="1"/>
  <c r="H137" i="26"/>
  <c r="D137" i="26" s="1"/>
  <c r="H136" i="26"/>
  <c r="D136" i="26" s="1"/>
  <c r="H135" i="26"/>
  <c r="G135" i="26" s="1"/>
  <c r="H134" i="26"/>
  <c r="D134" i="26" s="1"/>
  <c r="H133" i="26"/>
  <c r="D133" i="26" s="1"/>
  <c r="H132" i="26"/>
  <c r="D132" i="26" s="1"/>
  <c r="H131" i="26"/>
  <c r="G131" i="26" s="1"/>
  <c r="H130" i="26"/>
  <c r="G130" i="26" s="1"/>
  <c r="H129" i="26"/>
  <c r="G129" i="26" s="1"/>
  <c r="H128" i="26"/>
  <c r="H127" i="26"/>
  <c r="G127" i="26" s="1"/>
  <c r="H126" i="26"/>
  <c r="D126" i="26" s="1"/>
  <c r="H125" i="26"/>
  <c r="D125" i="26" s="1"/>
  <c r="H124" i="26"/>
  <c r="G124" i="26" s="1"/>
  <c r="H123" i="26"/>
  <c r="D123" i="26" s="1"/>
  <c r="H122" i="26"/>
  <c r="G122" i="26" s="1"/>
  <c r="H121" i="26"/>
  <c r="D121" i="26" s="1"/>
  <c r="H120" i="26"/>
  <c r="D120" i="26" s="1"/>
  <c r="H119" i="26"/>
  <c r="D119" i="26" s="1"/>
  <c r="H118" i="26"/>
  <c r="D118" i="26" s="1"/>
  <c r="H116" i="26"/>
  <c r="D116" i="26" s="1"/>
  <c r="H115" i="26"/>
  <c r="G115" i="26" s="1"/>
  <c r="H114" i="26"/>
  <c r="D114" i="26" s="1"/>
  <c r="H113" i="26"/>
  <c r="D113" i="26" s="1"/>
  <c r="H112" i="26"/>
  <c r="D112" i="26" s="1"/>
  <c r="H111" i="26"/>
  <c r="G111" i="26" s="1"/>
  <c r="H110" i="26"/>
  <c r="D110" i="26" s="1"/>
  <c r="H109" i="26"/>
  <c r="D109" i="26" s="1"/>
  <c r="H108" i="26"/>
  <c r="D108" i="26" s="1"/>
  <c r="H107" i="26"/>
  <c r="G107" i="26" s="1"/>
  <c r="H106" i="26"/>
  <c r="G106" i="26" s="1"/>
  <c r="H105" i="26"/>
  <c r="D105" i="26" s="1"/>
  <c r="H104" i="26"/>
  <c r="G104" i="26" s="1"/>
  <c r="H103" i="26"/>
  <c r="G103" i="26" s="1"/>
  <c r="H102" i="26"/>
  <c r="D102" i="26" s="1"/>
  <c r="H101" i="26"/>
  <c r="D101" i="26" s="1"/>
  <c r="H100" i="26"/>
  <c r="G100" i="26" s="1"/>
  <c r="H99" i="26"/>
  <c r="G99" i="26" s="1"/>
  <c r="H98" i="26"/>
  <c r="G98" i="26" s="1"/>
  <c r="H97" i="26"/>
  <c r="G97" i="26" s="1"/>
  <c r="H96" i="26"/>
  <c r="D96" i="26" s="1"/>
  <c r="H95" i="26"/>
  <c r="G95" i="26" s="1"/>
  <c r="H94" i="26"/>
  <c r="D94" i="26" s="1"/>
  <c r="H92" i="26"/>
  <c r="G92" i="26" s="1"/>
  <c r="H91" i="26"/>
  <c r="D91" i="26" s="1"/>
  <c r="H89" i="26"/>
  <c r="G89" i="26" s="1"/>
  <c r="H88" i="26"/>
  <c r="D88" i="26" s="1"/>
  <c r="H87" i="26"/>
  <c r="G87" i="26" s="1"/>
  <c r="H86" i="26"/>
  <c r="D86" i="26" s="1"/>
  <c r="H85" i="26"/>
  <c r="D85" i="26" s="1"/>
  <c r="H84" i="26"/>
  <c r="D84" i="26" s="1"/>
  <c r="H83" i="26"/>
  <c r="D83" i="26" s="1"/>
  <c r="H82" i="26"/>
  <c r="D82" i="26" s="1"/>
  <c r="H81" i="26"/>
  <c r="D81" i="26" s="1"/>
  <c r="H80" i="26"/>
  <c r="G80" i="26" s="1"/>
  <c r="H79" i="26"/>
  <c r="D79" i="26" s="1"/>
  <c r="H78" i="26"/>
  <c r="D78" i="26" s="1"/>
  <c r="H77" i="26"/>
  <c r="D77" i="26" s="1"/>
  <c r="H76" i="26"/>
  <c r="D76" i="26" s="1"/>
  <c r="H75" i="26"/>
  <c r="G75" i="26" s="1"/>
  <c r="H74" i="26"/>
  <c r="G74" i="26" s="1"/>
  <c r="H73" i="26"/>
  <c r="D73" i="26" s="1"/>
  <c r="H72" i="26"/>
  <c r="D72" i="26" s="1"/>
  <c r="H71" i="26"/>
  <c r="D71" i="26" s="1"/>
  <c r="H70" i="26"/>
  <c r="G70" i="26" s="1"/>
  <c r="H69" i="26"/>
  <c r="G69" i="26" s="1"/>
  <c r="H68" i="26"/>
  <c r="D68" i="26" s="1"/>
  <c r="H67" i="26"/>
  <c r="G67" i="26" s="1"/>
  <c r="H66" i="26"/>
  <c r="G66" i="26" s="1"/>
  <c r="H65" i="26"/>
  <c r="D65" i="26" s="1"/>
  <c r="H64" i="26"/>
  <c r="D64" i="26" s="1"/>
  <c r="H63" i="26"/>
  <c r="D63" i="26" s="1"/>
  <c r="H62" i="26"/>
  <c r="G62" i="26" s="1"/>
  <c r="H61" i="26"/>
  <c r="D61" i="26" s="1"/>
  <c r="H60" i="26"/>
  <c r="D60" i="26" s="1"/>
  <c r="H58" i="26"/>
  <c r="D58" i="26" s="1"/>
  <c r="H57" i="26"/>
  <c r="D57" i="26" s="1"/>
  <c r="H56" i="26"/>
  <c r="G56" i="26" s="1"/>
  <c r="H55" i="26"/>
  <c r="D55" i="26" s="1"/>
  <c r="H53" i="26"/>
  <c r="D53" i="26" s="1"/>
  <c r="H51" i="26"/>
  <c r="D51" i="26" s="1"/>
  <c r="H50" i="26"/>
  <c r="G50" i="26" s="1"/>
  <c r="H49" i="26"/>
  <c r="D49" i="26" s="1"/>
  <c r="H48" i="26"/>
  <c r="G48" i="26" s="1"/>
  <c r="H47" i="26"/>
  <c r="G47" i="26" s="1"/>
  <c r="H46" i="26"/>
  <c r="D46" i="26" s="1"/>
  <c r="H45" i="26"/>
  <c r="D45" i="26" s="1"/>
  <c r="H44" i="26"/>
  <c r="D44" i="26" s="1"/>
  <c r="H43" i="26"/>
  <c r="G43" i="26" s="1"/>
  <c r="H42" i="26"/>
  <c r="D42" i="26" s="1"/>
  <c r="H41" i="26"/>
  <c r="D41" i="26" s="1"/>
  <c r="H40" i="26"/>
  <c r="D40" i="26" s="1"/>
  <c r="H39" i="26"/>
  <c r="D39" i="26" s="1"/>
  <c r="H38" i="26"/>
  <c r="D38" i="26" s="1"/>
  <c r="H37" i="26"/>
  <c r="D37" i="26" s="1"/>
  <c r="H36" i="26"/>
  <c r="G36" i="26" s="1"/>
  <c r="H33" i="26"/>
  <c r="G33" i="26" s="1"/>
  <c r="H32" i="26"/>
  <c r="G32" i="26" s="1"/>
  <c r="H31" i="26"/>
  <c r="G31" i="26" s="1"/>
  <c r="H30" i="26"/>
  <c r="G30" i="26" s="1"/>
  <c r="H29" i="26"/>
  <c r="G29" i="26" s="1"/>
  <c r="H28" i="26"/>
  <c r="D28" i="26" s="1"/>
  <c r="H26" i="26"/>
  <c r="D26" i="26" s="1"/>
  <c r="H25" i="26"/>
  <c r="D25" i="26" s="1"/>
  <c r="H24" i="26"/>
  <c r="D24" i="26" s="1"/>
  <c r="H23" i="26"/>
  <c r="D23" i="26" s="1"/>
  <c r="H22" i="26"/>
  <c r="G22" i="26" s="1"/>
  <c r="H21" i="26"/>
  <c r="D21" i="26" s="1"/>
  <c r="H20" i="26"/>
  <c r="D20" i="26" s="1"/>
  <c r="H19" i="26"/>
  <c r="D19" i="26" s="1"/>
  <c r="H18" i="26"/>
  <c r="D18" i="26" s="1"/>
  <c r="H17" i="26"/>
  <c r="G17" i="26" s="1"/>
  <c r="H16" i="26"/>
  <c r="D16" i="26" s="1"/>
  <c r="H15" i="26"/>
  <c r="D15" i="26" s="1"/>
  <c r="H14" i="26"/>
  <c r="D14" i="26" s="1"/>
  <c r="H13" i="26"/>
  <c r="G13" i="26" s="1"/>
  <c r="H12" i="26"/>
  <c r="G12" i="26" s="1"/>
  <c r="H128" i="21"/>
  <c r="G128" i="21" s="1"/>
  <c r="H126" i="21"/>
  <c r="G126" i="21" s="1"/>
  <c r="H125" i="21"/>
  <c r="D125" i="21" s="1"/>
  <c r="H124" i="21"/>
  <c r="G124" i="21" s="1"/>
  <c r="H123" i="21"/>
  <c r="G123" i="21" s="1"/>
  <c r="H122" i="21"/>
  <c r="D122" i="21" s="1"/>
  <c r="H121" i="21"/>
  <c r="G121" i="21" s="1"/>
  <c r="H120" i="21"/>
  <c r="G120" i="21" s="1"/>
  <c r="H119" i="21"/>
  <c r="D119" i="21" s="1"/>
  <c r="H118" i="21"/>
  <c r="G118" i="21" s="1"/>
  <c r="H117" i="21"/>
  <c r="D117" i="21" s="1"/>
  <c r="H116" i="21"/>
  <c r="G116" i="21" s="1"/>
  <c r="H115" i="21"/>
  <c r="D115" i="21" s="1"/>
  <c r="H114" i="21"/>
  <c r="H113" i="21"/>
  <c r="G113" i="21" s="1"/>
  <c r="H112" i="21"/>
  <c r="G112" i="21" s="1"/>
  <c r="H111" i="21"/>
  <c r="G111" i="21" s="1"/>
  <c r="H110" i="21"/>
  <c r="D110" i="21" s="1"/>
  <c r="H109" i="21"/>
  <c r="D109" i="21" s="1"/>
  <c r="H108" i="21"/>
  <c r="D108" i="21" s="1"/>
  <c r="H107" i="21"/>
  <c r="D107" i="21" s="1"/>
  <c r="H106" i="21"/>
  <c r="G106" i="21" s="1"/>
  <c r="H105" i="21"/>
  <c r="G105" i="21" s="1"/>
  <c r="H104" i="21"/>
  <c r="G104" i="21" s="1"/>
  <c r="H103" i="21"/>
  <c r="G103" i="21" s="1"/>
  <c r="H102" i="21"/>
  <c r="G102" i="21" s="1"/>
  <c r="H100" i="21"/>
  <c r="D100" i="21" s="1"/>
  <c r="H99" i="21"/>
  <c r="G99" i="21" s="1"/>
  <c r="H98" i="21"/>
  <c r="D98" i="21" s="1"/>
  <c r="H97" i="21"/>
  <c r="G97" i="21" s="1"/>
  <c r="H96" i="21"/>
  <c r="G96" i="21" s="1"/>
  <c r="H95" i="21"/>
  <c r="G95" i="21" s="1"/>
  <c r="H94" i="21"/>
  <c r="D94" i="21" s="1"/>
  <c r="H93" i="21"/>
  <c r="D93" i="21" s="1"/>
  <c r="H92" i="21"/>
  <c r="G92" i="21" s="1"/>
  <c r="H91" i="21"/>
  <c r="D91" i="21" s="1"/>
  <c r="H90" i="21"/>
  <c r="H89" i="21"/>
  <c r="H88" i="21"/>
  <c r="G88" i="21" s="1"/>
  <c r="H87" i="21"/>
  <c r="D87" i="21" s="1"/>
  <c r="H86" i="21"/>
  <c r="G86" i="21" s="1"/>
  <c r="H85" i="21"/>
  <c r="D85" i="21" s="1"/>
  <c r="H84" i="21"/>
  <c r="G84" i="21" s="1"/>
  <c r="H83" i="21"/>
  <c r="D83" i="21" s="1"/>
  <c r="H82" i="21"/>
  <c r="G82" i="21" s="1"/>
  <c r="H81" i="21"/>
  <c r="G81" i="21" s="1"/>
  <c r="H80" i="21"/>
  <c r="G80" i="21" s="1"/>
  <c r="H78" i="21"/>
  <c r="G78" i="21" s="1"/>
  <c r="H77" i="21"/>
  <c r="H76" i="21"/>
  <c r="H75" i="21"/>
  <c r="D75" i="21" s="1"/>
  <c r="H74" i="21"/>
  <c r="G74" i="21" s="1"/>
  <c r="H73" i="21"/>
  <c r="G73" i="21" s="1"/>
  <c r="H72" i="21"/>
  <c r="G72" i="21" s="1"/>
  <c r="H71" i="21"/>
  <c r="G71" i="21" s="1"/>
  <c r="H70" i="21"/>
  <c r="G70" i="21" s="1"/>
  <c r="H69" i="21"/>
  <c r="D69" i="21" s="1"/>
  <c r="H67" i="21"/>
  <c r="G67" i="21" s="1"/>
  <c r="H65" i="21"/>
  <c r="D65" i="21" s="1"/>
  <c r="H64" i="21"/>
  <c r="G64" i="21" s="1"/>
  <c r="H63" i="21"/>
  <c r="G63" i="21" s="1"/>
  <c r="H62" i="21"/>
  <c r="G62" i="21" s="1"/>
  <c r="H60" i="21"/>
  <c r="G60" i="21" s="1"/>
  <c r="H59" i="21"/>
  <c r="G59" i="21" s="1"/>
  <c r="H58" i="21"/>
  <c r="D58" i="21" s="1"/>
  <c r="H57" i="21"/>
  <c r="G57" i="21" s="1"/>
  <c r="H56" i="21"/>
  <c r="G56" i="21" s="1"/>
  <c r="H55" i="21"/>
  <c r="G55" i="21" s="1"/>
  <c r="H54" i="21"/>
  <c r="G54" i="21" s="1"/>
  <c r="H53" i="21"/>
  <c r="G53" i="21" s="1"/>
  <c r="H52" i="21"/>
  <c r="G52" i="21" s="1"/>
  <c r="H50" i="21"/>
  <c r="G50" i="21" s="1"/>
  <c r="H24" i="21"/>
  <c r="G24" i="21" s="1"/>
  <c r="H23" i="21"/>
  <c r="G23" i="21" s="1"/>
  <c r="H22" i="21"/>
  <c r="G22" i="21" s="1"/>
  <c r="H21" i="21"/>
  <c r="G21" i="21" s="1"/>
  <c r="H20" i="21"/>
  <c r="G20" i="21" s="1"/>
  <c r="H19" i="21"/>
  <c r="D19" i="21" s="1"/>
  <c r="H13" i="21"/>
  <c r="G13" i="21" s="1"/>
  <c r="H12" i="21"/>
  <c r="G12" i="21" s="1"/>
  <c r="H11" i="21"/>
  <c r="G11" i="21" s="1"/>
  <c r="H98" i="1" l="1"/>
  <c r="E98" i="1"/>
  <c r="E18" i="1"/>
  <c r="H18" i="1"/>
  <c r="D127" i="26"/>
  <c r="G128" i="26"/>
  <c r="D128" i="26"/>
  <c r="G83" i="21"/>
  <c r="D74" i="21"/>
  <c r="G122" i="21"/>
  <c r="D106" i="21"/>
  <c r="G108" i="21"/>
  <c r="D90" i="21"/>
  <c r="G90" i="21"/>
  <c r="G114" i="21"/>
  <c r="D114" i="21"/>
  <c r="D77" i="21"/>
  <c r="G77" i="21"/>
  <c r="H67" i="1"/>
  <c r="E67" i="1"/>
  <c r="E29" i="1"/>
  <c r="H29" i="1"/>
  <c r="H10" i="1"/>
  <c r="E10" i="1"/>
  <c r="D56" i="26"/>
  <c r="D29" i="26"/>
  <c r="D47" i="26"/>
  <c r="D100" i="26"/>
  <c r="G144" i="26"/>
  <c r="D130" i="26"/>
  <c r="G82" i="26"/>
  <c r="D43" i="26"/>
  <c r="D122" i="26"/>
  <c r="G68" i="26"/>
  <c r="G113" i="26"/>
  <c r="D74" i="26"/>
  <c r="D145" i="26"/>
  <c r="D87" i="26"/>
  <c r="G15" i="26"/>
  <c r="G137" i="26"/>
  <c r="D95" i="26"/>
  <c r="G23" i="26"/>
  <c r="G42" i="26"/>
  <c r="D32" i="26"/>
  <c r="D107" i="26"/>
  <c r="G60" i="26"/>
  <c r="D121" i="21"/>
  <c r="D12" i="26"/>
  <c r="D50" i="26"/>
  <c r="D98" i="26"/>
  <c r="D129" i="26"/>
  <c r="G39" i="26"/>
  <c r="G79" i="26"/>
  <c r="G142" i="26"/>
  <c r="G65" i="21"/>
  <c r="D103" i="26"/>
  <c r="D106" i="26"/>
  <c r="G20" i="26"/>
  <c r="G65" i="26"/>
  <c r="G119" i="26"/>
  <c r="D99" i="21"/>
  <c r="G123" i="26"/>
  <c r="D99" i="26"/>
  <c r="D75" i="26"/>
  <c r="G49" i="26"/>
  <c r="D78" i="1"/>
  <c r="F78" i="12" s="1"/>
  <c r="E78" i="12" s="1"/>
  <c r="D33" i="26"/>
  <c r="G91" i="26"/>
  <c r="D22" i="26"/>
  <c r="G96" i="26"/>
  <c r="G24" i="26"/>
  <c r="G61" i="26"/>
  <c r="G112" i="26"/>
  <c r="D120" i="21"/>
  <c r="D116" i="21"/>
  <c r="D50" i="21"/>
  <c r="G85" i="21"/>
  <c r="D57" i="21"/>
  <c r="D92" i="21"/>
  <c r="D124" i="21"/>
  <c r="G100" i="21"/>
  <c r="D22" i="21"/>
  <c r="G19" i="21"/>
  <c r="D23" i="21"/>
  <c r="D86" i="21"/>
  <c r="G58" i="21"/>
  <c r="D56" i="21"/>
  <c r="G109" i="21"/>
  <c r="G117" i="21"/>
  <c r="G58" i="26"/>
  <c r="D31" i="26"/>
  <c r="D89" i="26"/>
  <c r="G121" i="26"/>
  <c r="D67" i="26"/>
  <c r="D97" i="26"/>
  <c r="G14" i="26"/>
  <c r="G81" i="26"/>
  <c r="G40" i="26"/>
  <c r="D13" i="26"/>
  <c r="G21" i="26"/>
  <c r="D135" i="26"/>
  <c r="D143" i="26"/>
  <c r="G57" i="26"/>
  <c r="D30" i="26"/>
  <c r="G84" i="26"/>
  <c r="D111" i="26"/>
  <c r="D147" i="26"/>
  <c r="G25" i="26"/>
  <c r="G73" i="26"/>
  <c r="G134" i="26"/>
  <c r="D62" i="26"/>
  <c r="D115" i="26"/>
  <c r="G76" i="26"/>
  <c r="D124" i="26"/>
  <c r="D69" i="26"/>
  <c r="D52" i="21"/>
  <c r="G98" i="21"/>
  <c r="D21" i="21"/>
  <c r="D59" i="21"/>
  <c r="G107" i="21"/>
  <c r="G91" i="21"/>
  <c r="G94" i="21"/>
  <c r="G110" i="21"/>
  <c r="D118" i="21"/>
  <c r="D70" i="21"/>
  <c r="D126" i="21"/>
  <c r="D78" i="21"/>
  <c r="D102" i="21"/>
  <c r="D60" i="21"/>
  <c r="I23" i="24"/>
  <c r="H23" i="24" s="1"/>
  <c r="E235" i="1"/>
  <c r="E60" i="1"/>
  <c r="H99" i="1"/>
  <c r="E84" i="1"/>
  <c r="E97" i="1"/>
  <c r="H64" i="1"/>
  <c r="E62" i="1"/>
  <c r="E80" i="1"/>
  <c r="E91" i="1"/>
  <c r="E70" i="1"/>
  <c r="H89" i="1"/>
  <c r="E17" i="1"/>
  <c r="E28" i="1"/>
  <c r="E73" i="1"/>
  <c r="H87" i="1"/>
  <c r="E54" i="1"/>
  <c r="E55" i="1"/>
  <c r="E88" i="1"/>
  <c r="H169" i="1"/>
  <c r="E74" i="1"/>
  <c r="E65" i="1"/>
  <c r="E56" i="1"/>
  <c r="E16" i="1"/>
  <c r="E58" i="1"/>
  <c r="H66" i="1"/>
  <c r="I77" i="1"/>
  <c r="E77" i="1" s="1"/>
  <c r="E59" i="1"/>
  <c r="E72" i="1"/>
  <c r="H85" i="1"/>
  <c r="H96" i="1"/>
  <c r="H61" i="1"/>
  <c r="E14" i="1"/>
  <c r="E23" i="1"/>
  <c r="E31" i="1"/>
  <c r="E13" i="1"/>
  <c r="G88" i="26"/>
  <c r="D17" i="26"/>
  <c r="D48" i="26"/>
  <c r="D66" i="26"/>
  <c r="D92" i="26"/>
  <c r="D104" i="26"/>
  <c r="D131" i="26"/>
  <c r="G44" i="26"/>
  <c r="G120" i="26"/>
  <c r="D36" i="26"/>
  <c r="D80" i="26"/>
  <c r="G108" i="26"/>
  <c r="G139" i="26"/>
  <c r="D70" i="26"/>
  <c r="G16" i="26"/>
  <c r="G41" i="26"/>
  <c r="G51" i="26"/>
  <c r="G83" i="26"/>
  <c r="G105" i="26"/>
  <c r="G114" i="26"/>
  <c r="G136" i="26"/>
  <c r="G146" i="26"/>
  <c r="G138" i="26"/>
  <c r="G18" i="26"/>
  <c r="G26" i="26"/>
  <c r="G37" i="26"/>
  <c r="G45" i="26"/>
  <c r="G53" i="26"/>
  <c r="G63" i="26"/>
  <c r="G71" i="26"/>
  <c r="G77" i="26"/>
  <c r="G85" i="26"/>
  <c r="G101" i="26"/>
  <c r="G109" i="26"/>
  <c r="G116" i="26"/>
  <c r="G125" i="26"/>
  <c r="G132" i="26"/>
  <c r="G140" i="26"/>
  <c r="G19" i="26"/>
  <c r="G28" i="26"/>
  <c r="G38" i="26"/>
  <c r="G46" i="26"/>
  <c r="G55" i="26"/>
  <c r="G64" i="26"/>
  <c r="G72" i="26"/>
  <c r="G78" i="26"/>
  <c r="G86" i="26"/>
  <c r="G94" i="26"/>
  <c r="G102" i="26"/>
  <c r="G110" i="26"/>
  <c r="G118" i="26"/>
  <c r="G126" i="26"/>
  <c r="G133" i="26"/>
  <c r="G141" i="26"/>
  <c r="D81" i="21"/>
  <c r="D112" i="21"/>
  <c r="D62" i="21"/>
  <c r="D72" i="21"/>
  <c r="D82" i="21"/>
  <c r="D103" i="21"/>
  <c r="D113" i="21"/>
  <c r="D123" i="21"/>
  <c r="G75" i="21"/>
  <c r="D111" i="21"/>
  <c r="D104" i="21"/>
  <c r="D80" i="21"/>
  <c r="D71" i="21"/>
  <c r="D63" i="21"/>
  <c r="D64" i="21"/>
  <c r="D84" i="21"/>
  <c r="D95" i="21"/>
  <c r="D105" i="21"/>
  <c r="G119" i="21"/>
  <c r="D53" i="21"/>
  <c r="D73" i="21"/>
  <c r="D54" i="21"/>
  <c r="D55" i="21"/>
  <c r="D96" i="21"/>
  <c r="D128" i="21"/>
  <c r="G115" i="21"/>
  <c r="D20" i="21"/>
  <c r="D67" i="21"/>
  <c r="D88" i="21"/>
  <c r="D97" i="21"/>
  <c r="G69" i="21"/>
  <c r="G93" i="21"/>
  <c r="G125" i="21"/>
  <c r="D24" i="21"/>
  <c r="G87" i="21"/>
  <c r="E23" i="24" l="1"/>
  <c r="H77" i="1"/>
  <c r="I78" i="1"/>
  <c r="H78" i="1" s="1"/>
  <c r="I100" i="1"/>
  <c r="E78" i="1" l="1"/>
  <c r="H100" i="1"/>
  <c r="E100" i="1"/>
  <c r="I101" i="1" l="1"/>
  <c r="H101" i="1" s="1"/>
  <c r="E101" i="1" l="1"/>
  <c r="I8" i="23" l="1"/>
  <c r="E8" i="23" s="1"/>
  <c r="I8" i="9"/>
  <c r="E8" i="9" s="1"/>
  <c r="I8" i="18"/>
  <c r="H8" i="18" s="1"/>
  <c r="H8" i="23" l="1"/>
  <c r="I8" i="10"/>
  <c r="H8" i="10" s="1"/>
  <c r="H8" i="9"/>
  <c r="E8" i="18"/>
  <c r="I8" i="7"/>
  <c r="H8" i="7" s="1"/>
  <c r="I8" i="2"/>
  <c r="H8" i="2" s="1"/>
  <c r="I8" i="20"/>
  <c r="H8" i="20" s="1"/>
  <c r="I8" i="24"/>
  <c r="E8" i="24" s="1"/>
  <c r="I286" i="1"/>
  <c r="E286" i="1" s="1"/>
  <c r="E8" i="10" l="1"/>
  <c r="E8" i="7"/>
  <c r="E8" i="2"/>
  <c r="E8" i="20"/>
  <c r="H8" i="24"/>
  <c r="H286" i="1"/>
  <c r="G50" i="1"/>
  <c r="D50" i="1"/>
  <c r="F50" i="12" s="1"/>
  <c r="E50" i="12" s="1"/>
  <c r="I49" i="1"/>
  <c r="I48" i="1"/>
  <c r="I47" i="1"/>
  <c r="I46" i="1"/>
  <c r="I45" i="1"/>
  <c r="I44" i="1"/>
  <c r="I41" i="1"/>
  <c r="I40" i="1"/>
  <c r="I39" i="1"/>
  <c r="I38" i="1"/>
  <c r="I37" i="1"/>
  <c r="I36" i="1"/>
  <c r="I35" i="1"/>
  <c r="I34" i="1"/>
  <c r="I33" i="1"/>
  <c r="H33" i="1" s="1"/>
  <c r="G32" i="1"/>
  <c r="D32" i="1"/>
  <c r="E32" i="12" s="1"/>
  <c r="I15" i="1"/>
  <c r="H15" i="1" s="1"/>
  <c r="G412" i="1"/>
  <c r="I409" i="1"/>
  <c r="E409" i="1" s="1"/>
  <c r="I408" i="1"/>
  <c r="H408" i="1" s="1"/>
  <c r="I406" i="1"/>
  <c r="H406" i="1" s="1"/>
  <c r="I404" i="1"/>
  <c r="I403" i="1"/>
  <c r="H403" i="1" s="1"/>
  <c r="I402" i="1"/>
  <c r="H402" i="1" s="1"/>
  <c r="I400" i="1"/>
  <c r="H400" i="1" s="1"/>
  <c r="I399" i="1"/>
  <c r="H399" i="1" s="1"/>
  <c r="I397" i="1"/>
  <c r="E397" i="1" s="1"/>
  <c r="I395" i="1"/>
  <c r="H395" i="1" s="1"/>
  <c r="I394" i="1"/>
  <c r="E394" i="1" s="1"/>
  <c r="I391" i="1"/>
  <c r="H391" i="1" s="1"/>
  <c r="I390" i="1"/>
  <c r="H390" i="1" s="1"/>
  <c r="I389" i="1"/>
  <c r="H389" i="1" s="1"/>
  <c r="I388" i="1"/>
  <c r="H388" i="1" s="1"/>
  <c r="I387" i="1"/>
  <c r="H387" i="1" s="1"/>
  <c r="I386" i="1"/>
  <c r="I385" i="1"/>
  <c r="H385" i="1" s="1"/>
  <c r="I384" i="1"/>
  <c r="E384" i="1" s="1"/>
  <c r="I383" i="1"/>
  <c r="H383" i="1" s="1"/>
  <c r="I382" i="1"/>
  <c r="H382" i="1" s="1"/>
  <c r="I381" i="1"/>
  <c r="H381" i="1" s="1"/>
  <c r="I380" i="1"/>
  <c r="H380" i="1" s="1"/>
  <c r="I379" i="1"/>
  <c r="H379" i="1" s="1"/>
  <c r="I378" i="1"/>
  <c r="E378" i="1" s="1"/>
  <c r="I376" i="1"/>
  <c r="H376" i="1" s="1"/>
  <c r="G372" i="1"/>
  <c r="D372" i="1"/>
  <c r="F372" i="12" s="1"/>
  <c r="E372" i="12" s="1"/>
  <c r="I371" i="1"/>
  <c r="I368" i="1"/>
  <c r="I367" i="1"/>
  <c r="I366" i="1"/>
  <c r="I364" i="1"/>
  <c r="I362" i="1"/>
  <c r="I360" i="1"/>
  <c r="G358" i="1"/>
  <c r="D358" i="1"/>
  <c r="F358" i="12" s="1"/>
  <c r="E358" i="12" s="1"/>
  <c r="I357" i="1"/>
  <c r="H357" i="1" s="1"/>
  <c r="I356" i="1"/>
  <c r="E356" i="1" s="1"/>
  <c r="I355" i="1"/>
  <c r="H355" i="1" s="1"/>
  <c r="I352" i="1"/>
  <c r="I348" i="1"/>
  <c r="H348" i="1" s="1"/>
  <c r="I347" i="1"/>
  <c r="E347" i="1" s="1"/>
  <c r="I346" i="1"/>
  <c r="H346" i="1" s="1"/>
  <c r="I345" i="1"/>
  <c r="H345" i="1" s="1"/>
  <c r="I344" i="1"/>
  <c r="H344" i="1" s="1"/>
  <c r="I343" i="1"/>
  <c r="E343" i="1" s="1"/>
  <c r="I342" i="1"/>
  <c r="E342" i="1" s="1"/>
  <c r="I341" i="1"/>
  <c r="H341" i="1" s="1"/>
  <c r="G338" i="1"/>
  <c r="D338" i="1"/>
  <c r="F338" i="12" s="1"/>
  <c r="E338" i="12" s="1"/>
  <c r="I333" i="1"/>
  <c r="H333" i="1" s="1"/>
  <c r="G331" i="1"/>
  <c r="D331" i="1"/>
  <c r="F331" i="12" s="1"/>
  <c r="E331" i="12" s="1"/>
  <c r="I330" i="1"/>
  <c r="H330" i="1" s="1"/>
  <c r="I327" i="1"/>
  <c r="E327" i="1" s="1"/>
  <c r="G325" i="1"/>
  <c r="D325" i="1"/>
  <c r="F325" i="12" s="1"/>
  <c r="E325" i="12" s="1"/>
  <c r="I324" i="1"/>
  <c r="H324" i="1" s="1"/>
  <c r="I322" i="1"/>
  <c r="E322" i="1" s="1"/>
  <c r="I320" i="1"/>
  <c r="E320" i="1" s="1"/>
  <c r="I318" i="1"/>
  <c r="H318" i="1" s="1"/>
  <c r="I317" i="1"/>
  <c r="E317" i="1" s="1"/>
  <c r="I316" i="1"/>
  <c r="H316" i="1" s="1"/>
  <c r="D313" i="1"/>
  <c r="F313" i="12" s="1"/>
  <c r="E313" i="12" s="1"/>
  <c r="I312" i="1"/>
  <c r="H312" i="1" s="1"/>
  <c r="I311" i="1"/>
  <c r="H311" i="1" s="1"/>
  <c r="I310" i="1"/>
  <c r="H310" i="1" s="1"/>
  <c r="I309" i="1"/>
  <c r="H309" i="1" s="1"/>
  <c r="I307" i="1"/>
  <c r="E307" i="1" s="1"/>
  <c r="G305" i="1"/>
  <c r="D305" i="1"/>
  <c r="F305" i="12" s="1"/>
  <c r="E305" i="12" s="1"/>
  <c r="I303" i="1"/>
  <c r="E303" i="1" s="1"/>
  <c r="I302" i="1"/>
  <c r="H302" i="1" s="1"/>
  <c r="G295" i="1"/>
  <c r="D295" i="1"/>
  <c r="F295" i="12" s="1"/>
  <c r="E295" i="12" s="1"/>
  <c r="I294" i="1"/>
  <c r="I293" i="1"/>
  <c r="H293" i="1" s="1"/>
  <c r="I292" i="1"/>
  <c r="E292" i="1" s="1"/>
  <c r="G291" i="1"/>
  <c r="D291" i="1"/>
  <c r="F291" i="12" s="1"/>
  <c r="E291" i="12" s="1"/>
  <c r="I290" i="1"/>
  <c r="H290" i="1" s="1"/>
  <c r="I289" i="1"/>
  <c r="H289" i="1" s="1"/>
  <c r="I288" i="1"/>
  <c r="E288" i="1" s="1"/>
  <c r="I287" i="1"/>
  <c r="H287" i="1" s="1"/>
  <c r="I284" i="1"/>
  <c r="E284" i="1" s="1"/>
  <c r="I283" i="1"/>
  <c r="H283" i="1" s="1"/>
  <c r="I282" i="1"/>
  <c r="H282" i="1" s="1"/>
  <c r="I281" i="1"/>
  <c r="H281" i="1" s="1"/>
  <c r="I280" i="1"/>
  <c r="E280" i="1" s="1"/>
  <c r="I279" i="1"/>
  <c r="H279" i="1" s="1"/>
  <c r="I278" i="1"/>
  <c r="E278" i="1" s="1"/>
  <c r="I277" i="1"/>
  <c r="G275" i="1"/>
  <c r="D275" i="1"/>
  <c r="F275" i="12" s="1"/>
  <c r="E275" i="12" s="1"/>
  <c r="I274" i="1"/>
  <c r="E274" i="1" s="1"/>
  <c r="I273" i="1"/>
  <c r="H273" i="1" s="1"/>
  <c r="I272" i="1"/>
  <c r="E272" i="1" s="1"/>
  <c r="I271" i="1"/>
  <c r="H271" i="1" s="1"/>
  <c r="I270" i="1"/>
  <c r="H270" i="1" s="1"/>
  <c r="I269" i="1"/>
  <c r="H269" i="1" s="1"/>
  <c r="I268" i="1"/>
  <c r="H268" i="1" s="1"/>
  <c r="I267" i="1"/>
  <c r="E267" i="1" s="1"/>
  <c r="I266" i="1"/>
  <c r="H266" i="1" s="1"/>
  <c r="I265" i="1"/>
  <c r="I264" i="1"/>
  <c r="H264" i="1" s="1"/>
  <c r="I263" i="1"/>
  <c r="H263" i="1" s="1"/>
  <c r="I262" i="1"/>
  <c r="H262" i="1" s="1"/>
  <c r="G260" i="1"/>
  <c r="D260" i="1"/>
  <c r="F260" i="12" s="1"/>
  <c r="E260" i="12" s="1"/>
  <c r="I259" i="1"/>
  <c r="H259" i="1" s="1"/>
  <c r="I257" i="1"/>
  <c r="H257" i="1" s="1"/>
  <c r="I256" i="1"/>
  <c r="H256" i="1" s="1"/>
  <c r="I255" i="1"/>
  <c r="H255" i="1" s="1"/>
  <c r="I254" i="1"/>
  <c r="H254" i="1" s="1"/>
  <c r="I253" i="1"/>
  <c r="I252" i="1"/>
  <c r="H252" i="1" s="1"/>
  <c r="I251" i="1"/>
  <c r="I250" i="1"/>
  <c r="G248" i="1"/>
  <c r="D248" i="1"/>
  <c r="F248" i="12" s="1"/>
  <c r="E248" i="12" s="1"/>
  <c r="I247" i="1"/>
  <c r="H247" i="1" s="1"/>
  <c r="I246" i="1"/>
  <c r="H246" i="1" s="1"/>
  <c r="I245" i="1"/>
  <c r="H245" i="1" s="1"/>
  <c r="I244" i="1"/>
  <c r="E244" i="1" s="1"/>
  <c r="I243" i="1"/>
  <c r="I242" i="1"/>
  <c r="I241" i="1"/>
  <c r="H241" i="1" s="1"/>
  <c r="I240" i="1"/>
  <c r="H240" i="1" s="1"/>
  <c r="I239" i="1"/>
  <c r="H239" i="1" s="1"/>
  <c r="I238" i="1"/>
  <c r="H238" i="1" s="1"/>
  <c r="I237" i="1"/>
  <c r="H237" i="1" s="1"/>
  <c r="G183" i="1"/>
  <c r="D183" i="1"/>
  <c r="F183" i="12" s="1"/>
  <c r="E183" i="12" s="1"/>
  <c r="I182" i="1"/>
  <c r="H182" i="1" s="1"/>
  <c r="I179" i="1"/>
  <c r="H179" i="1" s="1"/>
  <c r="I178" i="1"/>
  <c r="H178" i="1" s="1"/>
  <c r="I177" i="1"/>
  <c r="H177" i="1" s="1"/>
  <c r="I176" i="1"/>
  <c r="E176" i="1" s="1"/>
  <c r="I175" i="1"/>
  <c r="H175" i="1" s="1"/>
  <c r="I174" i="1"/>
  <c r="H174" i="1" s="1"/>
  <c r="I171" i="1"/>
  <c r="H171" i="1" s="1"/>
  <c r="G162" i="1"/>
  <c r="D162" i="1"/>
  <c r="F162" i="12" s="1"/>
  <c r="E162" i="12" s="1"/>
  <c r="I161" i="1"/>
  <c r="H161" i="1" s="1"/>
  <c r="I155" i="1"/>
  <c r="H155" i="1" s="1"/>
  <c r="G152" i="1"/>
  <c r="D152" i="1"/>
  <c r="F152" i="12" s="1"/>
  <c r="E152" i="12" s="1"/>
  <c r="I151" i="1"/>
  <c r="I150" i="1"/>
  <c r="I149" i="1"/>
  <c r="I148" i="1"/>
  <c r="I147" i="1"/>
  <c r="I146" i="1"/>
  <c r="I145" i="1"/>
  <c r="I144" i="1"/>
  <c r="I143" i="1"/>
  <c r="I142" i="1"/>
  <c r="I141" i="1"/>
  <c r="I140" i="1"/>
  <c r="I139" i="1"/>
  <c r="G137" i="1"/>
  <c r="D137" i="1"/>
  <c r="F137" i="12" s="1"/>
  <c r="E137" i="12" s="1"/>
  <c r="I136" i="1"/>
  <c r="E136" i="1" s="1"/>
  <c r="I135" i="1"/>
  <c r="H135" i="1" s="1"/>
  <c r="I134" i="1"/>
  <c r="H134" i="1" s="1"/>
  <c r="I133" i="1"/>
  <c r="H133" i="1" s="1"/>
  <c r="I132" i="1"/>
  <c r="H132" i="1" s="1"/>
  <c r="I131" i="1"/>
  <c r="H131" i="1" s="1"/>
  <c r="I130" i="1"/>
  <c r="E130" i="1" s="1"/>
  <c r="I129" i="1"/>
  <c r="H129" i="1" s="1"/>
  <c r="I128" i="1"/>
  <c r="E128" i="1" s="1"/>
  <c r="G126" i="1"/>
  <c r="D126" i="1"/>
  <c r="F126" i="12" s="1"/>
  <c r="E126" i="12" s="1"/>
  <c r="I125" i="1"/>
  <c r="H125" i="1" s="1"/>
  <c r="I123" i="1"/>
  <c r="H123" i="1" s="1"/>
  <c r="I122" i="1"/>
  <c r="H122" i="1" s="1"/>
  <c r="I121" i="1"/>
  <c r="E121" i="1" s="1"/>
  <c r="I120" i="1"/>
  <c r="H120" i="1" s="1"/>
  <c r="I119" i="1"/>
  <c r="I118" i="1"/>
  <c r="H118" i="1" s="1"/>
  <c r="I116" i="1"/>
  <c r="H116" i="1" s="1"/>
  <c r="G114" i="1"/>
  <c r="D114" i="1"/>
  <c r="F114" i="12" s="1"/>
  <c r="E114" i="12" s="1"/>
  <c r="I113" i="1"/>
  <c r="H113" i="1" s="1"/>
  <c r="I111" i="1"/>
  <c r="H111" i="1" s="1"/>
  <c r="I110" i="1"/>
  <c r="E110" i="1" s="1"/>
  <c r="I109" i="1"/>
  <c r="H109" i="1" s="1"/>
  <c r="I108" i="1"/>
  <c r="E108" i="1" s="1"/>
  <c r="I105" i="1"/>
  <c r="H105" i="1" s="1"/>
  <c r="I104" i="1"/>
  <c r="I103" i="1"/>
  <c r="H103" i="1" s="1"/>
  <c r="H294" i="1" l="1"/>
  <c r="E294" i="1"/>
  <c r="G373" i="1"/>
  <c r="D373" i="1"/>
  <c r="F373" i="12" s="1"/>
  <c r="E373" i="12" s="1"/>
  <c r="G51" i="1"/>
  <c r="H45" i="1"/>
  <c r="E45" i="1"/>
  <c r="H48" i="1"/>
  <c r="E48" i="1"/>
  <c r="E364" i="1"/>
  <c r="H364" i="1"/>
  <c r="E366" i="1"/>
  <c r="H366" i="1"/>
  <c r="H367" i="1"/>
  <c r="E367" i="1"/>
  <c r="H368" i="1"/>
  <c r="E368" i="1"/>
  <c r="H362" i="1"/>
  <c r="E362" i="1"/>
  <c r="E144" i="1"/>
  <c r="H144" i="1"/>
  <c r="E145" i="1"/>
  <c r="H145" i="1"/>
  <c r="E151" i="1"/>
  <c r="H151" i="1"/>
  <c r="E139" i="1"/>
  <c r="H139" i="1"/>
  <c r="G153" i="1"/>
  <c r="E140" i="1"/>
  <c r="H140" i="1"/>
  <c r="H148" i="1"/>
  <c r="E148" i="1"/>
  <c r="D190" i="1"/>
  <c r="F190" i="12" s="1"/>
  <c r="E190" i="12" s="1"/>
  <c r="E147" i="1"/>
  <c r="H147" i="1"/>
  <c r="H141" i="1"/>
  <c r="E141" i="1"/>
  <c r="H149" i="1"/>
  <c r="E149" i="1"/>
  <c r="G190" i="1"/>
  <c r="H143" i="1"/>
  <c r="E143" i="1"/>
  <c r="E146" i="1"/>
  <c r="H146" i="1"/>
  <c r="H142" i="1"/>
  <c r="E142" i="1"/>
  <c r="H150" i="1"/>
  <c r="E150" i="1"/>
  <c r="D153" i="1"/>
  <c r="F153" i="12" s="1"/>
  <c r="E153" i="12" s="1"/>
  <c r="E36" i="1"/>
  <c r="H36" i="1"/>
  <c r="E37" i="1"/>
  <c r="H37" i="1"/>
  <c r="E46" i="1"/>
  <c r="H46" i="1"/>
  <c r="E35" i="1"/>
  <c r="H35" i="1"/>
  <c r="E38" i="1"/>
  <c r="H38" i="1"/>
  <c r="E47" i="1"/>
  <c r="H47" i="1"/>
  <c r="E39" i="1"/>
  <c r="H39" i="1"/>
  <c r="H40" i="1"/>
  <c r="E40" i="1"/>
  <c r="H49" i="1"/>
  <c r="E49" i="1"/>
  <c r="E41" i="1"/>
  <c r="H41" i="1"/>
  <c r="E44" i="1"/>
  <c r="H44" i="1"/>
  <c r="H34" i="1"/>
  <c r="E34" i="1"/>
  <c r="D51" i="1"/>
  <c r="F51" i="12" s="1"/>
  <c r="E51" i="12" s="1"/>
  <c r="H280" i="1"/>
  <c r="E161" i="1"/>
  <c r="D314" i="1"/>
  <c r="F314" i="12" s="1"/>
  <c r="E314" i="12" s="1"/>
  <c r="E388" i="1"/>
  <c r="E269" i="1"/>
  <c r="H303" i="1"/>
  <c r="E255" i="1"/>
  <c r="E131" i="1"/>
  <c r="I137" i="1"/>
  <c r="E137" i="1" s="1"/>
  <c r="E400" i="1"/>
  <c r="E178" i="1"/>
  <c r="I260" i="1"/>
  <c r="E260" i="1" s="1"/>
  <c r="G339" i="1"/>
  <c r="E262" i="1"/>
  <c r="E376" i="1"/>
  <c r="E408" i="1"/>
  <c r="H394" i="1"/>
  <c r="E380" i="1"/>
  <c r="E383" i="1"/>
  <c r="E403" i="1"/>
  <c r="E406" i="1"/>
  <c r="E385" i="1"/>
  <c r="E268" i="1"/>
  <c r="H327" i="1"/>
  <c r="I372" i="1"/>
  <c r="H384" i="1"/>
  <c r="E257" i="1"/>
  <c r="E264" i="1"/>
  <c r="I313" i="1"/>
  <c r="E313" i="1" s="1"/>
  <c r="H322" i="1"/>
  <c r="E395" i="1"/>
  <c r="I275" i="1"/>
  <c r="H275" i="1" s="1"/>
  <c r="G314" i="1"/>
  <c r="E382" i="1"/>
  <c r="E390" i="1"/>
  <c r="H397" i="1"/>
  <c r="E116" i="1"/>
  <c r="H130" i="1"/>
  <c r="E324" i="1"/>
  <c r="E330" i="1"/>
  <c r="H378" i="1"/>
  <c r="H409" i="1"/>
  <c r="E239" i="1"/>
  <c r="H267" i="1"/>
  <c r="H278" i="1"/>
  <c r="H284" i="1"/>
  <c r="H292" i="1"/>
  <c r="E318" i="1"/>
  <c r="H356" i="1"/>
  <c r="I358" i="1"/>
  <c r="E358" i="1" s="1"/>
  <c r="E345" i="1"/>
  <c r="H347" i="1"/>
  <c r="H343" i="1"/>
  <c r="E348" i="1"/>
  <c r="H342" i="1"/>
  <c r="E341" i="1"/>
  <c r="E333" i="1"/>
  <c r="I331" i="1"/>
  <c r="H331" i="1" s="1"/>
  <c r="H317" i="1"/>
  <c r="I325" i="1"/>
  <c r="E325" i="1" s="1"/>
  <c r="H320" i="1"/>
  <c r="E316" i="1"/>
  <c r="E302" i="1"/>
  <c r="I305" i="1"/>
  <c r="H305" i="1" s="1"/>
  <c r="E310" i="1"/>
  <c r="E311" i="1"/>
  <c r="H307" i="1"/>
  <c r="G276" i="1"/>
  <c r="D276" i="1"/>
  <c r="F276" i="12" s="1"/>
  <c r="E276" i="12" s="1"/>
  <c r="H272" i="1"/>
  <c r="H274" i="1"/>
  <c r="E271" i="1"/>
  <c r="E259" i="1"/>
  <c r="E252" i="1"/>
  <c r="H244" i="1"/>
  <c r="E241" i="1"/>
  <c r="E246" i="1"/>
  <c r="E238" i="1"/>
  <c r="E247" i="1"/>
  <c r="I295" i="1"/>
  <c r="E295" i="1" s="1"/>
  <c r="E293" i="1"/>
  <c r="E290" i="1"/>
  <c r="E283" i="1"/>
  <c r="I291" i="1"/>
  <c r="H291" i="1" s="1"/>
  <c r="E281" i="1"/>
  <c r="H288" i="1"/>
  <c r="I189" i="1"/>
  <c r="E189" i="1" s="1"/>
  <c r="I183" i="1"/>
  <c r="E183" i="1" s="1"/>
  <c r="E179" i="1"/>
  <c r="H176" i="1"/>
  <c r="E171" i="1"/>
  <c r="I162" i="1"/>
  <c r="H162" i="1" s="1"/>
  <c r="E155" i="1"/>
  <c r="I152" i="1"/>
  <c r="E152" i="1" s="1"/>
  <c r="E135" i="1"/>
  <c r="H136" i="1"/>
  <c r="E132" i="1"/>
  <c r="H128" i="1"/>
  <c r="I126" i="1"/>
  <c r="H126" i="1" s="1"/>
  <c r="E123" i="1"/>
  <c r="E120" i="1"/>
  <c r="E125" i="1"/>
  <c r="H121" i="1"/>
  <c r="E105" i="1"/>
  <c r="E111" i="1"/>
  <c r="E113" i="1"/>
  <c r="H108" i="1"/>
  <c r="H110" i="1"/>
  <c r="I50" i="1"/>
  <c r="E50" i="1" s="1"/>
  <c r="E15" i="1"/>
  <c r="I32" i="1"/>
  <c r="H32" i="1" s="1"/>
  <c r="E33" i="1"/>
  <c r="I248" i="1"/>
  <c r="E103" i="1"/>
  <c r="E118" i="1"/>
  <c r="E133" i="1"/>
  <c r="E174" i="1"/>
  <c r="E182" i="1"/>
  <c r="I338" i="1"/>
  <c r="E338" i="1" s="1"/>
  <c r="E346" i="1"/>
  <c r="I350" i="1"/>
  <c r="H350" i="1" s="1"/>
  <c r="E391" i="1"/>
  <c r="I411" i="1"/>
  <c r="D339" i="1"/>
  <c r="F339" i="12" s="1"/>
  <c r="E339" i="12" s="1"/>
  <c r="E237" i="1"/>
  <c r="E245" i="1"/>
  <c r="E256" i="1"/>
  <c r="E279" i="1"/>
  <c r="E289" i="1"/>
  <c r="E309" i="1"/>
  <c r="E344" i="1"/>
  <c r="E357" i="1"/>
  <c r="E381" i="1"/>
  <c r="E389" i="1"/>
  <c r="E402" i="1"/>
  <c r="E134" i="1"/>
  <c r="E175" i="1"/>
  <c r="E240" i="1"/>
  <c r="E263" i="1"/>
  <c r="E270" i="1"/>
  <c r="E282" i="1"/>
  <c r="E312" i="1"/>
  <c r="E109" i="1"/>
  <c r="I114" i="1"/>
  <c r="H114" i="1" s="1"/>
  <c r="E122" i="1"/>
  <c r="E129" i="1"/>
  <c r="E177" i="1"/>
  <c r="E254" i="1"/>
  <c r="E266" i="1"/>
  <c r="E273" i="1"/>
  <c r="E287" i="1"/>
  <c r="E355" i="1"/>
  <c r="E379" i="1"/>
  <c r="E387" i="1"/>
  <c r="E399" i="1"/>
  <c r="E411" i="1" l="1"/>
  <c r="H411" i="1"/>
  <c r="D296" i="1"/>
  <c r="F296" i="12" s="1"/>
  <c r="E296" i="12" s="1"/>
  <c r="E372" i="1"/>
  <c r="H372" i="1"/>
  <c r="D191" i="1"/>
  <c r="F191" i="12" s="1"/>
  <c r="E191" i="12" s="1"/>
  <c r="H152" i="1"/>
  <c r="E305" i="1"/>
  <c r="I51" i="1"/>
  <c r="H51" i="1" s="1"/>
  <c r="H137" i="1"/>
  <c r="I276" i="1"/>
  <c r="E276" i="1" s="1"/>
  <c r="E32" i="1"/>
  <c r="H313" i="1"/>
  <c r="E331" i="1"/>
  <c r="H260" i="1"/>
  <c r="G374" i="1"/>
  <c r="H295" i="1"/>
  <c r="E126" i="1"/>
  <c r="I412" i="1"/>
  <c r="H412" i="1" s="1"/>
  <c r="H358" i="1"/>
  <c r="H189" i="1"/>
  <c r="E275" i="1"/>
  <c r="G296" i="1"/>
  <c r="I314" i="1"/>
  <c r="H314" i="1" s="1"/>
  <c r="E291" i="1"/>
  <c r="E350" i="1"/>
  <c r="I373" i="1"/>
  <c r="H373" i="1" s="1"/>
  <c r="H325" i="1"/>
  <c r="H183" i="1"/>
  <c r="E162" i="1"/>
  <c r="I153" i="1"/>
  <c r="E153" i="1" s="1"/>
  <c r="H50" i="1"/>
  <c r="H338" i="1"/>
  <c r="E114" i="1"/>
  <c r="I190" i="1"/>
  <c r="E190" i="1" s="1"/>
  <c r="I339" i="1"/>
  <c r="H339" i="1" s="1"/>
  <c r="E248" i="1"/>
  <c r="H248" i="1"/>
  <c r="D374" i="1"/>
  <c r="F374" i="12" s="1"/>
  <c r="E374" i="12" s="1"/>
  <c r="G191" i="1"/>
  <c r="G8" i="1" l="1"/>
  <c r="D8" i="1"/>
  <c r="I296" i="1"/>
  <c r="E296" i="1" s="1"/>
  <c r="E51" i="1"/>
  <c r="H276" i="1"/>
  <c r="E412" i="1"/>
  <c r="E314" i="1"/>
  <c r="E373" i="1"/>
  <c r="I191" i="1"/>
  <c r="E191" i="1" s="1"/>
  <c r="H190" i="1"/>
  <c r="H153" i="1"/>
  <c r="I374" i="1"/>
  <c r="H374" i="1" s="1"/>
  <c r="E339" i="1"/>
  <c r="F8" i="12" l="1"/>
  <c r="E8" i="12" s="1"/>
  <c r="H296" i="1"/>
  <c r="E374" i="1"/>
  <c r="H191" i="1"/>
  <c r="I8" i="1"/>
  <c r="E8" i="1" l="1"/>
  <c r="H8" i="1"/>
  <c r="H11" i="26" l="1"/>
  <c r="G11" i="26" s="1"/>
  <c r="D11" i="26" l="1"/>
  <c r="C8" i="26" l="1"/>
  <c r="F8" i="21" l="1"/>
  <c r="F8" i="26" l="1"/>
  <c r="H9" i="26" l="1"/>
  <c r="D9" i="26" s="1"/>
  <c r="G9" i="26" l="1"/>
  <c r="H8" i="26"/>
  <c r="D8" i="26" s="1"/>
  <c r="G8" i="26" l="1"/>
  <c r="H10" i="21" l="1"/>
  <c r="D13" i="21"/>
  <c r="D11" i="21"/>
  <c r="H9" i="21"/>
  <c r="D9" i="21" s="1"/>
  <c r="G9" i="21" l="1"/>
  <c r="D12" i="21"/>
  <c r="H8" i="21" l="1"/>
  <c r="D8" i="21" s="1"/>
  <c r="G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Martin</author>
  </authors>
  <commentList>
    <comment ref="D68" authorId="0" shapeId="0" xr:uid="{99BE6648-E8C9-425D-A7F9-F718C05EDCC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8/15/2016, Dean Gunderson and Associate Dean Greene agreed that ARTS2371 contact hours should be lumped into Art.)</t>
        </r>
      </text>
    </comment>
    <comment ref="D115" authorId="0" shapeId="0" xr:uid="{00000000-0006-0000-0E00-00002B00000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8/15/2016, Dean Gunderson and Associate Dean Greene agreed that ARTS2371 contact hours should be lumped into Art.)</t>
        </r>
      </text>
    </comment>
    <comment ref="D130" authorId="0" shapeId="0" xr:uid="{F56B43DC-FEF4-42D2-BB32-79E4F445181B}">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
.</t>
        </r>
      </text>
    </comment>
    <comment ref="D131" authorId="0" shapeId="0" xr:uid="{78C8B611-E165-4076-B510-2A7441C3CB9C}">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
.</t>
        </r>
      </text>
    </comment>
    <comment ref="D132" authorId="0" shapeId="0" xr:uid="{503E87CE-F2CC-4FFE-B6FF-5468DB9B8151}">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
.</t>
        </r>
      </text>
    </comment>
    <comment ref="D134" authorId="0" shapeId="0" xr:uid="{4F1711C8-2B51-407E-9879-1B9B8A766373}">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
.</t>
        </r>
      </text>
    </comment>
    <comment ref="D135" authorId="0" shapeId="0" xr:uid="{FDF6DDA9-653E-4A9C-B185-961CC5DE7A44}">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136" authorId="0" shapeId="0" xr:uid="{2A4A2AFA-B81E-4102-82B1-195974D4283D}">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137" authorId="0" shapeId="0" xr:uid="{B59A7FD6-AA02-4A39-8CA0-9C42C8778243}">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139" authorId="0" shapeId="0" xr:uid="{A02D2626-406B-429F-89C0-1646FD180BAE}">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207" authorId="0" shapeId="0" xr:uid="{68AC2EF6-9284-4705-846D-47679E30DA57}">
      <text>
        <r>
          <rPr>
            <b/>
            <sz val="9"/>
            <color indexed="81"/>
            <rFont val="Tahoma"/>
            <family val="2"/>
          </rPr>
          <t>Tom Martin:</t>
        </r>
        <r>
          <rPr>
            <sz val="9"/>
            <color indexed="81"/>
            <rFont val="Tahoma"/>
            <family val="2"/>
          </rPr>
          <t xml:space="preserve">
As per Sarah Lee (6/21/2022 email), deleted "PHTC" for fall 2022.</t>
        </r>
      </text>
    </comment>
    <comment ref="D215" authorId="0" shapeId="0" xr:uid="{2FDD1CD6-AD67-44F0-998D-AF236689969C}">
      <text>
        <r>
          <rPr>
            <b/>
            <sz val="9"/>
            <color indexed="81"/>
            <rFont val="Tahoma"/>
            <family val="2"/>
          </rPr>
          <t>Tom Martin:</t>
        </r>
        <r>
          <rPr>
            <sz val="9"/>
            <color indexed="81"/>
            <rFont val="Tahoma"/>
            <family val="2"/>
          </rPr>
          <t xml:space="preserve">
As per Sarah Lee (6/21/2022 email), deleted FITT, HAMG1317, RECL, and RECT for fall 2022, as iCollin does not build these courses.</t>
        </r>
      </text>
    </comment>
    <comment ref="D251" authorId="0" shapeId="0" xr:uid="{00000000-0006-0000-0E00-00007400000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Dean Carter and Associate Dean Gainer agreed that ARTS2371 contact hours should be lumped into Art.)</t>
        </r>
      </text>
    </comment>
    <comment ref="D285" authorId="0" shapeId="0" xr:uid="{00000000-0006-0000-0E00-00009200000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Cooksey agreed that ARTS2371 contact hours should be lumped into Art.)</t>
        </r>
      </text>
    </comment>
    <comment ref="D325" authorId="0" shapeId="0" xr:uid="{43973DA6-12C3-497C-95DC-72C33B128FAF}">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26" authorId="0" shapeId="0" xr:uid="{1264ED79-DFA1-4311-82CF-661A6E70CDE3}">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27" authorId="0" shapeId="0" xr:uid="{F1884B41-C94C-4176-98C5-1DAB0E61BCB6}">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28" authorId="0" shapeId="0" xr:uid="{D34775FA-EF4A-4E4D-95EB-DD0B936E33B7}">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29" authorId="0" shapeId="0" xr:uid="{3076C71A-0E75-4840-A645-6E9508CFC6A8}">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0" authorId="0" shapeId="0" xr:uid="{16316464-2594-4BB2-9F80-4A28F9B3735A}">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1" authorId="0" shapeId="0" xr:uid="{F13F5CA2-5640-4C01-B6AA-0899EEB67121}">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2" authorId="0" shapeId="0" xr:uid="{31B96A6C-475D-4B7F-805F-6131AD9980E2}">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3" authorId="0" shapeId="0" xr:uid="{C90E8D88-6518-4806-816D-1D01C8D1FC5E}">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4" authorId="0" shapeId="0" xr:uid="{6CE08F8C-5A39-46C3-8F0F-5C14FD4C6C7B}">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5" authorId="0" shapeId="0" xr:uid="{E1324372-6232-4AAA-9189-35C3FA5F2036}">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 ref="D336" authorId="0" shapeId="0" xr:uid="{55083E8F-BC0E-4833-8849-9EE34FD78A64}">
      <text>
        <r>
          <rPr>
            <b/>
            <sz val="9"/>
            <color indexed="81"/>
            <rFont val="Tahoma"/>
            <family val="2"/>
          </rPr>
          <t>Tom Martin:</t>
        </r>
        <r>
          <rPr>
            <sz val="9"/>
            <color indexed="81"/>
            <rFont val="Tahoma"/>
            <family val="2"/>
          </rPr>
          <t xml:space="preserve">
As per Sarah Lee (6/21/2022 email), "dedicated dual credit courses that are online are bulit under the Collgiate Academy Director, not iCollin, . . . ."  So, the phrase "excludes online" was deleted from this entry for fall 2022.</t>
        </r>
      </text>
    </comment>
  </commentList>
</comments>
</file>

<file path=xl/sharedStrings.xml><?xml version="1.0" encoding="utf-8"?>
<sst xmlns="http://schemas.openxmlformats.org/spreadsheetml/2006/main" count="7792" uniqueCount="695">
  <si>
    <t>Business</t>
  </si>
  <si>
    <t>English</t>
  </si>
  <si>
    <t>Foreign Languages</t>
  </si>
  <si>
    <t>Humanities</t>
  </si>
  <si>
    <t>Philosophy</t>
  </si>
  <si>
    <t>Speech</t>
  </si>
  <si>
    <t>Mathematics</t>
  </si>
  <si>
    <t>Art</t>
  </si>
  <si>
    <t>Dance</t>
  </si>
  <si>
    <t>Music</t>
  </si>
  <si>
    <t>Photography</t>
  </si>
  <si>
    <t>Dental Hygiene</t>
  </si>
  <si>
    <t>EMS</t>
  </si>
  <si>
    <t>Fire Science</t>
  </si>
  <si>
    <t>Biology</t>
  </si>
  <si>
    <t>Chemistry</t>
  </si>
  <si>
    <t>Environmental Science</t>
  </si>
  <si>
    <t>Geology</t>
  </si>
  <si>
    <t>Physics</t>
  </si>
  <si>
    <t>Anthropology</t>
  </si>
  <si>
    <t>Geography</t>
  </si>
  <si>
    <t>History</t>
  </si>
  <si>
    <t>Political Science</t>
  </si>
  <si>
    <t>Psychology</t>
  </si>
  <si>
    <t>Sociology</t>
  </si>
  <si>
    <t>Division Total</t>
  </si>
  <si>
    <t>Part-Time Faculty</t>
  </si>
  <si>
    <t>Division</t>
  </si>
  <si>
    <t>Department</t>
  </si>
  <si>
    <t>Number</t>
  </si>
  <si>
    <t>%</t>
  </si>
  <si>
    <t>Total</t>
  </si>
  <si>
    <t>Interior Design</t>
  </si>
  <si>
    <t>District-Wide Totals</t>
  </si>
  <si>
    <t>Developmental Mathematics</t>
  </si>
  <si>
    <t>Weekdays</t>
  </si>
  <si>
    <t>Accounting</t>
  </si>
  <si>
    <t>Economics</t>
  </si>
  <si>
    <t>Weekends (Friday 5:00 p.m. through Sunday)</t>
  </si>
  <si>
    <t>Monday through Thursday Evenings</t>
  </si>
  <si>
    <r>
      <t>Full-Time Faculty</t>
    </r>
    <r>
      <rPr>
        <vertAlign val="superscript"/>
        <sz val="10"/>
        <rFont val="Arial"/>
        <family val="2"/>
      </rPr>
      <t>1</t>
    </r>
  </si>
  <si>
    <t>Collin College</t>
  </si>
  <si>
    <t>Rockwall Center</t>
  </si>
  <si>
    <t>Distance Learning Total</t>
  </si>
  <si>
    <t>Institutional Total</t>
  </si>
  <si>
    <t>Face-to-Face Instruction</t>
  </si>
  <si>
    <t>Full-Time Faculty</t>
  </si>
  <si>
    <t>Reading &amp; Writing</t>
  </si>
  <si>
    <t>ACCT</t>
  </si>
  <si>
    <t>ECON</t>
  </si>
  <si>
    <t>RELE</t>
  </si>
  <si>
    <t>MUSB, MUSC, MUSP</t>
  </si>
  <si>
    <t>DANC</t>
  </si>
  <si>
    <t>DRAM</t>
  </si>
  <si>
    <t>DHYG</t>
  </si>
  <si>
    <t>RNSG</t>
  </si>
  <si>
    <t>ENVR</t>
  </si>
  <si>
    <t>CHEM</t>
  </si>
  <si>
    <t>BIOL</t>
  </si>
  <si>
    <t>GEOL</t>
  </si>
  <si>
    <t>HIST</t>
  </si>
  <si>
    <t>HUMA</t>
  </si>
  <si>
    <t>PHIL</t>
  </si>
  <si>
    <t>PHYS</t>
  </si>
  <si>
    <t>GOVT</t>
  </si>
  <si>
    <t>PSYC</t>
  </si>
  <si>
    <t>SOCI</t>
  </si>
  <si>
    <t>ARCE, CADD, DFTG</t>
  </si>
  <si>
    <t>ANTH</t>
  </si>
  <si>
    <t>GEOG</t>
  </si>
  <si>
    <t>High School Dual Credit Instruction</t>
  </si>
  <si>
    <t>CRIJ</t>
  </si>
  <si>
    <t>ENGL</t>
  </si>
  <si>
    <t>MATH (less than 1000-level), NCBM</t>
  </si>
  <si>
    <t>SGNL, SLNG</t>
  </si>
  <si>
    <t>Subtotal</t>
  </si>
  <si>
    <t>Powell</t>
  </si>
  <si>
    <t>Criminal Justice (DW)</t>
  </si>
  <si>
    <t>Commercial Music (DW)</t>
  </si>
  <si>
    <t>Communication Design (DW)</t>
  </si>
  <si>
    <t>Theater (DW)</t>
  </si>
  <si>
    <t>ESL (DW)</t>
  </si>
  <si>
    <t>CHEF, IFWA, RSTO1304</t>
  </si>
  <si>
    <t>PSTR</t>
  </si>
  <si>
    <t>LGLA</t>
  </si>
  <si>
    <t>Culinary Arts (DW)</t>
  </si>
  <si>
    <t>Hospitality Management (DW)</t>
  </si>
  <si>
    <t>Legal Assistant (DW)</t>
  </si>
  <si>
    <t>Pastry (DW)</t>
  </si>
  <si>
    <t>Real Estate (DW)</t>
  </si>
  <si>
    <t>SPCH</t>
  </si>
  <si>
    <t>Health Professions</t>
  </si>
  <si>
    <t>Class Sections with No Designated Meeting Time</t>
  </si>
  <si>
    <t>Andrews</t>
  </si>
  <si>
    <t>WLDG</t>
  </si>
  <si>
    <t>McKinney Campus</t>
  </si>
  <si>
    <t>Instructional Sites Other than Campuses, Centers, and Distance Learning</t>
  </si>
  <si>
    <t>Kinesiology</t>
  </si>
  <si>
    <t>KINE</t>
  </si>
  <si>
    <t>Fair</t>
  </si>
  <si>
    <t>Yates</t>
  </si>
  <si>
    <t>Hughes</t>
  </si>
  <si>
    <t>na</t>
  </si>
  <si>
    <t>ACNT</t>
  </si>
  <si>
    <t>ARAB</t>
  </si>
  <si>
    <t>ARTC</t>
  </si>
  <si>
    <t>ARTS</t>
  </si>
  <si>
    <t>ARTV</t>
  </si>
  <si>
    <t>BCIS</t>
  </si>
  <si>
    <t>BMGT</t>
  </si>
  <si>
    <t>BUSG</t>
  </si>
  <si>
    <t>BUSI</t>
  </si>
  <si>
    <t>CDEC</t>
  </si>
  <si>
    <t>CETT</t>
  </si>
  <si>
    <t>CHEF</t>
  </si>
  <si>
    <t>CNBT</t>
  </si>
  <si>
    <t>COMM</t>
  </si>
  <si>
    <t>COSC</t>
  </si>
  <si>
    <t>CPMT</t>
  </si>
  <si>
    <t>CSFA</t>
  </si>
  <si>
    <t>DFTG</t>
  </si>
  <si>
    <t>DSAE</t>
  </si>
  <si>
    <t>EDUC</t>
  </si>
  <si>
    <t>EMSP</t>
  </si>
  <si>
    <t>ENGR</t>
  </si>
  <si>
    <t>ESLC</t>
  </si>
  <si>
    <t>ESLG</t>
  </si>
  <si>
    <t>ESLR</t>
  </si>
  <si>
    <t>ESLW</t>
  </si>
  <si>
    <t>FIRS</t>
  </si>
  <si>
    <t>FIRT</t>
  </si>
  <si>
    <t>FLMC</t>
  </si>
  <si>
    <t>FREN</t>
  </si>
  <si>
    <t>GAME</t>
  </si>
  <si>
    <t>GISC</t>
  </si>
  <si>
    <t>HAMG</t>
  </si>
  <si>
    <t>HART</t>
  </si>
  <si>
    <t>HITT</t>
  </si>
  <si>
    <t>HPRS</t>
  </si>
  <si>
    <t>HRPO</t>
  </si>
  <si>
    <t>IBUS</t>
  </si>
  <si>
    <t>IFWA</t>
  </si>
  <si>
    <t>IMED</t>
  </si>
  <si>
    <t>INDS</t>
  </si>
  <si>
    <t>INEW</t>
  </si>
  <si>
    <t>INRW</t>
  </si>
  <si>
    <t>INTC</t>
  </si>
  <si>
    <t>ITCC</t>
  </si>
  <si>
    <t>ITNW</t>
  </si>
  <si>
    <t>ITSC</t>
  </si>
  <si>
    <t>ITSE</t>
  </si>
  <si>
    <t>ITSW</t>
  </si>
  <si>
    <t>ITSY</t>
  </si>
  <si>
    <t>JAPN</t>
  </si>
  <si>
    <t>LMGT</t>
  </si>
  <si>
    <t>MATH</t>
  </si>
  <si>
    <t>MRKG</t>
  </si>
  <si>
    <t>MUAP</t>
  </si>
  <si>
    <t>MUEN</t>
  </si>
  <si>
    <t>MUSB</t>
  </si>
  <si>
    <t>MUSC</t>
  </si>
  <si>
    <t>MUSI</t>
  </si>
  <si>
    <t>MUSP</t>
  </si>
  <si>
    <t>NURA</t>
  </si>
  <si>
    <t>PHTC</t>
  </si>
  <si>
    <t>POFI</t>
  </si>
  <si>
    <t>POFT</t>
  </si>
  <si>
    <t>PSGT</t>
  </si>
  <si>
    <t>RBTC</t>
  </si>
  <si>
    <t>RSPT</t>
  </si>
  <si>
    <t>RTVB</t>
  </si>
  <si>
    <t>SGNL</t>
  </si>
  <si>
    <t>SLNG</t>
  </si>
  <si>
    <t>SOCW</t>
  </si>
  <si>
    <t>SPAN</t>
  </si>
  <si>
    <t>SRGT</t>
  </si>
  <si>
    <t>TECA</t>
  </si>
  <si>
    <t>TECM</t>
  </si>
  <si>
    <t>TRVM</t>
  </si>
  <si>
    <t>Fischer</t>
  </si>
  <si>
    <t>Buggs</t>
  </si>
  <si>
    <t>Associate Dean Code = 21290</t>
  </si>
  <si>
    <t>Associate Dean Code = 21240</t>
  </si>
  <si>
    <t>Associate Dean Code = 21295</t>
  </si>
  <si>
    <t>Associate Dean Code = 21245</t>
  </si>
  <si>
    <t>Associate Dean Code = 21250</t>
  </si>
  <si>
    <t>Associate Dean Code = 21220</t>
  </si>
  <si>
    <t>Associate Dean Code = 21225</t>
  </si>
  <si>
    <t>Associate Dean Code = 21270</t>
  </si>
  <si>
    <t>Associate Dean Code = 21230</t>
  </si>
  <si>
    <t>OSHT</t>
  </si>
  <si>
    <t>DMSO</t>
  </si>
  <si>
    <t>BITC</t>
  </si>
  <si>
    <t>DSVT</t>
  </si>
  <si>
    <t>ESLX</t>
  </si>
  <si>
    <t>PLAB</t>
  </si>
  <si>
    <t>RSTO</t>
  </si>
  <si>
    <t>Szlachtowski</t>
  </si>
  <si>
    <t>Subject Rubric</t>
  </si>
  <si>
    <t>MDCA</t>
  </si>
  <si>
    <t>Polysomnographic Tech.</t>
  </si>
  <si>
    <t>Health Information Mgt.</t>
  </si>
  <si>
    <t>Pharmacy Tech.</t>
  </si>
  <si>
    <t>Forrester</t>
  </si>
  <si>
    <t>Agriculture</t>
  </si>
  <si>
    <t>Veterinary Tech.</t>
  </si>
  <si>
    <t>Spanish</t>
  </si>
  <si>
    <t>Asian Languages</t>
  </si>
  <si>
    <t>EDUC Learning Frameworks</t>
  </si>
  <si>
    <t>BIOM</t>
  </si>
  <si>
    <t>CRPT</t>
  </si>
  <si>
    <t>ABDR</t>
  </si>
  <si>
    <t>Frenzel</t>
  </si>
  <si>
    <t>Cybersecurity</t>
  </si>
  <si>
    <t>Sports &amp; Recreation Mgt. (DW)</t>
  </si>
  <si>
    <t>Insurance Management (DW)</t>
  </si>
  <si>
    <t>Vocational Nursing</t>
  </si>
  <si>
    <t>NURS</t>
  </si>
  <si>
    <t>VNSG</t>
  </si>
  <si>
    <t>Education</t>
  </si>
  <si>
    <t>AGRI</t>
  </si>
  <si>
    <t>VTHT</t>
  </si>
  <si>
    <t>Animation &amp; Game Art (DW)</t>
  </si>
  <si>
    <t>Video Production (DW)</t>
  </si>
  <si>
    <t>INSR</t>
  </si>
  <si>
    <t>AUMT</t>
  </si>
  <si>
    <t>CYBR</t>
  </si>
  <si>
    <t>ELPT</t>
  </si>
  <si>
    <t>FITT</t>
  </si>
  <si>
    <t>PTHA</t>
  </si>
  <si>
    <t>OSHT (excludes 1305 [see Construction Management])</t>
  </si>
  <si>
    <t>ELPT (excludes 1371 [see Facilities Management])</t>
  </si>
  <si>
    <t>PFPB (excludes 1371 [see Facilities Management])</t>
  </si>
  <si>
    <t>HAMG (excludes 1317), RSTO (excludes 1304), TRVM</t>
  </si>
  <si>
    <t>Anatomy &amp; Physiology</t>
  </si>
  <si>
    <t>Astronomy</t>
  </si>
  <si>
    <t>Nutrition</t>
  </si>
  <si>
    <t>Communications</t>
  </si>
  <si>
    <t>CA Biology</t>
  </si>
  <si>
    <t>CA Economics</t>
  </si>
  <si>
    <t>CA English</t>
  </si>
  <si>
    <t>CA History</t>
  </si>
  <si>
    <t>CA Political Science</t>
  </si>
  <si>
    <t>CA Mathematics</t>
  </si>
  <si>
    <t>CA Speech</t>
  </si>
  <si>
    <t>CA Business</t>
  </si>
  <si>
    <t>CA EDUC Learning Frameworks</t>
  </si>
  <si>
    <t>CA Humanities</t>
  </si>
  <si>
    <t>CA Psychology</t>
  </si>
  <si>
    <t>CA Sociology</t>
  </si>
  <si>
    <t>Health Sciences &amp;
Emergency Services</t>
  </si>
  <si>
    <t>Frisco Campus Total</t>
  </si>
  <si>
    <t>McKinney Campus Total</t>
  </si>
  <si>
    <t>Plano Campus Total</t>
  </si>
  <si>
    <t>Wylie Campus Total</t>
  </si>
  <si>
    <t>Rockwall Center Total</t>
  </si>
  <si>
    <t>High School Dual Credit Total</t>
  </si>
  <si>
    <t>Face-to-Face Instruction Total</t>
  </si>
  <si>
    <t>Associate Dean Code = 21235</t>
  </si>
  <si>
    <t>Contact Hours by Subject Rubric by Faculty Employment Status</t>
  </si>
  <si>
    <t>Contact Hours by Department by Faculty Employment Status</t>
  </si>
  <si>
    <t>Sports &amp; Recreation Mgt.</t>
  </si>
  <si>
    <t>Monday through Thursday Evenings Total</t>
  </si>
  <si>
    <t>Weekends Total</t>
  </si>
  <si>
    <t>Weekdays Total</t>
  </si>
  <si>
    <t>No Meeting Times Total</t>
  </si>
  <si>
    <t>Electronics</t>
  </si>
  <si>
    <t>Criminal Justice</t>
  </si>
  <si>
    <t>Animation &amp; Game Art</t>
  </si>
  <si>
    <t>Commercial Music</t>
  </si>
  <si>
    <t>Theater</t>
  </si>
  <si>
    <t>Surgical Assistant</t>
  </si>
  <si>
    <t>Surgical Technology</t>
  </si>
  <si>
    <t>Video Production</t>
  </si>
  <si>
    <t>Welding</t>
  </si>
  <si>
    <t>Social Work</t>
  </si>
  <si>
    <t>Safety</t>
  </si>
  <si>
    <t>RN to BSN</t>
  </si>
  <si>
    <t>Respiratory Care</t>
  </si>
  <si>
    <t>Real Estate</t>
  </si>
  <si>
    <t>Plumbing</t>
  </si>
  <si>
    <t>Pastry</t>
  </si>
  <si>
    <t>Legal Assistant</t>
  </si>
  <si>
    <t>HVAC</t>
  </si>
  <si>
    <t>Hospitality Management</t>
  </si>
  <si>
    <t>Facilities Management</t>
  </si>
  <si>
    <t>ESL</t>
  </si>
  <si>
    <t>Engineering</t>
  </si>
  <si>
    <t>Electrician</t>
  </si>
  <si>
    <t>Culinary Arts</t>
  </si>
  <si>
    <t>Communication Design</t>
  </si>
  <si>
    <t>Collision Technology</t>
  </si>
  <si>
    <t>Automotive Tech.</t>
  </si>
  <si>
    <t>ADN</t>
  </si>
  <si>
    <t>Activity Care</t>
  </si>
  <si>
    <t>Allen Technical Campus Total</t>
  </si>
  <si>
    <t>Thurman</t>
  </si>
  <si>
    <t>Tercero</t>
  </si>
  <si>
    <t>Cooper</t>
  </si>
  <si>
    <t>O'Quin</t>
  </si>
  <si>
    <t>Nugent</t>
  </si>
  <si>
    <t>Mulcahy</t>
  </si>
  <si>
    <t>ELPT1371, HART1303, HART1371, PFPB1371</t>
  </si>
  <si>
    <t>CNBT, OSHT1305</t>
  </si>
  <si>
    <t>CA Art</t>
  </si>
  <si>
    <t>Weatherford</t>
  </si>
  <si>
    <t>Supply Chain Management (DW)</t>
  </si>
  <si>
    <t>Marketing (DW)</t>
  </si>
  <si>
    <t>Management (DW)</t>
  </si>
  <si>
    <t>Human Resources Management (DW)</t>
  </si>
  <si>
    <t>CA Spanish</t>
  </si>
  <si>
    <t>Note:  The abbreviation "(DW)" signifies that a dean/associate dean has District-wide responsibility for the associated discipline or disciplines.  For disciplines not identified as (DW), the dean/associate dean has responsibility only for courses taught at their campus or at off-campus instructional sites assigned to their campus.</t>
  </si>
  <si>
    <t>American Sign Language/IPPD (DW)</t>
  </si>
  <si>
    <t>Bohanna</t>
  </si>
  <si>
    <t>Banking (DW)</t>
  </si>
  <si>
    <t>BNKG; BUSA 1313 &amp; 1315; BUSG1304</t>
  </si>
  <si>
    <t>Campus, Division, Associate Dean/Program Director &amp; Department</t>
  </si>
  <si>
    <t>Banking</t>
  </si>
  <si>
    <t>Management</t>
  </si>
  <si>
    <t>Marketing</t>
  </si>
  <si>
    <t>AGCR</t>
  </si>
  <si>
    <t>BNKG</t>
  </si>
  <si>
    <t>HALT</t>
  </si>
  <si>
    <t>PFPB</t>
  </si>
  <si>
    <t>RECT</t>
  </si>
  <si>
    <t>UXUI</t>
  </si>
  <si>
    <t>Celina Campus Total</t>
  </si>
  <si>
    <t>Farmersville Campus Total</t>
  </si>
  <si>
    <t>iCollin Campus Total</t>
  </si>
  <si>
    <t>SOCW (online only)</t>
  </si>
  <si>
    <t>DRAM (online only)</t>
  </si>
  <si>
    <t>SOCI (online only)</t>
  </si>
  <si>
    <t>PSYC (online only)</t>
  </si>
  <si>
    <t>GOVT (online only)</t>
  </si>
  <si>
    <t>PHIL (online only)</t>
  </si>
  <si>
    <t>MUSI (online only)</t>
  </si>
  <si>
    <t>MATH (1000-level &amp; higher; online only)</t>
  </si>
  <si>
    <t>KINE (online only)</t>
  </si>
  <si>
    <t>HUMA (online only)</t>
  </si>
  <si>
    <t>HIST (online only)</t>
  </si>
  <si>
    <t>ACCT (online only)</t>
  </si>
  <si>
    <t>ANTH (online only)</t>
  </si>
  <si>
    <t>ARTS (online only)</t>
  </si>
  <si>
    <t>BUSI (online only)</t>
  </si>
  <si>
    <t>CHEM (online only)</t>
  </si>
  <si>
    <t>CRIJ (online only)</t>
  </si>
  <si>
    <t>DANC (online only)</t>
  </si>
  <si>
    <t>ECON (online only)</t>
  </si>
  <si>
    <t>EDUC1100 &amp; EDUC1300 (online only)</t>
  </si>
  <si>
    <t>ENGL (online only)</t>
  </si>
  <si>
    <t>ENVR (online only)</t>
  </si>
  <si>
    <t>GEOG (online only)</t>
  </si>
  <si>
    <t>GEOL (online only)</t>
  </si>
  <si>
    <t>BIOL2401, BIOL2402, BIOL2404 (excludes online)</t>
  </si>
  <si>
    <t>PHYS1403 &amp; PHYS1404 (excludes online)</t>
  </si>
  <si>
    <t>CHEM (excludes online)</t>
  </si>
  <si>
    <t>ENVR (excludes online)</t>
  </si>
  <si>
    <t>GEOG (excludes online)</t>
  </si>
  <si>
    <t>GEOL (excludes online)</t>
  </si>
  <si>
    <t>BIOL1322 &amp; BIOL1323 (excludes online)</t>
  </si>
  <si>
    <t>PHYS (excludes online)</t>
  </si>
  <si>
    <t>GOVT (excludes online)</t>
  </si>
  <si>
    <t>ANTH (excludes online)</t>
  </si>
  <si>
    <t>COMM (excludes online)</t>
  </si>
  <si>
    <t>ENGL (excludes online)</t>
  </si>
  <si>
    <t>HIST (excludes online)</t>
  </si>
  <si>
    <t>HUMA (excludes online)</t>
  </si>
  <si>
    <t>PHIL (excludes online)</t>
  </si>
  <si>
    <t>SPCH (excludes online)</t>
  </si>
  <si>
    <t>ACCT (excludes online)</t>
  </si>
  <si>
    <t>KINE (excludes KINE1336 &amp; online)</t>
  </si>
  <si>
    <t>BUSI (excludes online)</t>
  </si>
  <si>
    <t>ECON (excludes online)</t>
  </si>
  <si>
    <t>PSYC (excludes online)</t>
  </si>
  <si>
    <t>BIOL2401, BIOL2402, &amp; BIOL2404 (excludes online)</t>
  </si>
  <si>
    <t>ARTS (excludes online)</t>
  </si>
  <si>
    <t>EDUC1100 &amp; EDUC1300 (excludes online)</t>
  </si>
  <si>
    <t>MUAP, MUEN, MUSI (excludes online)</t>
  </si>
  <si>
    <t>SOCI (excludes online)</t>
  </si>
  <si>
    <t>CRIJ (excludes online)</t>
  </si>
  <si>
    <t>ARTS (excludes 1313, 2348, 2356 &amp; 2357; excludes online)</t>
  </si>
  <si>
    <t>MATH (1000-level &amp; higher; excludes online)</t>
  </si>
  <si>
    <t>MUSI (excludes online)</t>
  </si>
  <si>
    <t>ARTS (excludes ARTS 1313, 2348, 2356 &amp; 2357; excludes online)</t>
  </si>
  <si>
    <t>DANC (excludes online)</t>
  </si>
  <si>
    <t>ARTS 1313, 2348, 2356, 2357 (excludes online); PHTC</t>
  </si>
  <si>
    <t>KINE (excludes KINE1336; excludes online)</t>
  </si>
  <si>
    <t>SOCW (excludes online)</t>
  </si>
  <si>
    <t>DRAM (excludes online)</t>
  </si>
  <si>
    <t>CHIN, JAPN (excludes online)</t>
  </si>
  <si>
    <t>ARAB, FREN, GERM, ITAL, RUSS (excludes online)</t>
  </si>
  <si>
    <t>SPAN (excludes online)</t>
  </si>
  <si>
    <t>HIST, GEOG (excludes online)</t>
  </si>
  <si>
    <t>AGRI (online only)</t>
  </si>
  <si>
    <t>AGCR; AGRI (excludes online); HALT</t>
  </si>
  <si>
    <t>EDUC (Excludes EDUC1100 &amp; EDUC1300; excludes online)</t>
  </si>
  <si>
    <t>Early Childhood Education</t>
  </si>
  <si>
    <t>EDUC (excludes EDUC1100 &amp; EDUC1300; excludes online)</t>
  </si>
  <si>
    <t>Biomedical Equip. Tech.</t>
  </si>
  <si>
    <t>CADD</t>
  </si>
  <si>
    <t>Carpentry</t>
  </si>
  <si>
    <t>Construction Mgt.</t>
  </si>
  <si>
    <t>Medical Asst. Adv. Practice</t>
  </si>
  <si>
    <t>Associate Dean Code = 21280 (excludes GERS)</t>
  </si>
  <si>
    <t>Associate Dean Code = 21340</t>
  </si>
  <si>
    <t>SPCH (online only)</t>
  </si>
  <si>
    <t>COMM (online only)</t>
  </si>
  <si>
    <t>SPCH  (excludes online)</t>
  </si>
  <si>
    <t>ARAB, FREN, GERM, ITAL, RUSS (online only)</t>
  </si>
  <si>
    <t>SPAN (online only)</t>
  </si>
  <si>
    <t>ARAB, FREN, GERM, ITAL, RUSS, (excludes online)</t>
  </si>
  <si>
    <t>KINE (excludes online)</t>
  </si>
  <si>
    <t>Associate Dean Code = 21280, GERS only</t>
  </si>
  <si>
    <t>CHIN, JAPN (online only)</t>
  </si>
  <si>
    <t>PHYS (excludes PHYS 1403 &amp; 1404; excludes online [see Astronomy])</t>
  </si>
  <si>
    <t>PHYS1403 &amp; PHYS1404 (excludes online [see Physics])</t>
  </si>
  <si>
    <t>PHYS (excludes PHYS 1403 &amp; 1404 [see Astronomy]; excludes online)</t>
  </si>
  <si>
    <t>PHYS (excludes PHYS 1403 &amp; 1404; online only [see Astronomy])</t>
  </si>
  <si>
    <t>EDUC (excludes EDUC1100 &amp; EDUC1300, online only)</t>
  </si>
  <si>
    <t>FITT, HAMG1317, KINE1336 (excludes online), RECL, RECT</t>
  </si>
  <si>
    <t>Associate Dean Code = 21255</t>
  </si>
  <si>
    <t>ARTV (excludes 1351 &amp; 2320 [see Video Production]); FLMC 1301, 1331, 2331; GAME</t>
  </si>
  <si>
    <t>ARTV 1351 &amp; 2320; FLMC 1380, 2330; 2333, 2334, &amp; 2336; RTVB</t>
  </si>
  <si>
    <t>CHIN</t>
  </si>
  <si>
    <t>PHRA</t>
  </si>
  <si>
    <t>Distance Learning</t>
  </si>
  <si>
    <t>ARTC; IMED 1316, 2301, 2313, &amp; 2315 (see Computer Systems for additional IMED); UXUI 1370 &amp; 1371</t>
  </si>
  <si>
    <t>Contact Hours by Campus, Division, Associate Dean, &amp; Department by Faculty Employment Status</t>
  </si>
  <si>
    <t xml:space="preserve">Note 2:  To facilitate salary payment, FLAC data occasionally include multiple instances of a single section when that section is taught by more than one instructor.  This primarily occurs in learning communities and some labs and clinicals in health sciences.  For this report, counting contact hours associated with multiple instances of a single section would inappropriately inflate contact hour totals by counting the same contact hours more than once. To avoid over-counting contact hours, multiple instances of the same section were either collapsed into a single instance, or enrollment numbers were distributed across the instances to accurately reflect the actual total enrollment generated.  </t>
  </si>
  <si>
    <t>PHYS (excludes PHYS1403 PHYS1404; excludes online)</t>
  </si>
  <si>
    <t>Bellue</t>
  </si>
  <si>
    <t>Henton</t>
  </si>
  <si>
    <t>Lipe</t>
  </si>
  <si>
    <t>Moore</t>
  </si>
  <si>
    <t>ARTS (includes all Frisco ISD &amp; Lewisville ISD HSDC)</t>
  </si>
  <si>
    <t>EDUC1100 &amp; EDUC1300 (includes all Frisco ISD &amp; Lewisville ISD HSDC)</t>
  </si>
  <si>
    <t>GOVT (includes all Frisco ISD and Lewisville ISD HSDC)</t>
  </si>
  <si>
    <t>SOCI (includes all Frisco ISD and Lewisville ISD HSDC)</t>
  </si>
  <si>
    <t>SPCH (includes all Frisco ISD and Lewisville ISD HSDC)</t>
  </si>
  <si>
    <t>BUSI (includes all Frisco ISD &amp; Lewisville ISD HSDC)</t>
  </si>
  <si>
    <t>ECON (includes all Frisco ISD &amp; Lewisville ISD HSDC)</t>
  </si>
  <si>
    <t>ENGL (includes all Frisco ISD &amp; Lewisville ISD HSDC)</t>
  </si>
  <si>
    <t>HIST (includes all Frisco ISD and Lewisville ISD HSDC)</t>
  </si>
  <si>
    <t>HUMA (includes all Frisco ISD and Lewisville ISD HSDC)</t>
  </si>
  <si>
    <t>MATH (1000-level and higher, includes all Frisco ISD and Lewisville ISD HSDC)</t>
  </si>
  <si>
    <t>PSYC (includes all Frisco ISD and Lewisville ISD HSDC)</t>
  </si>
  <si>
    <t>ARTS (HSDC off-campus only)</t>
  </si>
  <si>
    <t>BIOL (HSDC only)</t>
  </si>
  <si>
    <t>ECON (HSDC only)</t>
  </si>
  <si>
    <t>ENGL (HSDC only)</t>
  </si>
  <si>
    <t>EDUC1100 &amp; EDUC1300 (HSDC only)</t>
  </si>
  <si>
    <t>HIST (HSDC only)</t>
  </si>
  <si>
    <t>MATH (1000-level &amp; higher, HSDC only)</t>
  </si>
  <si>
    <t>GOVT (HSDC only)</t>
  </si>
  <si>
    <t>PSYC (HSDC off-campus only)</t>
  </si>
  <si>
    <t>SPAN (HSDC off-campus only)</t>
  </si>
  <si>
    <t>SPCH (HSDC only)</t>
  </si>
  <si>
    <t>MRKG; BUSG2309; BUSG2371; IBUS1354</t>
  </si>
  <si>
    <t>CDEC; TECA (excludes online)</t>
  </si>
  <si>
    <t>MATH (1000 &amp; higher; excludes online)</t>
  </si>
  <si>
    <t>MATH (1000-level and higher, excludes online)</t>
  </si>
  <si>
    <t>KINE1336 (online only)</t>
  </si>
  <si>
    <t>HUMA (HSDC only)</t>
  </si>
  <si>
    <t>CETT, EECT, ENTC, INTC (excludes 1357 &amp; 2359 [see Robotics &amp; Automation Tech.]),  RBTC, TECM</t>
  </si>
  <si>
    <t>HART (excludes 1303 &amp; 1371 [see Facilities Mgt.])</t>
  </si>
  <si>
    <t>ELMT, INTC1357, INTC2359</t>
  </si>
  <si>
    <t>ABSC, CMGT</t>
  </si>
  <si>
    <t>BIOL 2401, BIOL2402, BIOL2404 (online only)</t>
  </si>
  <si>
    <t>BIOL 1322 &amp; 1323 (online only)</t>
  </si>
  <si>
    <t>PHYS1403 &amp; PHYS1404 (online only)</t>
  </si>
  <si>
    <t>Biotechnology</t>
  </si>
  <si>
    <t>Cybersecurity (DW)</t>
  </si>
  <si>
    <t>Cybersecurity BAT (DW)</t>
  </si>
  <si>
    <t>Cybersecurity Capstone (DW)</t>
  </si>
  <si>
    <t>Cybersecurity Psychology (DW)</t>
  </si>
  <si>
    <t>ITSY2341, CYBR4350</t>
  </si>
  <si>
    <t>ITSY1372</t>
  </si>
  <si>
    <t>ITSY (excludes ITSY1372 [see Cybersecurity Psychology] and ITSY2341 [see Cybersecurity Capstone)</t>
  </si>
  <si>
    <t>CYBR (excludes CYBR4350 [see Cybersecurity Capstone])</t>
  </si>
  <si>
    <t>Computer Science (DW)</t>
  </si>
  <si>
    <t>Computer Science</t>
  </si>
  <si>
    <t>TECA (online only)</t>
  </si>
  <si>
    <t>ARTS 1313, 2348, 2356, 2357 (online only)</t>
  </si>
  <si>
    <t>BIOL (excludes BIOL 1322, 1323 [see Nutrition] and BIOL 2401, 2402, 2404 [see Anatomy &amp; Physiology]; online only)</t>
  </si>
  <si>
    <t>BIOL (excludes BIOL 1322, 1323 [see Nutrition] and BIOL 2401, 2402, 2404 [see Anatomy &amp; Physiology]; excludes online)</t>
  </si>
  <si>
    <t>BIOL includes all Frisco ISD &amp; Lewisville ISD HSDC)</t>
  </si>
  <si>
    <t>PHYS (excludes PHYS1403 PHYS1404 [see Astronomy]; excludes online)</t>
  </si>
  <si>
    <t>Robinson</t>
  </si>
  <si>
    <t>Construction Mgt. BAT</t>
  </si>
  <si>
    <t>Robotics &amp; Automation Tech.</t>
  </si>
  <si>
    <t>Automotive Tech. (Alba-DW)</t>
  </si>
  <si>
    <t>Biomedical Equip. Tech. (Baweja-DW)</t>
  </si>
  <si>
    <t>Collision Technology (Alba-DW)</t>
  </si>
  <si>
    <t>Electronics (Baweja-DW)</t>
  </si>
  <si>
    <t>Engineering (Baweja-DW)</t>
  </si>
  <si>
    <t>HVAC (Sanders-DW)</t>
  </si>
  <si>
    <t>Robotics &amp; Automation Tech. (Baweja-DW)</t>
  </si>
  <si>
    <t>Welding (Sanders-DW)</t>
  </si>
  <si>
    <t>Activity Care (Westcott-DW)</t>
  </si>
  <si>
    <t>Dental Hygiene (McClellan-DW)</t>
  </si>
  <si>
    <t>Diag Med Sonography (Chambers-DW)</t>
  </si>
  <si>
    <t>EMS (Mock-DW)</t>
  </si>
  <si>
    <t>Fire Science (McAuliff-DW)</t>
  </si>
  <si>
    <t>Health Information Mgt. (Danton-DW)</t>
  </si>
  <si>
    <t>Health Professions (Westcott-DW)</t>
  </si>
  <si>
    <t>Medical Asst. Adv. Practice (Deutsch-DW)</t>
  </si>
  <si>
    <t>Pharmacy Tech. (Aboalam-DW)</t>
  </si>
  <si>
    <t>Physical Therapist Assistant (Cox-DW)</t>
  </si>
  <si>
    <t>Polysomnographic Tech. (Allen-DW)</t>
  </si>
  <si>
    <t>Respiratory Care (Solis-DW)</t>
  </si>
  <si>
    <t>Surgical Technology (Glapion-DW)</t>
  </si>
  <si>
    <t>RN to BSN (Veasy-DW)</t>
  </si>
  <si>
    <t>Vocational Nursing (Lopes-DW)</t>
  </si>
  <si>
    <t>Agriculture (Thornton-DW)</t>
  </si>
  <si>
    <t>Walker, R. B.</t>
  </si>
  <si>
    <t>Academic Affairs (Gainer)</t>
  </si>
  <si>
    <t>Workforce Education (Coffman)</t>
  </si>
  <si>
    <t>Academic Affairs (Carter)</t>
  </si>
  <si>
    <t>Academic Affairs (Hopes)</t>
  </si>
  <si>
    <t>Academic Affairs (Richardson)</t>
  </si>
  <si>
    <t>Workforce Education (Fant)</t>
  </si>
  <si>
    <t>Academic Affairs (Lee)</t>
  </si>
  <si>
    <t>Academic Affairs (Evans)</t>
  </si>
  <si>
    <t>Health Sciences &amp;
Emergency Services (Mullin)</t>
  </si>
  <si>
    <t>Nursing (Peruski)</t>
  </si>
  <si>
    <t>Fine Arts &amp; Education (Tinnen)</t>
  </si>
  <si>
    <t>Humanities &amp; Business (Wang)</t>
  </si>
  <si>
    <t>Mathematics &amp; Sciences (Streator)</t>
  </si>
  <si>
    <t>Academic Affairs (Babcock)</t>
  </si>
  <si>
    <t>Wylie Campus (McRae)</t>
  </si>
  <si>
    <t>Plano Campus (Barnes-Tilley)</t>
  </si>
  <si>
    <t>McKinney Campus (Smith, M.)</t>
  </si>
  <si>
    <t>iCollin Campus (Lee)</t>
  </si>
  <si>
    <t>Frisco Campus (Leverette)</t>
  </si>
  <si>
    <t>Farmersville Campus (McRae)</t>
  </si>
  <si>
    <t>Celina Campus (Leverette)</t>
  </si>
  <si>
    <t>Allen Technical Campus (Mesch)</t>
  </si>
  <si>
    <t>Definitions for Allocating Contact Hours by</t>
  </si>
  <si>
    <t>Department Definitions for Contact Hour Allocation</t>
  </si>
  <si>
    <t>Assoc. Dean-Program Dir./Department</t>
  </si>
  <si>
    <t>iCollin Campus (Johnson, A.)</t>
  </si>
  <si>
    <t>Health Sciences &amp;
Emergency Services (Millen)</t>
  </si>
  <si>
    <r>
      <t xml:space="preserve">Nrsng </t>
    </r>
    <r>
      <rPr>
        <b/>
        <sz val="7"/>
        <rFont val="Arial"/>
        <family val="2"/>
      </rPr>
      <t>(Peruski)</t>
    </r>
  </si>
  <si>
    <t>Arts &amp; Education (Tinnen)</t>
  </si>
  <si>
    <t>Business,  Languages &amp; Mathematics (Wang)</t>
  </si>
  <si>
    <t>Sciences (Streator)</t>
  </si>
  <si>
    <t>American Sign Language/IPPD</t>
  </si>
  <si>
    <t>Cybersecurity Capstone</t>
  </si>
  <si>
    <t>Cybersecurity Psychology</t>
  </si>
  <si>
    <t>Human Resources Management</t>
  </si>
  <si>
    <t>Insurance Management</t>
  </si>
  <si>
    <t>Supply Chain Management</t>
  </si>
  <si>
    <t>Physical Therapist Assistant</t>
  </si>
  <si>
    <t>Other Sites Total</t>
  </si>
  <si>
    <t>Automotive Tech. (Alba [71500]-DW)</t>
  </si>
  <si>
    <t>Biomedical Equip. Tech. (Baweja [71700]-DW)</t>
  </si>
  <si>
    <t>Collision Technology (Alba [71500]-DW)</t>
  </si>
  <si>
    <t>Electronics (Baweja [71700]-DW)</t>
  </si>
  <si>
    <t>Engineering (Baweja [71700]-DW)</t>
  </si>
  <si>
    <t>HVAC (Sanders [71900]-DW)</t>
  </si>
  <si>
    <t>Robotics &amp; Automation Tech. (Baweja [71700]-DW)</t>
  </si>
  <si>
    <t>Welding (Sanders [71900]-DW)</t>
  </si>
  <si>
    <t>Walker, R. B. (72000)</t>
  </si>
  <si>
    <t>Forrester (27410)</t>
  </si>
  <si>
    <t>Powell (21510)</t>
  </si>
  <si>
    <t>Henton (22120)</t>
  </si>
  <si>
    <t>Yates (22140)</t>
  </si>
  <si>
    <t>Cooper (22150)</t>
  </si>
  <si>
    <t>Lipe (22210)</t>
  </si>
  <si>
    <t>Thurman (22130)</t>
  </si>
  <si>
    <t>Szlachtowski (22220)</t>
  </si>
  <si>
    <t>Frenzel (22230)</t>
  </si>
  <si>
    <t>Nugent (23700)</t>
  </si>
  <si>
    <t>Bellue (21110)</t>
  </si>
  <si>
    <t>Buggs (21120)</t>
  </si>
  <si>
    <t>Fair (21130)</t>
  </si>
  <si>
    <t>Activity Care (Westcott [21280]-DW)</t>
  </si>
  <si>
    <t>Dental Hygiene (McClellan [21230]-DW)</t>
  </si>
  <si>
    <t>Diag Med Sonography (Chambers [21270]-DW)</t>
  </si>
  <si>
    <t>EMS (Mock [21225]-DW)</t>
  </si>
  <si>
    <t>Fire Science (McAuliff [21220]-DW)</t>
  </si>
  <si>
    <t>Health Information Mgt. (Danton [21250]-DW)</t>
  </si>
  <si>
    <t>Health Professions (Westcott [21280]-DW)</t>
  </si>
  <si>
    <t>Medical Asst. Adv. Practice (Deutsch [21340]-DW)</t>
  </si>
  <si>
    <t>Pharmacy Tech. (Aboalam [21255]-DW)</t>
  </si>
  <si>
    <t>Physical Therapist Assistant (Cox [21235]-DW)</t>
  </si>
  <si>
    <t>Polysomnographic Tech. (Allen 21245]-DW)</t>
  </si>
  <si>
    <t>Respiratory Care (Solis [21240]-DW)</t>
  </si>
  <si>
    <t>Surgical Technology (Glapion [21290]-DW)</t>
  </si>
  <si>
    <t>RN to BSN (Veasy [21320]-DW)</t>
  </si>
  <si>
    <t>Vocational Nursing (Lopes [21330]-DW)</t>
  </si>
  <si>
    <t>Tercero (23110)</t>
  </si>
  <si>
    <t>Bohanna (23120)</t>
  </si>
  <si>
    <t>Hughes (23210)</t>
  </si>
  <si>
    <t>Fischer (23220)</t>
  </si>
  <si>
    <t>Andrews (23230)</t>
  </si>
  <si>
    <t>Robinson (23320)</t>
  </si>
  <si>
    <t>O'Quin (23330)</t>
  </si>
  <si>
    <t>Moore (23340)</t>
  </si>
  <si>
    <t>Mulcahy (26110)</t>
  </si>
  <si>
    <t>Weatherford (26120)</t>
  </si>
  <si>
    <t>Agriculture (Thornton [26300]-DW)</t>
  </si>
  <si>
    <t>ESLC, ESLG, ESLR, ESLW, ESLX</t>
  </si>
  <si>
    <t>Collegiate Academy Art</t>
  </si>
  <si>
    <t>Collegiate Academy Biology</t>
  </si>
  <si>
    <t>Collegiate Academy Business</t>
  </si>
  <si>
    <t>Collegiate Academy Economics</t>
  </si>
  <si>
    <t>Collegiate Academy Learng Framewrks</t>
  </si>
  <si>
    <t>Collegiate Academy English</t>
  </si>
  <si>
    <t>Collegiate Academy History</t>
  </si>
  <si>
    <t>Collegiate Academy Humanities</t>
  </si>
  <si>
    <t>Collegiate Academy Mathematics</t>
  </si>
  <si>
    <t>Collegiate Academy Political Science</t>
  </si>
  <si>
    <t>Collegiate Academy Psychology</t>
  </si>
  <si>
    <t>Collegiate Academy Sociology</t>
  </si>
  <si>
    <t>Collegiate Academy Speech</t>
  </si>
  <si>
    <t>Cybersecurity BAT</t>
  </si>
  <si>
    <t>Diagnostic Medical Sonography</t>
  </si>
  <si>
    <t>ABSC</t>
  </si>
  <si>
    <t>BUSA</t>
  </si>
  <si>
    <t>CMGT</t>
  </si>
  <si>
    <t>ELMT</t>
  </si>
  <si>
    <t>ENTC</t>
  </si>
  <si>
    <t>BMGT; BUSG (excludes BUSG1304 [see Banking]; BUSG2309 &amp; BUSG2371 [see Marketing]); IBUS (excludes IBUS1354 [see Marketing])</t>
  </si>
  <si>
    <t>Academic Affairs &amp; Workforce Education (Babcock)</t>
  </si>
  <si>
    <t>Full-Time Faculty Overload Contact Hours by Campus, Division, Associate Dean &amp; Department</t>
  </si>
  <si>
    <t>iCollin</t>
  </si>
  <si>
    <t>iCollin
AA</t>
  </si>
  <si>
    <t>Collegiate Academy Spanish</t>
  </si>
  <si>
    <t>FT Overload Cont Hrs</t>
  </si>
  <si>
    <t>Overload % Total FT Cont Hrs</t>
  </si>
  <si>
    <t>Total FT Faculty Cont Hrs</t>
  </si>
  <si>
    <t>Computer Systems (DW)</t>
  </si>
  <si>
    <t>Database Development (DW)</t>
  </si>
  <si>
    <t>ITSE 1330, 1346, 2309, 2347, 2354 (see Computer Systems and see Web Development for additional ITSE); ITSW1307 (See Computer Systems for additional ITSW)</t>
  </si>
  <si>
    <t>Computer Networking (DW)</t>
  </si>
  <si>
    <r>
      <t>CPMT; ITCC;</t>
    </r>
    <r>
      <rPr>
        <sz val="10"/>
        <color rgb="FFFF0000"/>
        <rFont val="Arial"/>
        <family val="2"/>
      </rPr>
      <t xml:space="preserve"> </t>
    </r>
    <r>
      <rPr>
        <sz val="10"/>
        <rFont val="Arial"/>
        <family val="2"/>
      </rPr>
      <t>ITMT; ITNW 1351, 1354, 1358, 1378, 2371, 2372, 2373, 2374, 2375, 2380 (See Computer Systems and see Cloud Computing for additional ITNW); ITSC 1316, 1342, 2335 (See Computer Systems and see Cloud Computing for additional ITNW)</t>
    </r>
  </si>
  <si>
    <t>Cloud Computing (DW)</t>
  </si>
  <si>
    <t>ITNW 1309, 1336, 1373, 1374, 1375, 1376, 2327, 2370 (See Computer Systems and see Computer Networking for additional ITNW)</t>
  </si>
  <si>
    <t>Web Development (DW)</t>
  </si>
  <si>
    <t>IMED1341 (see Communication Design for additional IMED); INEW; ITSE 1306,1311, 1333, 1359, 2302, 2313, 2371, 2374 (see Computer Systems and see Database Development for additional ITSE)</t>
  </si>
  <si>
    <t>COSC 1436, 1437, 2325, 2436 (see Computer Systems and see Engineering for additional COSC; excludes online)</t>
  </si>
  <si>
    <t>Geographic Information Systems (DW)</t>
  </si>
  <si>
    <t>Computer Systems</t>
  </si>
  <si>
    <t>COSC 1436, 1437, 2325, 2436 (see Computer Systems and see Engineering for additional COSC; online only)</t>
  </si>
  <si>
    <t>ENGR; COSC1420 (See Computer Science and see Computer Systems for additional COSC, excludes online)</t>
  </si>
  <si>
    <t>ENGR; COSC1420 (See Computer Science and see Computer Systems for additional COSC, online only)</t>
  </si>
  <si>
    <t>Business Office Support Systems (DW)</t>
  </si>
  <si>
    <t>ACNT, ITSC1309 (see Computer Systems &amp; Networking for additional ITSC), POFI, POFT</t>
  </si>
  <si>
    <t>BCIS (excludes online); COSC 1301, 1315 (see Computer Science and see Engineering for additional COSC; excludes online); ITNW 1364, 2376 (See Computer Networking and see Cloud Computing for additional ITNW); ITSC 1305, 1315, 2339, 2380 (see Computer Networking for additional ITSC); ITSE 1332, 1350, 1380, 1393, 2353, 2380 (see Database Development and see Web Development for additional ITSE); ITSW 1304, 1310, 1380, 2334, 2370, 2380 (see Database Development for additional ITSW)</t>
  </si>
  <si>
    <t>BCIS (excludes online); COSC 1301, 1315 (see Computer Science and see Engineering for additional COSC; online only)</t>
  </si>
  <si>
    <t>Cloud Computing</t>
  </si>
  <si>
    <t>Computer Networking</t>
  </si>
  <si>
    <t>Business Office Support Systems</t>
  </si>
  <si>
    <t>Database Development</t>
  </si>
  <si>
    <t>Geographic Information Systems</t>
  </si>
  <si>
    <t>Web Development</t>
  </si>
  <si>
    <t>Business Office Support Sys. (DW)</t>
  </si>
  <si>
    <t>Geographic Information Sys. (DW)</t>
  </si>
  <si>
    <t>Veterinary Tech. (KTaylor-DW)</t>
  </si>
  <si>
    <t>Facilities Management (CJohnson-DW)</t>
  </si>
  <si>
    <t>CADD (CJohnson-DW)</t>
  </si>
  <si>
    <t>Carpentry (CJohnson-DW)</t>
  </si>
  <si>
    <t>Construction Mgt. (CJohnson-DW)</t>
  </si>
  <si>
    <t>Construction Mgt. BAS (CJohnson-DW)</t>
  </si>
  <si>
    <t>Interior Design (CJohnson-DW)</t>
  </si>
  <si>
    <t>Plumbing (CJohnson-DW)</t>
  </si>
  <si>
    <t>Safety (CJohnson-DW)</t>
  </si>
  <si>
    <t>Martin, M. R.</t>
  </si>
  <si>
    <t>ADN (AWilson-DW)</t>
  </si>
  <si>
    <t>Martin, M. R. (22110)</t>
  </si>
  <si>
    <t>Surgical Assistant (DSmith [21295]-DW)</t>
  </si>
  <si>
    <t>ADN (AWilson [21310]-DW</t>
  </si>
  <si>
    <t>Veterinary Tech. (KTaylor [26400]-DW)</t>
  </si>
  <si>
    <t>CADD (CJohnson [71600]-DW)</t>
  </si>
  <si>
    <t>Carpentry (CJohnson [71600]-DW)</t>
  </si>
  <si>
    <t>Construction Mgt. (CJohnson [71600]-DW)</t>
  </si>
  <si>
    <t>Construction Mgt. BAS (CJohnson [71600]-DW)</t>
  </si>
  <si>
    <t>Electrician (CJohnson [71600]-DW)</t>
  </si>
  <si>
    <t>Facilities Management (CJohnson [71600]-DW)</t>
  </si>
  <si>
    <t>Interior Design (CJohnson [71600]-DW)</t>
  </si>
  <si>
    <t>Plumbing (CJohnson [71600]-DW)</t>
  </si>
  <si>
    <t>Safety (CJohnson [71600]-DW)</t>
  </si>
  <si>
    <t>Electrician (CJohnson-DW)</t>
  </si>
  <si>
    <t>Surgical Assistant (DSmith-DW)</t>
  </si>
  <si>
    <t>Carpentry (DJohnson-DW)</t>
  </si>
  <si>
    <r>
      <t>1</t>
    </r>
    <r>
      <rPr>
        <sz val="10"/>
        <rFont val="Arial"/>
        <family val="2"/>
      </rPr>
      <t xml:space="preserve"> In this report, full-time faculty members are defined as any employee teaching a course section that appears in the fall 2022 FLAC System with a Banner contract type of FT and a Banner PRTPICT code of "FC" or "FN.".  By default, all other instructors are defined as part-time.</t>
    </r>
  </si>
  <si>
    <t>Note:  The "Full-Time Faculty Overload Contact Hours" column includes only contact hours taught by full-time faculty members during fall 2022 beyond their regular instructional loads.  The "Total Full-Time Faculty Contact Hours" column includes all contact hours taught during fall 2022 by full-time faculty members.</t>
  </si>
  <si>
    <t>Note 1:  The report includes data from Collin College's Faculty Load (FLAC) System for fall 2022.  The data were extracted on 9/27/2022, upon receiving notification that roster certification was completed.  It reflects credit course sections that started on or before 9/6/2022.  Noncredit enrollment is not included.</t>
  </si>
  <si>
    <t>Fall 2022 End-of-Term</t>
  </si>
  <si>
    <t>Fall 2022</t>
  </si>
  <si>
    <t>Source:  Collin College FLAC system for fall 2022 (202310 at the end of term) and corresponding faculty job codes, both generated by Technology Services.</t>
  </si>
  <si>
    <t>ECRD</t>
  </si>
  <si>
    <t>ITMT</t>
  </si>
  <si>
    <t>Martin M.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</si>
</sst>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vertAlign val="superscript"/>
      <sz val="10"/>
      <name val="Arial"/>
      <family val="2"/>
    </font>
    <font>
      <sz val="12"/>
      <name val="Arial"/>
      <family val="2"/>
    </font>
    <font>
      <sz val="9"/>
      <color indexed="81"/>
      <name val="Tahoma"/>
      <family val="2"/>
    </font>
    <font>
      <b/>
      <sz val="9"/>
      <color indexed="81"/>
      <name val="Tahoma"/>
      <family val="2"/>
    </font>
    <font>
      <sz val="10"/>
      <color rgb="FF996633"/>
      <name val="Arial"/>
      <family val="2"/>
    </font>
    <font>
      <i/>
      <sz val="10"/>
      <name val="Arial"/>
      <family val="2"/>
    </font>
    <font>
      <b/>
      <i/>
      <sz val="10"/>
      <name val="Arial"/>
      <family val="2"/>
    </font>
    <font>
      <b/>
      <i/>
      <sz val="10"/>
      <color rgb="FF4D4D4D"/>
      <name val="Arial"/>
      <family val="2"/>
    </font>
    <font>
      <b/>
      <i/>
      <sz val="10"/>
      <color rgb="FFCC9900"/>
      <name val="Arial"/>
      <family val="2"/>
    </font>
    <font>
      <b/>
      <i/>
      <sz val="10"/>
      <color rgb="FF003300"/>
      <name val="Arial"/>
      <family val="2"/>
    </font>
    <font>
      <b/>
      <i/>
      <sz val="10"/>
      <color rgb="FF990033"/>
      <name val="Arial"/>
      <family val="2"/>
    </font>
    <font>
      <b/>
      <i/>
      <sz val="10"/>
      <color rgb="FF996633"/>
      <name val="Arial"/>
      <family val="2"/>
    </font>
    <font>
      <b/>
      <i/>
      <sz val="10"/>
      <color rgb="FF009999"/>
      <name val="Arial"/>
      <family val="2"/>
    </font>
    <font>
      <b/>
      <i/>
      <sz val="10"/>
      <color rgb="FF0000FF"/>
      <name val="Arial"/>
      <family val="2"/>
    </font>
    <font>
      <b/>
      <i/>
      <sz val="10"/>
      <color rgb="FFCC0066"/>
      <name val="Arial"/>
      <family val="2"/>
    </font>
    <font>
      <b/>
      <i/>
      <sz val="10"/>
      <color theme="9" tint="-0.499984740745262"/>
      <name val="Arial"/>
      <family val="2"/>
    </font>
    <font>
      <b/>
      <i/>
      <sz val="10"/>
      <color rgb="FF00CC00"/>
      <name val="Arial"/>
      <family val="2"/>
    </font>
    <font>
      <b/>
      <i/>
      <sz val="10"/>
      <color rgb="FF008000"/>
      <name val="Arial"/>
      <family val="2"/>
    </font>
    <font>
      <b/>
      <sz val="12"/>
      <name val="Arial"/>
      <family val="2"/>
    </font>
    <font>
      <b/>
      <sz val="9"/>
      <name val="Arial"/>
      <family val="2"/>
    </font>
    <font>
      <sz val="9"/>
      <name val="Arial"/>
      <family val="2"/>
    </font>
    <font>
      <b/>
      <i/>
      <sz val="10"/>
      <color rgb="FFFF0000"/>
      <name val="Arial"/>
      <family val="2"/>
    </font>
    <font>
      <b/>
      <i/>
      <sz val="10"/>
      <color indexed="10"/>
      <name val="Arial"/>
      <family val="2"/>
    </font>
    <font>
      <b/>
      <sz val="7"/>
      <name val="Arial"/>
      <family val="2"/>
    </font>
    <font>
      <sz val="10"/>
      <color rgb="FFFF0000"/>
      <name val="Arial"/>
      <family val="2"/>
    </font>
  </fonts>
  <fills count="32">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FF33CC"/>
        <bgColor indexed="64"/>
      </patternFill>
    </fill>
    <fill>
      <patternFill patternType="solid">
        <fgColor rgb="FFFF66CC"/>
        <bgColor indexed="64"/>
      </patternFill>
    </fill>
    <fill>
      <patternFill patternType="solid">
        <fgColor rgb="FFFF99FF"/>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4" tint="0.39997558519241921"/>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s>
  <cellStyleXfs count="30">
    <xf numFmtId="0" fontId="0" fillId="0" borderId="0"/>
    <xf numFmtId="0" fontId="9" fillId="0" borderId="0"/>
    <xf numFmtId="0" fontId="12"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74">
    <xf numFmtId="0" fontId="0" fillId="0" borderId="0" xfId="0"/>
    <xf numFmtId="3"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9" fillId="0" borderId="1" xfId="0" applyFont="1" applyBorder="1" applyAlignment="1">
      <alignment horizontal="left"/>
    </xf>
    <xf numFmtId="0" fontId="9" fillId="0" borderId="1" xfId="0" applyFont="1" applyBorder="1" applyAlignment="1">
      <alignment horizontal="right"/>
    </xf>
    <xf numFmtId="3" fontId="9" fillId="2" borderId="2" xfId="0" applyNumberFormat="1" applyFont="1" applyFill="1" applyBorder="1"/>
    <xf numFmtId="3" fontId="9" fillId="0" borderId="2" xfId="0" applyNumberFormat="1" applyFont="1" applyBorder="1" applyAlignment="1">
      <alignment horizontal="right"/>
    </xf>
    <xf numFmtId="0" fontId="9" fillId="0" borderId="0" xfId="0" applyFont="1"/>
    <xf numFmtId="0" fontId="9" fillId="0" borderId="2" xfId="0" applyFont="1" applyBorder="1" applyAlignment="1">
      <alignment wrapText="1"/>
    </xf>
    <xf numFmtId="9" fontId="9" fillId="0" borderId="2" xfId="0" applyNumberFormat="1" applyFont="1" applyBorder="1" applyAlignment="1">
      <alignment horizontal="right"/>
    </xf>
    <xf numFmtId="3" fontId="9" fillId="2" borderId="2" xfId="0" applyNumberFormat="1" applyFont="1" applyFill="1" applyBorder="1" applyAlignment="1">
      <alignment horizontal="right"/>
    </xf>
    <xf numFmtId="0" fontId="9" fillId="0" borderId="2" xfId="0" applyFont="1" applyBorder="1" applyAlignment="1">
      <alignment horizontal="right"/>
    </xf>
    <xf numFmtId="9" fontId="9" fillId="2" borderId="2" xfId="0" applyNumberFormat="1" applyFont="1" applyFill="1" applyBorder="1" applyAlignment="1">
      <alignment horizontal="right"/>
    </xf>
    <xf numFmtId="3" fontId="9" fillId="0" borderId="0" xfId="0" applyNumberFormat="1" applyFont="1"/>
    <xf numFmtId="3" fontId="9" fillId="0" borderId="2" xfId="0" applyNumberFormat="1" applyFont="1" applyBorder="1"/>
    <xf numFmtId="3" fontId="9" fillId="0" borderId="1" xfId="0" applyNumberFormat="1" applyFont="1" applyBorder="1" applyAlignment="1">
      <alignment horizontal="right"/>
    </xf>
    <xf numFmtId="9" fontId="9" fillId="0" borderId="1" xfId="0" applyNumberFormat="1" applyFont="1" applyBorder="1" applyAlignment="1">
      <alignment horizontal="right"/>
    </xf>
    <xf numFmtId="0" fontId="15" fillId="0" borderId="0" xfId="0" applyFont="1"/>
    <xf numFmtId="0" fontId="10" fillId="0" borderId="0" xfId="0" applyFont="1" applyAlignment="1">
      <alignment horizontal="center"/>
    </xf>
    <xf numFmtId="0" fontId="10" fillId="0" borderId="0" xfId="1" applyFont="1"/>
    <xf numFmtId="0" fontId="17" fillId="0" borderId="0" xfId="0" applyFont="1"/>
    <xf numFmtId="0" fontId="16"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3" fontId="9" fillId="12" borderId="2" xfId="0" applyNumberFormat="1" applyFont="1" applyFill="1" applyBorder="1" applyAlignment="1">
      <alignment horizontal="right"/>
    </xf>
    <xf numFmtId="9" fontId="9" fillId="12" borderId="2" xfId="0" applyNumberFormat="1" applyFont="1" applyFill="1" applyBorder="1" applyAlignment="1">
      <alignment horizontal="right"/>
    </xf>
    <xf numFmtId="0" fontId="9" fillId="12" borderId="2" xfId="0" applyFont="1" applyFill="1" applyBorder="1" applyAlignment="1">
      <alignment horizontal="right" wrapText="1"/>
    </xf>
    <xf numFmtId="0" fontId="9" fillId="12" borderId="0" xfId="0" applyFont="1" applyFill="1"/>
    <xf numFmtId="3" fontId="9" fillId="12" borderId="2" xfId="0" applyNumberFormat="1" applyFont="1" applyFill="1" applyBorder="1"/>
    <xf numFmtId="0" fontId="9" fillId="12" borderId="2" xfId="0" applyFont="1" applyFill="1" applyBorder="1"/>
    <xf numFmtId="3" fontId="9" fillId="12" borderId="3" xfId="0" applyNumberFormat="1" applyFont="1" applyFill="1" applyBorder="1" applyAlignment="1">
      <alignment horizontal="right"/>
    </xf>
    <xf numFmtId="9" fontId="9" fillId="12" borderId="3" xfId="0" applyNumberFormat="1" applyFont="1" applyFill="1" applyBorder="1" applyAlignment="1">
      <alignment horizontal="right"/>
    </xf>
    <xf numFmtId="3" fontId="9" fillId="0" borderId="1" xfId="0" applyNumberFormat="1" applyFont="1" applyBorder="1"/>
    <xf numFmtId="9" fontId="9" fillId="12" borderId="1" xfId="0" applyNumberFormat="1" applyFont="1" applyFill="1" applyBorder="1" applyAlignment="1">
      <alignment horizontal="right"/>
    </xf>
    <xf numFmtId="3" fontId="9" fillId="12" borderId="1" xfId="0" applyNumberFormat="1" applyFont="1" applyFill="1" applyBorder="1" applyAlignment="1">
      <alignment horizontal="right"/>
    </xf>
    <xf numFmtId="0" fontId="28" fillId="0" borderId="0" xfId="0" applyFont="1"/>
    <xf numFmtId="0" fontId="9" fillId="0" borderId="0" xfId="0" applyFont="1" applyAlignment="1">
      <alignment wrapText="1"/>
    </xf>
    <xf numFmtId="0" fontId="9" fillId="2" borderId="2" xfId="0" applyFont="1" applyFill="1" applyBorder="1" applyAlignment="1">
      <alignment wrapText="1"/>
    </xf>
    <xf numFmtId="0" fontId="10" fillId="0" borderId="2" xfId="0" applyFont="1" applyBorder="1" applyAlignment="1">
      <alignment wrapText="1"/>
    </xf>
    <xf numFmtId="0" fontId="9" fillId="0" borderId="7" xfId="0" applyFont="1" applyBorder="1" applyAlignment="1">
      <alignment wrapText="1"/>
    </xf>
    <xf numFmtId="0" fontId="9" fillId="0" borderId="3" xfId="0" applyFont="1" applyBorder="1" applyAlignment="1">
      <alignment wrapText="1"/>
    </xf>
    <xf numFmtId="0" fontId="9" fillId="0" borderId="2" xfId="0" applyFont="1" applyBorder="1"/>
    <xf numFmtId="0" fontId="10" fillId="0" borderId="7"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10" fillId="0" borderId="2" xfId="0" applyFont="1" applyBorder="1" applyAlignment="1">
      <alignment horizontal="left" wrapText="1"/>
    </xf>
    <xf numFmtId="0" fontId="10" fillId="0" borderId="7" xfId="0" applyFont="1" applyBorder="1"/>
    <xf numFmtId="0" fontId="9" fillId="12" borderId="1" xfId="0" applyFont="1" applyFill="1" applyBorder="1" applyAlignment="1">
      <alignment horizontal="right" wrapText="1"/>
    </xf>
    <xf numFmtId="0" fontId="9" fillId="12" borderId="3" xfId="0" applyFont="1" applyFill="1" applyBorder="1" applyAlignment="1">
      <alignment horizontal="right" wrapText="1"/>
    </xf>
    <xf numFmtId="9" fontId="9" fillId="0" borderId="2" xfId="0" applyNumberFormat="1" applyFont="1" applyBorder="1"/>
    <xf numFmtId="0" fontId="9" fillId="18" borderId="2" xfId="0" applyFont="1" applyFill="1" applyBorder="1" applyAlignment="1">
      <alignment wrapText="1"/>
    </xf>
    <xf numFmtId="3" fontId="9" fillId="18" borderId="4" xfId="0" applyNumberFormat="1" applyFont="1" applyFill="1" applyBorder="1"/>
    <xf numFmtId="9" fontId="9" fillId="18" borderId="4" xfId="0" applyNumberFormat="1" applyFont="1" applyFill="1" applyBorder="1" applyAlignment="1">
      <alignment horizontal="right"/>
    </xf>
    <xf numFmtId="0" fontId="9" fillId="18" borderId="4" xfId="0" applyFont="1" applyFill="1" applyBorder="1"/>
    <xf numFmtId="3" fontId="9" fillId="18" borderId="4" xfId="0" applyNumberFormat="1" applyFont="1" applyFill="1" applyBorder="1" applyAlignment="1">
      <alignment horizontal="right"/>
    </xf>
    <xf numFmtId="0" fontId="9" fillId="18" borderId="4" xfId="0" applyFont="1" applyFill="1" applyBorder="1" applyAlignment="1">
      <alignment wrapText="1"/>
    </xf>
    <xf numFmtId="0" fontId="9" fillId="12" borderId="2" xfId="0" applyFont="1" applyFill="1" applyBorder="1" applyAlignment="1">
      <alignment horizontal="right"/>
    </xf>
    <xf numFmtId="0" fontId="9" fillId="18" borderId="5" xfId="0" applyFont="1" applyFill="1" applyBorder="1" applyAlignment="1">
      <alignment horizontal="right"/>
    </xf>
    <xf numFmtId="3" fontId="9" fillId="18" borderId="5" xfId="0" applyNumberFormat="1" applyFont="1" applyFill="1" applyBorder="1" applyAlignment="1">
      <alignment horizontal="right"/>
    </xf>
    <xf numFmtId="0" fontId="9" fillId="18" borderId="4" xfId="0" applyFont="1" applyFill="1" applyBorder="1" applyAlignment="1">
      <alignment horizontal="right"/>
    </xf>
    <xf numFmtId="0" fontId="9" fillId="12" borderId="6" xfId="0" applyFont="1" applyFill="1" applyBorder="1" applyAlignment="1">
      <alignment horizontal="right"/>
    </xf>
    <xf numFmtId="3" fontId="9" fillId="12" borderId="6" xfId="0" applyNumberFormat="1" applyFont="1" applyFill="1" applyBorder="1" applyAlignment="1">
      <alignment horizontal="right"/>
    </xf>
    <xf numFmtId="0" fontId="9" fillId="0" borderId="5" xfId="0" applyFont="1" applyBorder="1"/>
    <xf numFmtId="3" fontId="9" fillId="12" borderId="1" xfId="0" applyNumberFormat="1" applyFont="1" applyFill="1" applyBorder="1"/>
    <xf numFmtId="0" fontId="9" fillId="12" borderId="4" xfId="0" applyFont="1" applyFill="1" applyBorder="1" applyAlignment="1">
      <alignment horizontal="right" wrapText="1"/>
    </xf>
    <xf numFmtId="3" fontId="9" fillId="12" borderId="4" xfId="0" applyNumberFormat="1" applyFont="1" applyFill="1" applyBorder="1" applyAlignment="1">
      <alignment horizontal="right"/>
    </xf>
    <xf numFmtId="9" fontId="9" fillId="12" borderId="4" xfId="0" applyNumberFormat="1" applyFont="1" applyFill="1" applyBorder="1" applyAlignment="1">
      <alignment horizontal="right"/>
    </xf>
    <xf numFmtId="3" fontId="9" fillId="0" borderId="8" xfId="0" applyNumberFormat="1" applyFont="1" applyBorder="1"/>
    <xf numFmtId="9" fontId="9" fillId="0" borderId="8" xfId="0" applyNumberFormat="1" applyFont="1" applyBorder="1" applyAlignment="1">
      <alignment horizontal="right"/>
    </xf>
    <xf numFmtId="3" fontId="9" fillId="0" borderId="8" xfId="0" applyNumberFormat="1" applyFont="1" applyBorder="1" applyAlignment="1">
      <alignment horizontal="right"/>
    </xf>
    <xf numFmtId="9" fontId="9" fillId="18" borderId="5" xfId="0" applyNumberFormat="1" applyFont="1" applyFill="1" applyBorder="1" applyAlignment="1">
      <alignment horizontal="right"/>
    </xf>
    <xf numFmtId="0" fontId="9" fillId="0" borderId="5" xfId="0" applyFont="1" applyBorder="1" applyAlignment="1">
      <alignment horizontal="left"/>
    </xf>
    <xf numFmtId="0" fontId="9" fillId="0" borderId="5" xfId="0" applyFont="1" applyBorder="1" applyAlignment="1">
      <alignment horizontal="right" wrapText="1"/>
    </xf>
    <xf numFmtId="0" fontId="9" fillId="0" borderId="1" xfId="0" applyFont="1" applyBorder="1"/>
    <xf numFmtId="9" fontId="9" fillId="12" borderId="6" xfId="0" applyNumberFormat="1" applyFont="1" applyFill="1" applyBorder="1" applyAlignment="1">
      <alignment horizontal="right"/>
    </xf>
    <xf numFmtId="3" fontId="9" fillId="12" borderId="6" xfId="0" applyNumberFormat="1" applyFont="1" applyFill="1" applyBorder="1"/>
    <xf numFmtId="3" fontId="9" fillId="18" borderId="5" xfId="0" applyNumberFormat="1" applyFont="1" applyFill="1" applyBorder="1"/>
    <xf numFmtId="3" fontId="9" fillId="12" borderId="7" xfId="0" applyNumberFormat="1" applyFont="1" applyFill="1" applyBorder="1" applyAlignment="1">
      <alignment horizontal="right"/>
    </xf>
    <xf numFmtId="9" fontId="9" fillId="12" borderId="7" xfId="0" applyNumberFormat="1" applyFont="1" applyFill="1" applyBorder="1" applyAlignment="1">
      <alignment horizontal="right"/>
    </xf>
    <xf numFmtId="3" fontId="9" fillId="18" borderId="2" xfId="0" applyNumberFormat="1" applyFont="1" applyFill="1" applyBorder="1" applyAlignment="1">
      <alignment horizontal="right"/>
    </xf>
    <xf numFmtId="0" fontId="9" fillId="0" borderId="4" xfId="0" applyFont="1" applyBorder="1"/>
    <xf numFmtId="0" fontId="10" fillId="0" borderId="5" xfId="0" applyFont="1" applyBorder="1"/>
    <xf numFmtId="0" fontId="9" fillId="0" borderId="3" xfId="0" applyFont="1" applyBorder="1"/>
    <xf numFmtId="0" fontId="32" fillId="0" borderId="0" xfId="0" applyFont="1"/>
    <xf numFmtId="0" fontId="33" fillId="0" borderId="0" xfId="0" applyFont="1"/>
    <xf numFmtId="0" fontId="33" fillId="0" borderId="0" xfId="0" applyFont="1" applyAlignment="1">
      <alignment horizontal="left"/>
    </xf>
    <xf numFmtId="3" fontId="0" fillId="0" borderId="0" xfId="0" applyNumberFormat="1"/>
    <xf numFmtId="0" fontId="12" fillId="0" borderId="0" xfId="0" applyFont="1"/>
    <xf numFmtId="0" fontId="10" fillId="31" borderId="7" xfId="0" applyFont="1" applyFill="1" applyBorder="1" applyAlignment="1">
      <alignment vertical="center" wrapText="1"/>
    </xf>
    <xf numFmtId="0" fontId="9" fillId="31" borderId="7" xfId="0" applyFont="1" applyFill="1" applyBorder="1" applyAlignment="1">
      <alignment vertical="center" wrapText="1"/>
    </xf>
    <xf numFmtId="0" fontId="9" fillId="19" borderId="1" xfId="0" applyFont="1" applyFill="1" applyBorder="1" applyAlignment="1">
      <alignment vertical="center" wrapText="1"/>
    </xf>
    <xf numFmtId="0" fontId="9" fillId="19" borderId="2" xfId="0" applyFont="1" applyFill="1" applyBorder="1" applyAlignment="1">
      <alignment vertical="center" wrapText="1"/>
    </xf>
    <xf numFmtId="0" fontId="9" fillId="5" borderId="7" xfId="0" applyFont="1" applyFill="1" applyBorder="1" applyAlignment="1">
      <alignment vertical="center" wrapText="1"/>
    </xf>
    <xf numFmtId="0" fontId="9" fillId="5" borderId="2" xfId="0" applyFont="1" applyFill="1" applyBorder="1" applyAlignment="1">
      <alignment vertical="center" wrapText="1"/>
    </xf>
    <xf numFmtId="0" fontId="9" fillId="5" borderId="4" xfId="0" applyFont="1" applyFill="1" applyBorder="1" applyAlignment="1">
      <alignment vertical="center" wrapText="1"/>
    </xf>
    <xf numFmtId="0" fontId="10" fillId="16" borderId="7" xfId="0" applyFont="1" applyFill="1" applyBorder="1" applyAlignment="1">
      <alignment vertical="center" wrapText="1"/>
    </xf>
    <xf numFmtId="0" fontId="9" fillId="16" borderId="7" xfId="0" applyFont="1" applyFill="1" applyBorder="1" applyAlignment="1">
      <alignment vertical="center" wrapText="1"/>
    </xf>
    <xf numFmtId="0" fontId="9" fillId="21" borderId="2" xfId="0" applyFont="1" applyFill="1" applyBorder="1" applyAlignment="1">
      <alignment vertical="center" wrapText="1"/>
    </xf>
    <xf numFmtId="0" fontId="9" fillId="21" borderId="2" xfId="0" applyFont="1" applyFill="1" applyBorder="1" applyAlignment="1">
      <alignment vertical="center"/>
    </xf>
    <xf numFmtId="0" fontId="9" fillId="21" borderId="0" xfId="0" applyFont="1" applyFill="1" applyAlignment="1">
      <alignment vertical="center"/>
    </xf>
    <xf numFmtId="0" fontId="9" fillId="21" borderId="0" xfId="0" applyFont="1" applyFill="1" applyAlignment="1">
      <alignment vertical="center" wrapText="1"/>
    </xf>
    <xf numFmtId="0" fontId="9" fillId="21" borderId="3" xfId="0" applyFont="1" applyFill="1" applyBorder="1" applyAlignment="1">
      <alignment vertical="center"/>
    </xf>
    <xf numFmtId="0" fontId="9" fillId="21" borderId="3" xfId="0" applyFont="1" applyFill="1" applyBorder="1" applyAlignment="1">
      <alignment vertical="center" wrapText="1"/>
    </xf>
    <xf numFmtId="0" fontId="9" fillId="21" borderId="4" xfId="0" applyFont="1" applyFill="1" applyBorder="1" applyAlignment="1">
      <alignment vertical="center"/>
    </xf>
    <xf numFmtId="0" fontId="9" fillId="21" borderId="4" xfId="0" applyFont="1" applyFill="1" applyBorder="1" applyAlignment="1">
      <alignment vertical="center" wrapText="1"/>
    </xf>
    <xf numFmtId="0" fontId="10" fillId="10" borderId="7" xfId="0" applyFont="1" applyFill="1" applyBorder="1" applyAlignment="1">
      <alignment vertical="center" wrapText="1"/>
    </xf>
    <xf numFmtId="0" fontId="9" fillId="10" borderId="7" xfId="0" applyFont="1" applyFill="1" applyBorder="1" applyAlignment="1">
      <alignment vertical="center" wrapText="1"/>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2" xfId="0" applyFont="1" applyFill="1" applyBorder="1" applyAlignment="1">
      <alignment vertical="center"/>
    </xf>
    <xf numFmtId="0" fontId="9" fillId="3" borderId="0" xfId="0" applyFont="1" applyFill="1" applyAlignment="1">
      <alignment vertical="center" wrapText="1"/>
    </xf>
    <xf numFmtId="0" fontId="9" fillId="3" borderId="4" xfId="0" applyFont="1" applyFill="1" applyBorder="1" applyAlignment="1">
      <alignment vertical="center"/>
    </xf>
    <xf numFmtId="0" fontId="9" fillId="3" borderId="4" xfId="0" applyFont="1" applyFill="1" applyBorder="1" applyAlignment="1">
      <alignment vertical="center" wrapText="1"/>
    </xf>
    <xf numFmtId="0" fontId="10" fillId="26" borderId="7" xfId="0" applyFont="1" applyFill="1" applyBorder="1" applyAlignment="1">
      <alignment vertical="center" wrapText="1"/>
    </xf>
    <xf numFmtId="0" fontId="9" fillId="27" borderId="2" xfId="0" applyFont="1" applyFill="1" applyBorder="1" applyAlignment="1">
      <alignment vertical="center" wrapText="1"/>
    </xf>
    <xf numFmtId="0" fontId="9" fillId="27" borderId="3" xfId="0" applyFont="1" applyFill="1" applyBorder="1" applyAlignment="1">
      <alignment vertical="center" wrapText="1"/>
    </xf>
    <xf numFmtId="0" fontId="9" fillId="27" borderId="4" xfId="0" applyFont="1" applyFill="1" applyBorder="1" applyAlignment="1">
      <alignment vertical="center" wrapText="1"/>
    </xf>
    <xf numFmtId="0" fontId="10" fillId="26" borderId="1" xfId="0" applyFont="1" applyFill="1" applyBorder="1" applyAlignment="1">
      <alignment vertical="center" wrapText="1"/>
    </xf>
    <xf numFmtId="0" fontId="9" fillId="26" borderId="1" xfId="0" applyFont="1" applyFill="1" applyBorder="1" applyAlignment="1">
      <alignment vertical="center" wrapText="1"/>
    </xf>
    <xf numFmtId="0" fontId="9" fillId="27" borderId="1" xfId="0" applyFont="1" applyFill="1" applyBorder="1" applyAlignment="1">
      <alignment vertical="center" wrapText="1"/>
    </xf>
    <xf numFmtId="0" fontId="10" fillId="15" borderId="7" xfId="0" applyFont="1" applyFill="1" applyBorder="1" applyAlignment="1">
      <alignment vertical="center" wrapText="1"/>
    </xf>
    <xf numFmtId="0" fontId="9" fillId="6" borderId="2" xfId="0" applyFont="1" applyFill="1" applyBorder="1" applyAlignment="1">
      <alignment vertical="center"/>
    </xf>
    <xf numFmtId="0" fontId="9" fillId="6" borderId="2" xfId="0" applyFont="1" applyFill="1" applyBorder="1" applyAlignment="1">
      <alignment vertical="center" wrapText="1"/>
    </xf>
    <xf numFmtId="0" fontId="10" fillId="15" borderId="2" xfId="0" applyFont="1" applyFill="1" applyBorder="1" applyAlignment="1">
      <alignment horizontal="left" vertical="center" wrapText="1"/>
    </xf>
    <xf numFmtId="0" fontId="10" fillId="15" borderId="2" xfId="0" applyFont="1" applyFill="1" applyBorder="1" applyAlignment="1">
      <alignment vertical="center" wrapText="1"/>
    </xf>
    <xf numFmtId="0" fontId="0" fillId="15" borderId="2" xfId="0" applyFill="1" applyBorder="1" applyAlignment="1">
      <alignment vertical="center" wrapText="1"/>
    </xf>
    <xf numFmtId="0" fontId="9" fillId="6" borderId="1" xfId="0" applyFont="1" applyFill="1" applyBorder="1" applyAlignment="1">
      <alignment vertical="center"/>
    </xf>
    <xf numFmtId="0" fontId="9" fillId="6" borderId="1" xfId="0" applyFont="1" applyFill="1" applyBorder="1" applyAlignment="1">
      <alignment vertical="center" wrapText="1"/>
    </xf>
    <xf numFmtId="0" fontId="9" fillId="6" borderId="4" xfId="0" applyFont="1" applyFill="1" applyBorder="1" applyAlignment="1">
      <alignment vertical="center"/>
    </xf>
    <xf numFmtId="0" fontId="9" fillId="6" borderId="4" xfId="0" applyFont="1" applyFill="1" applyBorder="1" applyAlignment="1">
      <alignment vertical="center" wrapText="1"/>
    </xf>
    <xf numFmtId="0" fontId="10" fillId="9" borderId="7" xfId="0" applyFont="1" applyFill="1" applyBorder="1" applyAlignment="1">
      <alignment vertical="center"/>
    </xf>
    <xf numFmtId="0" fontId="0" fillId="9" borderId="7" xfId="0" applyFill="1" applyBorder="1" applyAlignment="1">
      <alignment vertical="center"/>
    </xf>
    <xf numFmtId="0" fontId="9" fillId="8" borderId="2" xfId="0" applyFont="1" applyFill="1" applyBorder="1" applyAlignment="1">
      <alignment vertical="center"/>
    </xf>
    <xf numFmtId="0" fontId="9" fillId="8" borderId="2" xfId="0" applyFont="1" applyFill="1" applyBorder="1" applyAlignment="1">
      <alignment vertical="center" wrapText="1"/>
    </xf>
    <xf numFmtId="0" fontId="9" fillId="8" borderId="3" xfId="0" applyFont="1" applyFill="1" applyBorder="1" applyAlignment="1">
      <alignment vertical="center"/>
    </xf>
    <xf numFmtId="0" fontId="9" fillId="8" borderId="3" xfId="0" applyFont="1" applyFill="1" applyBorder="1" applyAlignment="1">
      <alignment vertical="center" wrapText="1"/>
    </xf>
    <xf numFmtId="0" fontId="9" fillId="8" borderId="4" xfId="0" applyFont="1" applyFill="1" applyBorder="1" applyAlignment="1">
      <alignment vertical="center"/>
    </xf>
    <xf numFmtId="0" fontId="9" fillId="8" borderId="4" xfId="0" applyFont="1" applyFill="1" applyBorder="1" applyAlignment="1">
      <alignment vertical="center" wrapText="1"/>
    </xf>
    <xf numFmtId="0" fontId="10" fillId="17" borderId="7" xfId="0" applyFont="1" applyFill="1" applyBorder="1" applyAlignment="1">
      <alignment vertical="center" wrapText="1"/>
    </xf>
    <xf numFmtId="0" fontId="9" fillId="17" borderId="1" xfId="0" applyFont="1" applyFill="1" applyBorder="1" applyAlignment="1">
      <alignment vertical="center" wrapText="1"/>
    </xf>
    <xf numFmtId="0" fontId="9" fillId="7" borderId="2" xfId="0" applyFont="1" applyFill="1" applyBorder="1" applyAlignment="1">
      <alignment vertical="center" wrapText="1"/>
    </xf>
    <xf numFmtId="0" fontId="9" fillId="7" borderId="4" xfId="0" applyFont="1" applyFill="1" applyBorder="1" applyAlignment="1">
      <alignment vertical="center" wrapText="1"/>
    </xf>
    <xf numFmtId="0" fontId="10" fillId="17" borderId="1" xfId="0" applyFont="1" applyFill="1" applyBorder="1" applyAlignment="1">
      <alignment vertical="center" wrapText="1"/>
    </xf>
    <xf numFmtId="0" fontId="9" fillId="7" borderId="3" xfId="0" applyFont="1" applyFill="1" applyBorder="1" applyAlignment="1">
      <alignment vertical="center" wrapText="1"/>
    </xf>
    <xf numFmtId="0" fontId="9" fillId="7" borderId="4" xfId="0" applyFont="1" applyFill="1" applyBorder="1" applyAlignment="1">
      <alignment vertical="center"/>
    </xf>
    <xf numFmtId="0" fontId="9" fillId="7" borderId="2" xfId="0" applyFont="1" applyFill="1" applyBorder="1" applyAlignment="1">
      <alignment vertical="center"/>
    </xf>
    <xf numFmtId="0" fontId="9" fillId="5" borderId="1" xfId="0" applyFont="1" applyFill="1" applyBorder="1" applyAlignment="1">
      <alignment vertical="center" wrapText="1"/>
    </xf>
    <xf numFmtId="0" fontId="9" fillId="5" borderId="3" xfId="0" applyFont="1" applyFill="1" applyBorder="1" applyAlignment="1">
      <alignment vertical="center" wrapText="1"/>
    </xf>
    <xf numFmtId="0" fontId="9" fillId="0" borderId="7"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vertical="center" wrapText="1"/>
    </xf>
    <xf numFmtId="0" fontId="10" fillId="11" borderId="2" xfId="0" applyFont="1" applyFill="1" applyBorder="1" applyAlignment="1">
      <alignment vertical="center" wrapText="1"/>
    </xf>
    <xf numFmtId="0" fontId="10" fillId="11" borderId="1" xfId="0" applyFont="1" applyFill="1" applyBorder="1" applyAlignment="1">
      <alignment vertical="center" wrapText="1"/>
    </xf>
    <xf numFmtId="0" fontId="9" fillId="5" borderId="5" xfId="0" applyFont="1" applyFill="1" applyBorder="1" applyAlignment="1">
      <alignment vertical="center" wrapText="1"/>
    </xf>
    <xf numFmtId="0" fontId="10" fillId="10" borderId="1" xfId="0" applyFont="1" applyFill="1" applyBorder="1" applyAlignment="1">
      <alignment vertical="center" wrapText="1"/>
    </xf>
    <xf numFmtId="0" fontId="9" fillId="10" borderId="1" xfId="0" applyFont="1" applyFill="1" applyBorder="1" applyAlignment="1">
      <alignment vertical="center" wrapText="1"/>
    </xf>
    <xf numFmtId="0" fontId="10" fillId="14" borderId="1" xfId="0" applyFont="1" applyFill="1" applyBorder="1" applyAlignment="1">
      <alignment vertical="center" wrapText="1"/>
    </xf>
    <xf numFmtId="0" fontId="9" fillId="4" borderId="1" xfId="0" applyFont="1" applyFill="1" applyBorder="1" applyAlignment="1">
      <alignment vertical="center" wrapText="1"/>
    </xf>
    <xf numFmtId="0" fontId="9" fillId="4" borderId="2" xfId="0" applyFont="1" applyFill="1" applyBorder="1" applyAlignment="1">
      <alignment vertical="center" wrapText="1"/>
    </xf>
    <xf numFmtId="0" fontId="9" fillId="4" borderId="4" xfId="0" applyFont="1" applyFill="1" applyBorder="1" applyAlignment="1">
      <alignment vertical="center" wrapText="1"/>
    </xf>
    <xf numFmtId="0" fontId="9" fillId="4" borderId="3" xfId="0" applyFont="1" applyFill="1" applyBorder="1" applyAlignment="1">
      <alignment vertical="center" wrapText="1"/>
    </xf>
    <xf numFmtId="0" fontId="10" fillId="31" borderId="1" xfId="0" applyFont="1" applyFill="1" applyBorder="1" applyAlignment="1">
      <alignment vertical="center" wrapText="1"/>
    </xf>
    <xf numFmtId="0" fontId="0" fillId="14" borderId="1" xfId="0" applyFill="1" applyBorder="1" applyAlignment="1">
      <alignment vertical="center" wrapText="1"/>
    </xf>
    <xf numFmtId="0" fontId="9" fillId="4" borderId="2" xfId="0" applyFont="1" applyFill="1" applyBorder="1" applyAlignment="1">
      <alignment vertical="center"/>
    </xf>
    <xf numFmtId="0" fontId="10" fillId="21" borderId="7" xfId="0" applyFont="1" applyFill="1" applyBorder="1" applyAlignment="1">
      <alignment vertical="center"/>
    </xf>
    <xf numFmtId="0" fontId="29" fillId="21" borderId="7" xfId="0" applyFont="1" applyFill="1" applyBorder="1" applyAlignment="1">
      <alignment vertical="center" wrapText="1"/>
    </xf>
    <xf numFmtId="0" fontId="9" fillId="28" borderId="1" xfId="0" applyFont="1" applyFill="1" applyBorder="1" applyAlignment="1">
      <alignment vertical="center" wrapText="1"/>
    </xf>
    <xf numFmtId="0" fontId="9" fillId="28" borderId="2" xfId="0" applyFont="1" applyFill="1" applyBorder="1" applyAlignment="1">
      <alignment vertical="center" wrapText="1"/>
    </xf>
    <xf numFmtId="0" fontId="9" fillId="28" borderId="4" xfId="0" applyFont="1" applyFill="1" applyBorder="1" applyAlignment="1">
      <alignment vertical="center" wrapText="1"/>
    </xf>
    <xf numFmtId="0" fontId="9" fillId="13" borderId="0" xfId="0" applyFont="1" applyFill="1" applyAlignment="1">
      <alignment vertical="center" wrapText="1"/>
    </xf>
    <xf numFmtId="0" fontId="0" fillId="13" borderId="0" xfId="0" applyFill="1" applyAlignment="1">
      <alignment vertical="center" wrapText="1"/>
    </xf>
    <xf numFmtId="0" fontId="9" fillId="12" borderId="2" xfId="0" applyFont="1" applyFill="1" applyBorder="1" applyAlignment="1">
      <alignment vertical="center" wrapText="1"/>
    </xf>
    <xf numFmtId="0" fontId="9" fillId="12" borderId="4" xfId="0" applyFont="1" applyFill="1" applyBorder="1" applyAlignment="1">
      <alignment vertical="center" wrapText="1"/>
    </xf>
    <xf numFmtId="0" fontId="9" fillId="0" borderId="0" xfId="0" applyFont="1" applyAlignment="1">
      <alignment vertical="center"/>
    </xf>
    <xf numFmtId="0" fontId="10" fillId="0" borderId="5" xfId="0" applyFont="1" applyBorder="1" applyAlignment="1">
      <alignment horizontal="center" vertical="center" textRotation="90" wrapText="1"/>
    </xf>
    <xf numFmtId="0" fontId="9" fillId="12" borderId="7" xfId="0" applyFont="1" applyFill="1" applyBorder="1" applyAlignment="1">
      <alignment horizontal="right"/>
    </xf>
    <xf numFmtId="0" fontId="10" fillId="18" borderId="4" xfId="0" applyFont="1" applyFill="1" applyBorder="1" applyAlignment="1">
      <alignment vertical="center"/>
    </xf>
    <xf numFmtId="3" fontId="18" fillId="0" borderId="0" xfId="0" applyNumberFormat="1" applyFont="1"/>
    <xf numFmtId="3" fontId="10" fillId="0" borderId="0" xfId="0" applyNumberFormat="1" applyFont="1" applyAlignment="1">
      <alignment horizontal="center"/>
    </xf>
    <xf numFmtId="3" fontId="9" fillId="0" borderId="5" xfId="0" applyNumberFormat="1" applyFont="1" applyBorder="1"/>
    <xf numFmtId="3" fontId="9" fillId="0" borderId="5" xfId="0" applyNumberFormat="1" applyFont="1" applyBorder="1" applyAlignment="1">
      <alignment horizontal="right" wrapText="1"/>
    </xf>
    <xf numFmtId="3" fontId="9" fillId="12" borderId="0" xfId="0" applyNumberFormat="1" applyFont="1" applyFill="1"/>
    <xf numFmtId="0" fontId="31" fillId="8" borderId="2" xfId="0" applyFont="1" applyFill="1" applyBorder="1" applyAlignment="1">
      <alignment vertical="center" wrapText="1"/>
    </xf>
    <xf numFmtId="0" fontId="31" fillId="3" borderId="1" xfId="0" applyFont="1" applyFill="1" applyBorder="1" applyAlignment="1">
      <alignment vertical="center" wrapText="1"/>
    </xf>
    <xf numFmtId="0" fontId="31" fillId="0" borderId="0" xfId="0" applyFont="1"/>
    <xf numFmtId="0" fontId="31" fillId="27" borderId="2" xfId="0" applyFont="1" applyFill="1" applyBorder="1" applyAlignment="1">
      <alignment vertical="center" wrapText="1"/>
    </xf>
    <xf numFmtId="0" fontId="31" fillId="7" borderId="2" xfId="0" applyFont="1" applyFill="1" applyBorder="1" applyAlignment="1">
      <alignment vertical="center" wrapText="1"/>
    </xf>
    <xf numFmtId="0" fontId="31" fillId="4" borderId="2" xfId="0" applyFont="1" applyFill="1" applyBorder="1" applyAlignment="1">
      <alignment vertical="center" wrapText="1"/>
    </xf>
    <xf numFmtId="0" fontId="31" fillId="28" borderId="2" xfId="0" applyFont="1" applyFill="1" applyBorder="1" applyAlignment="1">
      <alignment vertical="center" wrapText="1"/>
    </xf>
    <xf numFmtId="3" fontId="9" fillId="0" borderId="3" xfId="0" applyNumberFormat="1" applyFont="1" applyBorder="1"/>
    <xf numFmtId="0" fontId="9" fillId="0" borderId="1" xfId="0" applyFont="1" applyBorder="1" applyAlignment="1">
      <alignment horizontal="left" wrapText="1"/>
    </xf>
    <xf numFmtId="0" fontId="9" fillId="0" borderId="0" xfId="0" applyFont="1" applyAlignment="1">
      <alignment wrapText="1"/>
    </xf>
    <xf numFmtId="0" fontId="9" fillId="0" borderId="1" xfId="0" applyFont="1" applyBorder="1" applyAlignment="1">
      <alignment horizontal="center"/>
    </xf>
    <xf numFmtId="0" fontId="11" fillId="0" borderId="0" xfId="0" applyFont="1" applyAlignment="1">
      <alignment wrapText="1"/>
    </xf>
    <xf numFmtId="0" fontId="10" fillId="0" borderId="8" xfId="0" applyFont="1" applyBorder="1" applyAlignment="1">
      <alignment vertical="center"/>
    </xf>
    <xf numFmtId="0" fontId="10" fillId="0" borderId="8" xfId="0" applyFont="1" applyBorder="1"/>
    <xf numFmtId="0" fontId="10" fillId="0" borderId="6" xfId="0" applyFont="1" applyBorder="1" applyAlignment="1">
      <alignment horizontal="center" vertical="center" textRotation="90"/>
    </xf>
    <xf numFmtId="0" fontId="10" fillId="0" borderId="0" xfId="0" applyFont="1" applyAlignment="1">
      <alignment horizontal="center" vertical="center" textRotation="90"/>
    </xf>
    <xf numFmtId="0" fontId="0" fillId="0" borderId="5" xfId="0" applyBorder="1"/>
    <xf numFmtId="0" fontId="10" fillId="0" borderId="0" xfId="0" applyFont="1" applyAlignment="1">
      <alignment horizontal="center" vertical="center" textRotation="90" wrapText="1"/>
    </xf>
    <xf numFmtId="0" fontId="0" fillId="0" borderId="0" xfId="0" applyAlignment="1">
      <alignment horizontal="center" vertical="center" textRotation="90" wrapText="1"/>
    </xf>
    <xf numFmtId="0" fontId="0" fillId="0" borderId="5" xfId="0" applyBorder="1" applyAlignment="1">
      <alignment vertical="center"/>
    </xf>
    <xf numFmtId="0" fontId="10" fillId="0" borderId="6" xfId="0" applyFont="1" applyBorder="1" applyAlignment="1">
      <alignment horizontal="center" vertical="center" textRotation="90" wrapText="1"/>
    </xf>
    <xf numFmtId="0" fontId="0" fillId="0" borderId="5" xfId="0" applyBorder="1" applyAlignment="1">
      <alignment vertical="center" wrapText="1"/>
    </xf>
    <xf numFmtId="0" fontId="0" fillId="0" borderId="0" xfId="0" applyAlignment="1">
      <alignment horizontal="center" vertical="center" textRotation="90"/>
    </xf>
    <xf numFmtId="0" fontId="10" fillId="0" borderId="0" xfId="0" applyFont="1" applyAlignment="1">
      <alignment vertical="center"/>
    </xf>
    <xf numFmtId="0" fontId="10" fillId="0" borderId="5" xfId="0" applyFont="1" applyBorder="1" applyAlignment="1">
      <alignment vertical="center"/>
    </xf>
    <xf numFmtId="0" fontId="0" fillId="0" borderId="5" xfId="0" applyBorder="1" applyAlignment="1">
      <alignment horizontal="center" vertical="center" textRotation="90" wrapText="1"/>
    </xf>
    <xf numFmtId="0" fontId="10" fillId="18" borderId="4" xfId="0" applyFont="1" applyFill="1" applyBorder="1" applyAlignment="1">
      <alignment wrapText="1"/>
    </xf>
    <xf numFmtId="0" fontId="10" fillId="0" borderId="5" xfId="0" applyFont="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5" xfId="0" applyFont="1" applyBorder="1" applyAlignment="1">
      <alignment horizontal="center" vertical="center" textRotation="90" wrapText="1"/>
    </xf>
    <xf numFmtId="0" fontId="0" fillId="0" borderId="0" xfId="0" applyAlignment="1">
      <alignment vertical="center"/>
    </xf>
    <xf numFmtId="0" fontId="10" fillId="0" borderId="6" xfId="0" applyFont="1" applyBorder="1" applyAlignment="1">
      <alignment vertical="center" textRotation="90"/>
    </xf>
    <xf numFmtId="0" fontId="0" fillId="0" borderId="0" xfId="0" applyAlignment="1">
      <alignment vertical="center" textRotation="90"/>
    </xf>
    <xf numFmtId="0" fontId="0" fillId="0" borderId="5" xfId="0" applyBorder="1" applyAlignment="1">
      <alignment vertical="center" textRotation="90"/>
    </xf>
    <xf numFmtId="0" fontId="0" fillId="0" borderId="5" xfId="0" applyBorder="1" applyAlignment="1">
      <alignment horizontal="center" vertical="center" textRotation="90"/>
    </xf>
    <xf numFmtId="0" fontId="0" fillId="0" borderId="0" xfId="0" applyAlignment="1">
      <alignment wrapText="1"/>
    </xf>
    <xf numFmtId="0" fontId="10" fillId="18" borderId="5" xfId="0" applyFont="1" applyFill="1" applyBorder="1" applyAlignment="1">
      <alignment wrapText="1"/>
    </xf>
    <xf numFmtId="0" fontId="10" fillId="0" borderId="5" xfId="0" applyFont="1" applyBorder="1" applyAlignment="1">
      <alignment horizontal="center" vertical="center" textRotation="90"/>
    </xf>
    <xf numFmtId="0" fontId="12" fillId="0" borderId="0" xfId="0" applyFont="1" applyAlignment="1">
      <alignment horizontal="center" vertical="center" textRotation="90" wrapText="1"/>
    </xf>
    <xf numFmtId="0" fontId="10" fillId="22" borderId="6" xfId="0" applyFont="1" applyFill="1" applyBorder="1" applyAlignment="1">
      <alignment horizontal="center" vertical="center" textRotation="90" wrapText="1"/>
    </xf>
    <xf numFmtId="0" fontId="10" fillId="22" borderId="0" xfId="0" applyFont="1" applyFill="1" applyAlignment="1">
      <alignment horizontal="center" vertical="center" textRotation="90" wrapText="1"/>
    </xf>
    <xf numFmtId="0" fontId="0" fillId="22" borderId="0" xfId="0" applyFill="1" applyAlignment="1">
      <alignment horizontal="center" vertical="center" textRotation="90" wrapText="1"/>
    </xf>
    <xf numFmtId="0" fontId="0" fillId="22" borderId="5" xfId="0" applyFill="1" applyBorder="1" applyAlignment="1">
      <alignment horizontal="center" vertical="center" textRotation="90" wrapText="1"/>
    </xf>
    <xf numFmtId="0" fontId="10" fillId="23" borderId="6" xfId="0" applyFont="1" applyFill="1" applyBorder="1" applyAlignment="1">
      <alignment horizontal="center" vertical="center" textRotation="90" wrapText="1"/>
    </xf>
    <xf numFmtId="0" fontId="10" fillId="23" borderId="0" xfId="0" applyFont="1" applyFill="1" applyAlignment="1">
      <alignment horizontal="center" vertical="center" textRotation="90" wrapText="1"/>
    </xf>
    <xf numFmtId="0" fontId="0" fillId="23" borderId="0" xfId="0" applyFill="1" applyAlignment="1">
      <alignment horizontal="center" vertical="center" textRotation="90" wrapText="1"/>
    </xf>
    <xf numFmtId="0" fontId="0" fillId="23" borderId="5" xfId="0" applyFill="1" applyBorder="1" applyAlignment="1">
      <alignment horizontal="center" vertical="center" textRotation="90" wrapText="1"/>
    </xf>
    <xf numFmtId="0" fontId="10" fillId="24" borderId="6" xfId="0" applyFont="1" applyFill="1" applyBorder="1" applyAlignment="1">
      <alignment horizontal="center" vertical="center" textRotation="90" wrapText="1"/>
    </xf>
    <xf numFmtId="0" fontId="10" fillId="24" borderId="0" xfId="0" applyFont="1" applyFill="1" applyAlignment="1">
      <alignment horizontal="center" vertical="center" textRotation="90" wrapText="1"/>
    </xf>
    <xf numFmtId="0" fontId="10" fillId="30" borderId="0" xfId="0" applyFont="1" applyFill="1" applyAlignment="1">
      <alignment horizontal="center" vertical="center" textRotation="90" wrapText="1"/>
    </xf>
    <xf numFmtId="0" fontId="10" fillId="25" borderId="6" xfId="0" applyFont="1" applyFill="1" applyBorder="1" applyAlignment="1">
      <alignment horizontal="center" vertical="center" textRotation="90" wrapText="1"/>
    </xf>
    <xf numFmtId="0" fontId="0" fillId="25" borderId="0" xfId="0" applyFill="1" applyAlignment="1">
      <alignment horizontal="center" vertical="center" textRotation="90" wrapText="1"/>
    </xf>
    <xf numFmtId="0" fontId="10" fillId="25" borderId="0" xfId="0" applyFont="1" applyFill="1" applyAlignment="1">
      <alignment horizontal="center" vertical="center" textRotation="90" wrapText="1"/>
    </xf>
    <xf numFmtId="0" fontId="10" fillId="25" borderId="5" xfId="0" applyFont="1" applyFill="1" applyBorder="1" applyAlignment="1">
      <alignment horizontal="center" vertical="center" textRotation="90" wrapText="1"/>
    </xf>
    <xf numFmtId="0" fontId="10" fillId="5" borderId="6" xfId="0" applyFont="1" applyFill="1" applyBorder="1" applyAlignment="1">
      <alignment horizontal="center" vertical="center" textRotation="90" wrapText="1"/>
    </xf>
    <xf numFmtId="0" fontId="10" fillId="5" borderId="0" xfId="0" applyFont="1" applyFill="1" applyAlignment="1">
      <alignment horizontal="center" vertical="center" textRotation="90" wrapText="1"/>
    </xf>
    <xf numFmtId="0" fontId="10" fillId="5" borderId="5" xfId="0" applyFont="1" applyFill="1" applyBorder="1" applyAlignment="1">
      <alignment horizontal="center" vertical="center" textRotation="90" wrapText="1"/>
    </xf>
    <xf numFmtId="0" fontId="10" fillId="20" borderId="0" xfId="0" applyFont="1" applyFill="1" applyAlignment="1">
      <alignment horizontal="center" vertical="center" textRotation="90" wrapText="1"/>
    </xf>
    <xf numFmtId="0" fontId="10" fillId="20" borderId="5" xfId="0" applyFont="1" applyFill="1" applyBorder="1" applyAlignment="1">
      <alignment horizontal="center" vertical="center" textRotation="90" wrapText="1"/>
    </xf>
    <xf numFmtId="0" fontId="10" fillId="14" borderId="6" xfId="0" applyFont="1" applyFill="1" applyBorder="1" applyAlignment="1">
      <alignment horizontal="center" vertical="center" textRotation="90" wrapText="1"/>
    </xf>
    <xf numFmtId="0" fontId="10" fillId="14" borderId="0" xfId="0" applyFont="1" applyFill="1" applyAlignment="1">
      <alignment horizontal="center" vertical="center" textRotation="90" wrapText="1"/>
    </xf>
    <xf numFmtId="0" fontId="0" fillId="14" borderId="0" xfId="0" applyFill="1" applyAlignment="1">
      <alignment horizontal="center" vertical="center" textRotation="90" wrapText="1"/>
    </xf>
    <xf numFmtId="0" fontId="0" fillId="14" borderId="5" xfId="0" applyFill="1" applyBorder="1" applyAlignment="1">
      <alignment horizontal="center" vertical="center" textRotation="90" wrapText="1"/>
    </xf>
    <xf numFmtId="0" fontId="10" fillId="17" borderId="6" xfId="0" applyFont="1" applyFill="1" applyBorder="1" applyAlignment="1">
      <alignment horizontal="center" vertical="center" textRotation="90" wrapText="1"/>
    </xf>
    <xf numFmtId="0" fontId="9" fillId="17" borderId="0" xfId="0" applyFont="1" applyFill="1" applyAlignment="1">
      <alignment horizontal="center" vertical="center" textRotation="90" wrapText="1"/>
    </xf>
    <xf numFmtId="0" fontId="9" fillId="17" borderId="5" xfId="0" applyFont="1" applyFill="1" applyBorder="1" applyAlignment="1">
      <alignment horizontal="center" vertical="center" textRotation="90" wrapText="1"/>
    </xf>
    <xf numFmtId="0" fontId="30" fillId="0" borderId="6" xfId="0" applyFont="1" applyBorder="1" applyAlignment="1">
      <alignment horizontal="center" vertical="center" textRotation="90" wrapText="1"/>
    </xf>
    <xf numFmtId="0" fontId="31" fillId="0" borderId="0" xfId="0" applyFont="1" applyAlignment="1">
      <alignment horizontal="center" vertical="center" textRotation="90" wrapText="1"/>
    </xf>
    <xf numFmtId="0" fontId="31" fillId="0" borderId="5" xfId="0" applyFont="1" applyBorder="1" applyAlignment="1">
      <alignment horizontal="center" vertical="center" textRotation="90" wrapText="1"/>
    </xf>
    <xf numFmtId="0" fontId="10" fillId="30" borderId="6" xfId="0" applyFont="1" applyFill="1" applyBorder="1" applyAlignment="1">
      <alignment horizontal="center" vertical="center" textRotation="90" wrapText="1"/>
    </xf>
    <xf numFmtId="0" fontId="10" fillId="10" borderId="6" xfId="0" applyFont="1" applyFill="1" applyBorder="1" applyAlignment="1">
      <alignment horizontal="center" vertical="center" textRotation="90" wrapText="1"/>
    </xf>
    <xf numFmtId="0" fontId="0" fillId="0" borderId="0" xfId="0" applyAlignment="1">
      <alignment horizontal="center" wrapText="1"/>
    </xf>
    <xf numFmtId="0" fontId="0" fillId="0" borderId="5" xfId="0" applyBorder="1" applyAlignment="1">
      <alignment horizontal="center" wrapText="1"/>
    </xf>
    <xf numFmtId="0" fontId="12" fillId="29" borderId="0" xfId="0" applyFont="1" applyFill="1" applyAlignment="1">
      <alignment horizontal="center" vertical="center" textRotation="90" wrapText="1"/>
    </xf>
    <xf numFmtId="0" fontId="0" fillId="29" borderId="0" xfId="0" applyFill="1" applyAlignment="1">
      <alignment horizontal="center" vertical="center" textRotation="90" wrapText="1"/>
    </xf>
    <xf numFmtId="0" fontId="0" fillId="29" borderId="5" xfId="0" applyFill="1" applyBorder="1" applyAlignment="1">
      <alignment horizontal="center" vertical="center" textRotation="90" wrapText="1"/>
    </xf>
    <xf numFmtId="0" fontId="10" fillId="21" borderId="7" xfId="0" applyFont="1" applyFill="1" applyBorder="1" applyAlignment="1">
      <alignment vertical="center" wrapText="1"/>
    </xf>
    <xf numFmtId="0" fontId="0" fillId="21" borderId="7" xfId="0" applyFill="1" applyBorder="1" applyAlignment="1">
      <alignment vertical="center" wrapText="1"/>
    </xf>
    <xf numFmtId="0" fontId="10" fillId="11" borderId="6" xfId="0" applyFont="1" applyFill="1" applyBorder="1" applyAlignment="1">
      <alignment horizontal="center" vertical="center" textRotation="90" wrapText="1"/>
    </xf>
    <xf numFmtId="0" fontId="10" fillId="16" borderId="6" xfId="0" applyFont="1" applyFill="1" applyBorder="1" applyAlignment="1">
      <alignment horizontal="center" vertical="center" textRotation="90" wrapText="1"/>
    </xf>
    <xf numFmtId="0" fontId="0" fillId="16" borderId="0" xfId="0" applyFill="1" applyAlignment="1">
      <alignment horizontal="center" vertical="center" textRotation="90" wrapText="1"/>
    </xf>
    <xf numFmtId="0" fontId="10" fillId="0" borderId="0" xfId="0" applyFont="1" applyAlignment="1">
      <alignment horizontal="left" vertical="center" textRotation="90"/>
    </xf>
  </cellXfs>
  <cellStyles count="30">
    <cellStyle name="Normal" xfId="0" builtinId="0"/>
    <cellStyle name="Normal 2" xfId="2" xr:uid="{00000000-0005-0000-0000-000001000000}"/>
    <cellStyle name="Normal_Fall 2005" xfId="1" xr:uid="{00000000-0005-0000-0000-000004000000}"/>
    <cellStyle name="style1602516891487" xfId="3" xr:uid="{00000000-0005-0000-0000-000007000000}"/>
    <cellStyle name="style1603139190079" xfId="4" xr:uid="{00000000-0005-0000-0000-000008000000}"/>
    <cellStyle name="style1603139190201" xfId="5" xr:uid="{00000000-0005-0000-0000-000009000000}"/>
    <cellStyle name="style1603145061873" xfId="6" xr:uid="{00000000-0005-0000-0000-00000A000000}"/>
    <cellStyle name="style1603145062611" xfId="7" xr:uid="{00000000-0005-0000-0000-00000B000000}"/>
    <cellStyle name="style1603202578962" xfId="8" xr:uid="{00000000-0005-0000-0000-00000C000000}"/>
    <cellStyle name="style1603202579795" xfId="9" xr:uid="{00000000-0005-0000-0000-00000D000000}"/>
    <cellStyle name="style1603204651860" xfId="10" xr:uid="{00000000-0005-0000-0000-00000E000000}"/>
    <cellStyle name="style1603204652607" xfId="11" xr:uid="{00000000-0005-0000-0000-00000F000000}"/>
    <cellStyle name="style1603220487881" xfId="12" xr:uid="{00000000-0005-0000-0000-000010000000}"/>
    <cellStyle name="style1603220488009" xfId="13" xr:uid="{00000000-0005-0000-0000-000011000000}"/>
    <cellStyle name="style1603291142286" xfId="14" xr:uid="{00000000-0005-0000-0000-000012000000}"/>
    <cellStyle name="style1603291142708" xfId="15" xr:uid="{00000000-0005-0000-0000-000013000000}"/>
    <cellStyle name="style1603296847903" xfId="17" xr:uid="{00000000-0005-0000-0000-000014000000}"/>
    <cellStyle name="style1603296848075" xfId="16" xr:uid="{00000000-0005-0000-0000-000015000000}"/>
    <cellStyle name="style1603315199452" xfId="18" xr:uid="{00000000-0005-0000-0000-000016000000}"/>
    <cellStyle name="style1603315199768" xfId="19" xr:uid="{00000000-0005-0000-0000-000017000000}"/>
    <cellStyle name="style1666704772423" xfId="20" xr:uid="{2AE30A27-ECCE-4816-AB40-B7EAF3C72AB0}"/>
    <cellStyle name="style1666704772485" xfId="21" xr:uid="{67E5EAC5-D12B-4D91-A2D7-5EF06B3C6832}"/>
    <cellStyle name="style1666725919494" xfId="24" xr:uid="{0C97E96F-361C-4945-84F1-E57BBEE0DAE8}"/>
    <cellStyle name="style1666725919728" xfId="22" xr:uid="{CBD041E7-0817-4E99-9A97-DFCD07772486}"/>
    <cellStyle name="style1666725919744" xfId="23" xr:uid="{62095DF7-15BA-4D91-92C3-F318F0700774}"/>
    <cellStyle name="style1666738195689" xfId="25" xr:uid="{18238E6A-56A2-4302-AE2C-F2E78799EE5F}"/>
    <cellStyle name="style1666738195957" xfId="27" xr:uid="{592B668B-611D-4ABC-B88B-39041950B823}"/>
    <cellStyle name="style1666738195988" xfId="26" xr:uid="{D9A0D47F-4CBF-427E-8219-E1756D32F6D2}"/>
    <cellStyle name="style1666809845892" xfId="28" xr:uid="{DEBB0EEA-EF51-4C9E-83FD-B9377E30C949}"/>
    <cellStyle name="style1666821560977" xfId="29" xr:uid="{10CF7381-1F8A-4AD6-A4CA-120DAE6403B9}"/>
  </cellStyles>
  <dxfs count="0"/>
  <tableStyles count="0" defaultTableStyle="TableStyleMedium9" defaultPivotStyle="PivotStyleLight16"/>
  <colors>
    <mruColors>
      <color rgb="FFCC0099"/>
      <color rgb="FFFF99FF"/>
      <color rgb="FFFF33CC"/>
      <color rgb="FFFF66CC"/>
      <color rgb="FF00FF00"/>
      <color rgb="FFCC9900"/>
      <color rgb="FFFDE9D9"/>
      <color rgb="FF00CC00"/>
      <color rgb="FF008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221"/>
  <sheetViews>
    <sheetView zoomScale="130" zoomScaleNormal="130" workbookViewId="0">
      <pane xSplit="1" ySplit="8" topLeftCell="B9" activePane="bottomRight" state="frozen"/>
      <selection activeCell="A9" sqref="A9:A31"/>
      <selection pane="topRight" activeCell="A9" sqref="A9:A31"/>
      <selection pane="bottomLeft" activeCell="A9" sqref="A9:A31"/>
      <selection pane="bottomRight" activeCell="A9" sqref="A9:A31"/>
    </sheetView>
  </sheetViews>
  <sheetFormatPr defaultColWidth="8.88671875" defaultRowHeight="15" x14ac:dyDescent="0.2"/>
  <cols>
    <col min="1" max="1" width="1.77734375" style="8" customWidth="1"/>
    <col min="2" max="2" width="25.77734375" style="8" customWidth="1"/>
    <col min="3" max="3" width="8.77734375" style="8" customWidth="1"/>
    <col min="4" max="4" width="6.77734375" style="8" customWidth="1"/>
    <col min="5" max="5" width="1.77734375" style="8" customWidth="1"/>
    <col min="6" max="6" width="8.77734375" style="8" customWidth="1"/>
    <col min="7" max="7" width="6.77734375" style="8" customWidth="1"/>
    <col min="8" max="8" width="8.77734375" style="8" customWidth="1"/>
    <col min="9" max="11" width="1.77734375" style="8" customWidth="1"/>
    <col min="12" max="12" width="34.88671875" bestFit="1" customWidth="1"/>
    <col min="13" max="15" width="9.77734375" customWidth="1"/>
    <col min="18" max="16384" width="8.88671875" style="8"/>
  </cols>
  <sheetData>
    <row r="1" spans="2:15" ht="12.75" customHeight="1" x14ac:dyDescent="0.2">
      <c r="B1" s="21" t="s">
        <v>260</v>
      </c>
      <c r="C1" s="21"/>
      <c r="D1" s="21"/>
      <c r="E1" s="21"/>
      <c r="F1" s="21"/>
      <c r="G1" s="21"/>
      <c r="H1" s="21"/>
      <c r="I1" s="20"/>
      <c r="J1" s="20"/>
    </row>
    <row r="2" spans="2:15" ht="12.75" customHeight="1" x14ac:dyDescent="0.2">
      <c r="B2" s="21" t="s">
        <v>33</v>
      </c>
      <c r="C2" s="21"/>
      <c r="D2" s="21"/>
      <c r="E2" s="21"/>
      <c r="F2" s="21"/>
      <c r="G2" s="21"/>
      <c r="H2" s="21"/>
      <c r="I2" s="20"/>
      <c r="J2" s="20"/>
    </row>
    <row r="3" spans="2:15" ht="12.75" customHeight="1" x14ac:dyDescent="0.2">
      <c r="B3" s="21" t="s">
        <v>41</v>
      </c>
      <c r="C3" s="21"/>
      <c r="D3" s="21"/>
      <c r="E3" s="21"/>
      <c r="F3" s="21"/>
      <c r="G3" s="21"/>
      <c r="H3" s="21"/>
      <c r="I3" s="20"/>
      <c r="J3" s="20"/>
    </row>
    <row r="4" spans="2:15" ht="12.75" customHeight="1" x14ac:dyDescent="0.2">
      <c r="B4" s="21" t="s">
        <v>689</v>
      </c>
      <c r="D4" s="21"/>
      <c r="E4" s="21"/>
      <c r="F4" s="92"/>
      <c r="G4" s="21"/>
      <c r="H4" s="21"/>
    </row>
    <row r="5" spans="2:15" ht="12.75" customHeight="1" x14ac:dyDescent="0.2">
      <c r="B5" s="92"/>
    </row>
    <row r="6" spans="2:15" ht="12.75" customHeight="1" x14ac:dyDescent="0.2">
      <c r="C6" s="202" t="s">
        <v>40</v>
      </c>
      <c r="D6" s="202"/>
      <c r="E6" s="3"/>
      <c r="F6" s="202" t="s">
        <v>26</v>
      </c>
      <c r="G6" s="202"/>
      <c r="H6" s="3"/>
    </row>
    <row r="7" spans="2:15" ht="12.75" customHeight="1" x14ac:dyDescent="0.2">
      <c r="B7" s="4" t="s">
        <v>28</v>
      </c>
      <c r="C7" s="5" t="s">
        <v>29</v>
      </c>
      <c r="D7" s="5" t="s">
        <v>30</v>
      </c>
      <c r="E7" s="5"/>
      <c r="F7" s="5" t="s">
        <v>29</v>
      </c>
      <c r="G7" s="5" t="s">
        <v>30</v>
      </c>
      <c r="H7" s="5" t="s">
        <v>31</v>
      </c>
    </row>
    <row r="8" spans="2:15" ht="12.75" customHeight="1" x14ac:dyDescent="0.2">
      <c r="B8" s="46" t="s">
        <v>44</v>
      </c>
      <c r="C8" s="11">
        <f>SUM(C9:C128)</f>
        <v>3675328</v>
      </c>
      <c r="D8" s="13">
        <f>C8/$H8</f>
        <v>0.6013719547114883</v>
      </c>
      <c r="E8" s="6"/>
      <c r="F8" s="11">
        <f>SUM(F9:F128)</f>
        <v>2436244</v>
      </c>
      <c r="G8" s="13">
        <f>F8/$H8</f>
        <v>0.3986280452885117</v>
      </c>
      <c r="H8" s="11">
        <f t="shared" ref="H8" si="0">+C8+F8</f>
        <v>6111572</v>
      </c>
      <c r="M8" s="95"/>
      <c r="N8" s="95"/>
      <c r="O8" s="95"/>
    </row>
    <row r="9" spans="2:15" ht="12.75" customHeight="1" x14ac:dyDescent="0.2">
      <c r="B9" s="9" t="s">
        <v>36</v>
      </c>
      <c r="C9" s="15">
        <v>36160</v>
      </c>
      <c r="D9" s="10">
        <f t="shared" ref="D9:D97" si="1">+C9/$H9</f>
        <v>0.54274735830931797</v>
      </c>
      <c r="E9" s="7"/>
      <c r="F9" s="15">
        <v>30464</v>
      </c>
      <c r="G9" s="10">
        <f t="shared" ref="G9:G97" si="2">+F9/$H9</f>
        <v>0.45725264169068203</v>
      </c>
      <c r="H9" s="7">
        <f t="shared" ref="H9:H97" si="3">+C9+F9</f>
        <v>66624</v>
      </c>
      <c r="M9" s="95"/>
      <c r="N9" s="95"/>
      <c r="O9" s="95"/>
    </row>
    <row r="10" spans="2:15" ht="12.75" customHeight="1" x14ac:dyDescent="0.2">
      <c r="B10" s="9" t="s">
        <v>294</v>
      </c>
      <c r="C10" s="7"/>
      <c r="D10" s="10" t="s">
        <v>102</v>
      </c>
      <c r="E10" s="12"/>
      <c r="F10" s="7"/>
      <c r="G10" s="10" t="s">
        <v>102</v>
      </c>
      <c r="H10" s="7">
        <f t="shared" si="3"/>
        <v>0</v>
      </c>
    </row>
    <row r="11" spans="2:15" ht="12.75" customHeight="1" x14ac:dyDescent="0.2">
      <c r="B11" s="9" t="s">
        <v>293</v>
      </c>
      <c r="C11" s="7">
        <v>95632</v>
      </c>
      <c r="D11" s="10">
        <f t="shared" si="1"/>
        <v>0.85276073619631898</v>
      </c>
      <c r="E11" s="12"/>
      <c r="F11" s="7">
        <v>16512</v>
      </c>
      <c r="G11" s="10">
        <f t="shared" si="2"/>
        <v>0.14723926380368099</v>
      </c>
      <c r="H11" s="7">
        <f t="shared" si="3"/>
        <v>112144</v>
      </c>
      <c r="M11" s="95"/>
      <c r="N11" s="95"/>
      <c r="O11" s="95"/>
    </row>
    <row r="12" spans="2:15" ht="12.75" customHeight="1" x14ac:dyDescent="0.2">
      <c r="B12" s="9" t="s">
        <v>204</v>
      </c>
      <c r="C12" s="7">
        <v>3600</v>
      </c>
      <c r="D12" s="10">
        <f t="shared" si="1"/>
        <v>0.53191489361702127</v>
      </c>
      <c r="E12" s="7"/>
      <c r="F12" s="7">
        <v>3168</v>
      </c>
      <c r="G12" s="10">
        <f t="shared" si="2"/>
        <v>0.46808510638297873</v>
      </c>
      <c r="H12" s="7">
        <f t="shared" si="3"/>
        <v>6768</v>
      </c>
      <c r="M12" s="95"/>
      <c r="N12" s="95"/>
      <c r="O12" s="95"/>
    </row>
    <row r="13" spans="2:15" ht="12.75" customHeight="1" x14ac:dyDescent="0.2">
      <c r="B13" s="9" t="s">
        <v>546</v>
      </c>
      <c r="C13" s="7">
        <v>7920</v>
      </c>
      <c r="D13" s="10">
        <f t="shared" si="1"/>
        <v>0.65045992115637319</v>
      </c>
      <c r="E13" s="7"/>
      <c r="F13" s="7">
        <v>4256</v>
      </c>
      <c r="G13" s="10">
        <f t="shared" si="2"/>
        <v>0.34954007884362681</v>
      </c>
      <c r="H13" s="7">
        <f t="shared" si="3"/>
        <v>12176</v>
      </c>
      <c r="L13" s="96"/>
      <c r="M13" s="95"/>
      <c r="N13" s="95"/>
      <c r="O13" s="95"/>
    </row>
    <row r="14" spans="2:15" ht="12.75" customHeight="1" x14ac:dyDescent="0.2">
      <c r="B14" s="9" t="s">
        <v>234</v>
      </c>
      <c r="C14" s="7">
        <v>111440</v>
      </c>
      <c r="D14" s="10">
        <f t="shared" si="1"/>
        <v>0.70567375886524819</v>
      </c>
      <c r="E14" s="7"/>
      <c r="F14" s="7">
        <v>46480</v>
      </c>
      <c r="G14" s="10">
        <f t="shared" si="2"/>
        <v>0.29432624113475175</v>
      </c>
      <c r="H14" s="7">
        <f t="shared" si="3"/>
        <v>157920</v>
      </c>
      <c r="M14" s="95"/>
      <c r="N14" s="95"/>
      <c r="O14" s="95"/>
    </row>
    <row r="15" spans="2:15" ht="12.75" customHeight="1" x14ac:dyDescent="0.2">
      <c r="B15" s="9" t="s">
        <v>268</v>
      </c>
      <c r="C15" s="7">
        <v>26400</v>
      </c>
      <c r="D15" s="10">
        <f t="shared" si="1"/>
        <v>0.49909255898366606</v>
      </c>
      <c r="E15" s="7"/>
      <c r="F15" s="7">
        <v>26496</v>
      </c>
      <c r="G15" s="10">
        <f t="shared" si="2"/>
        <v>0.50090744101633389</v>
      </c>
      <c r="H15" s="7">
        <f t="shared" si="3"/>
        <v>52896</v>
      </c>
      <c r="L15" s="96"/>
      <c r="M15" s="95"/>
      <c r="N15" s="95"/>
      <c r="O15" s="95"/>
    </row>
    <row r="16" spans="2:15" ht="12.75" customHeight="1" x14ac:dyDescent="0.2">
      <c r="B16" s="9" t="s">
        <v>19</v>
      </c>
      <c r="C16" s="7">
        <v>6624</v>
      </c>
      <c r="D16" s="10">
        <f t="shared" si="1"/>
        <v>0.75</v>
      </c>
      <c r="E16" s="7"/>
      <c r="F16" s="7">
        <v>2208</v>
      </c>
      <c r="G16" s="10">
        <f t="shared" si="2"/>
        <v>0.25</v>
      </c>
      <c r="H16" s="7">
        <f t="shared" si="3"/>
        <v>8832</v>
      </c>
      <c r="M16" s="95"/>
      <c r="N16" s="95"/>
      <c r="O16" s="95"/>
    </row>
    <row r="17" spans="2:15" ht="12.75" customHeight="1" x14ac:dyDescent="0.2">
      <c r="B17" s="9" t="s">
        <v>7</v>
      </c>
      <c r="C17" s="7">
        <v>74256</v>
      </c>
      <c r="D17" s="10">
        <f t="shared" si="1"/>
        <v>0.53363228699551568</v>
      </c>
      <c r="E17" s="7"/>
      <c r="F17" s="7">
        <v>64896</v>
      </c>
      <c r="G17" s="10">
        <f t="shared" si="2"/>
        <v>0.46636771300448432</v>
      </c>
      <c r="H17" s="7">
        <f t="shared" si="3"/>
        <v>139152</v>
      </c>
      <c r="L17" s="96"/>
      <c r="M17" s="95"/>
      <c r="N17" s="95"/>
      <c r="O17" s="95"/>
    </row>
    <row r="18" spans="2:15" ht="12.75" customHeight="1" x14ac:dyDescent="0.2">
      <c r="B18" s="9" t="s">
        <v>207</v>
      </c>
      <c r="C18" s="7"/>
      <c r="D18" s="10">
        <f t="shared" si="1"/>
        <v>0</v>
      </c>
      <c r="E18" s="7"/>
      <c r="F18" s="7">
        <v>7472</v>
      </c>
      <c r="G18" s="10">
        <f t="shared" si="2"/>
        <v>1</v>
      </c>
      <c r="H18" s="7">
        <f t="shared" si="3"/>
        <v>7472</v>
      </c>
      <c r="M18" s="95"/>
      <c r="N18" s="95"/>
      <c r="O18" s="95"/>
    </row>
    <row r="19" spans="2:15" ht="12.75" customHeight="1" x14ac:dyDescent="0.2">
      <c r="B19" s="9" t="s">
        <v>235</v>
      </c>
      <c r="C19" s="7">
        <v>20160</v>
      </c>
      <c r="D19" s="10">
        <f t="shared" si="1"/>
        <v>0.6402439024390244</v>
      </c>
      <c r="E19" s="7"/>
      <c r="F19" s="7">
        <v>11328</v>
      </c>
      <c r="G19" s="10">
        <f t="shared" si="2"/>
        <v>0.3597560975609756</v>
      </c>
      <c r="H19" s="7">
        <f t="shared" si="3"/>
        <v>31488</v>
      </c>
      <c r="M19" s="95"/>
      <c r="N19" s="95"/>
      <c r="O19" s="95"/>
    </row>
    <row r="20" spans="2:15" ht="12.75" customHeight="1" x14ac:dyDescent="0.2">
      <c r="B20" s="9" t="s">
        <v>292</v>
      </c>
      <c r="C20" s="7">
        <v>47184</v>
      </c>
      <c r="D20" s="10">
        <f t="shared" si="1"/>
        <v>0.86607929515418502</v>
      </c>
      <c r="E20" s="7"/>
      <c r="F20" s="7">
        <v>7296</v>
      </c>
      <c r="G20" s="10">
        <f t="shared" si="2"/>
        <v>0.13392070484581498</v>
      </c>
      <c r="H20" s="7">
        <f t="shared" si="3"/>
        <v>54480</v>
      </c>
      <c r="M20" s="95"/>
      <c r="N20" s="95"/>
      <c r="O20" s="95"/>
    </row>
    <row r="21" spans="2:15" ht="12.75" customHeight="1" x14ac:dyDescent="0.2">
      <c r="B21" s="9" t="s">
        <v>317</v>
      </c>
      <c r="C21" s="7">
        <v>8288</v>
      </c>
      <c r="D21" s="10">
        <f t="shared" si="1"/>
        <v>0.955719557195572</v>
      </c>
      <c r="E21" s="7"/>
      <c r="F21" s="7">
        <v>384</v>
      </c>
      <c r="G21" s="10">
        <f t="shared" si="2"/>
        <v>4.4280442804428041E-2</v>
      </c>
      <c r="H21" s="7">
        <f t="shared" si="3"/>
        <v>8672</v>
      </c>
      <c r="M21" s="95"/>
      <c r="N21" s="95"/>
      <c r="O21" s="95"/>
    </row>
    <row r="22" spans="2:15" ht="12.75" customHeight="1" x14ac:dyDescent="0.2">
      <c r="B22" s="9" t="s">
        <v>14</v>
      </c>
      <c r="C22" s="7">
        <v>147776</v>
      </c>
      <c r="D22" s="10">
        <f t="shared" si="1"/>
        <v>0.57559516390377663</v>
      </c>
      <c r="E22" s="7"/>
      <c r="F22" s="7">
        <v>108960</v>
      </c>
      <c r="G22" s="10">
        <f t="shared" si="2"/>
        <v>0.42440483609622337</v>
      </c>
      <c r="H22" s="7">
        <f t="shared" si="3"/>
        <v>256736</v>
      </c>
      <c r="M22" s="95"/>
      <c r="N22" s="95"/>
      <c r="O22" s="95"/>
    </row>
    <row r="23" spans="2:15" ht="12.75" customHeight="1" x14ac:dyDescent="0.2">
      <c r="B23" s="9" t="s">
        <v>398</v>
      </c>
      <c r="C23" s="7">
        <v>2080</v>
      </c>
      <c r="D23" s="10">
        <f t="shared" si="1"/>
        <v>1</v>
      </c>
      <c r="E23" s="7"/>
      <c r="F23" s="7"/>
      <c r="G23" s="10">
        <f t="shared" si="2"/>
        <v>0</v>
      </c>
      <c r="H23" s="7">
        <f t="shared" si="3"/>
        <v>2080</v>
      </c>
      <c r="L23" s="96"/>
      <c r="M23" s="95"/>
      <c r="N23" s="95"/>
      <c r="O23" s="95"/>
    </row>
    <row r="24" spans="2:15" ht="12.75" customHeight="1" x14ac:dyDescent="0.2">
      <c r="B24" s="9" t="s">
        <v>470</v>
      </c>
      <c r="C24" s="7">
        <v>576</v>
      </c>
      <c r="D24" s="10">
        <f t="shared" si="1"/>
        <v>1</v>
      </c>
      <c r="E24" s="7"/>
      <c r="F24" s="7"/>
      <c r="G24" s="10">
        <f t="shared" si="2"/>
        <v>0</v>
      </c>
      <c r="H24" s="7">
        <f t="shared" si="3"/>
        <v>576</v>
      </c>
      <c r="M24" s="95"/>
    </row>
    <row r="25" spans="2:15" ht="12.75" customHeight="1" x14ac:dyDescent="0.2">
      <c r="B25" s="50" t="s">
        <v>0</v>
      </c>
      <c r="C25" s="7">
        <v>34464</v>
      </c>
      <c r="D25" s="10">
        <f t="shared" ref="D25" si="4">+C25/$H25</f>
        <v>0.56490952006294259</v>
      </c>
      <c r="E25" s="7"/>
      <c r="F25" s="7">
        <v>26544</v>
      </c>
      <c r="G25" s="10">
        <f t="shared" ref="G25" si="5">+F25/$H25</f>
        <v>0.43509047993705746</v>
      </c>
      <c r="H25" s="7">
        <f t="shared" ref="H25" si="6">+C25+F25</f>
        <v>61008</v>
      </c>
      <c r="L25" s="96"/>
      <c r="M25" s="95"/>
      <c r="N25" s="95"/>
      <c r="O25" s="95"/>
    </row>
    <row r="26" spans="2:15" ht="12.75" customHeight="1" x14ac:dyDescent="0.2">
      <c r="B26" s="9" t="s">
        <v>653</v>
      </c>
      <c r="C26" s="7">
        <v>13120</v>
      </c>
      <c r="D26" s="10">
        <f>+C26/$H26</f>
        <v>0.90707964601769908</v>
      </c>
      <c r="E26" s="7"/>
      <c r="F26" s="15">
        <v>1344</v>
      </c>
      <c r="G26" s="10">
        <f>+F26/$H26</f>
        <v>9.2920353982300891E-2</v>
      </c>
      <c r="H26" s="7">
        <f>+C26+F26</f>
        <v>14464</v>
      </c>
      <c r="M26" s="95"/>
      <c r="N26" s="95"/>
      <c r="O26" s="95"/>
    </row>
    <row r="27" spans="2:15" ht="12.75" customHeight="1" x14ac:dyDescent="0.2">
      <c r="B27" s="50" t="s">
        <v>651</v>
      </c>
      <c r="C27" s="7">
        <v>2000</v>
      </c>
      <c r="D27" s="10">
        <f t="shared" si="1"/>
        <v>0.58139534883720934</v>
      </c>
      <c r="E27" s="7"/>
      <c r="F27" s="7">
        <v>1440</v>
      </c>
      <c r="G27" s="10">
        <f t="shared" si="2"/>
        <v>0.41860465116279072</v>
      </c>
      <c r="H27" s="7">
        <f t="shared" si="3"/>
        <v>3440</v>
      </c>
      <c r="L27" s="96"/>
      <c r="M27" s="95"/>
      <c r="N27" s="95"/>
      <c r="O27" s="95"/>
    </row>
    <row r="28" spans="2:15" ht="12.75" customHeight="1" x14ac:dyDescent="0.2">
      <c r="B28" s="50" t="s">
        <v>603</v>
      </c>
      <c r="C28" s="7"/>
      <c r="D28" s="10">
        <f t="shared" si="1"/>
        <v>0</v>
      </c>
      <c r="E28" s="7"/>
      <c r="F28" s="7">
        <v>1200</v>
      </c>
      <c r="G28" s="10">
        <f t="shared" si="2"/>
        <v>1</v>
      </c>
      <c r="H28" s="7">
        <f t="shared" si="3"/>
        <v>1200</v>
      </c>
      <c r="L28" s="96"/>
      <c r="M28" s="95"/>
      <c r="N28" s="95"/>
      <c r="O28" s="95"/>
    </row>
    <row r="29" spans="2:15" ht="12.75" customHeight="1" x14ac:dyDescent="0.2">
      <c r="B29" s="50" t="s">
        <v>604</v>
      </c>
      <c r="C29" s="7">
        <v>624</v>
      </c>
      <c r="D29" s="10">
        <f t="shared" si="1"/>
        <v>3.7572254335260118E-2</v>
      </c>
      <c r="E29" s="7"/>
      <c r="F29" s="7">
        <v>15984</v>
      </c>
      <c r="G29" s="10">
        <f t="shared" si="2"/>
        <v>0.96242774566473988</v>
      </c>
      <c r="H29" s="7">
        <f t="shared" si="3"/>
        <v>16608</v>
      </c>
      <c r="M29" s="95"/>
      <c r="N29" s="95"/>
      <c r="O29" s="95"/>
    </row>
    <row r="30" spans="2:15" ht="12.75" customHeight="1" x14ac:dyDescent="0.2">
      <c r="B30" s="50" t="s">
        <v>605</v>
      </c>
      <c r="C30" s="7"/>
      <c r="D30" s="10">
        <f t="shared" si="1"/>
        <v>0</v>
      </c>
      <c r="E30" s="7"/>
      <c r="F30" s="7">
        <v>1920</v>
      </c>
      <c r="G30" s="10">
        <f t="shared" si="2"/>
        <v>1</v>
      </c>
      <c r="H30" s="7">
        <f t="shared" si="3"/>
        <v>1920</v>
      </c>
      <c r="M30" s="95"/>
      <c r="N30" s="95"/>
      <c r="O30" s="95"/>
    </row>
    <row r="31" spans="2:15" ht="12.75" customHeight="1" x14ac:dyDescent="0.2">
      <c r="B31" s="50" t="s">
        <v>606</v>
      </c>
      <c r="C31" s="7">
        <v>20448</v>
      </c>
      <c r="D31" s="10">
        <f t="shared" si="1"/>
        <v>0.47865168539325842</v>
      </c>
      <c r="E31" s="7"/>
      <c r="F31" s="7">
        <v>22272</v>
      </c>
      <c r="G31" s="10">
        <f t="shared" si="2"/>
        <v>0.52134831460674158</v>
      </c>
      <c r="H31" s="7">
        <f t="shared" si="3"/>
        <v>42720</v>
      </c>
      <c r="M31" s="95"/>
      <c r="N31" s="95"/>
      <c r="O31" s="95"/>
    </row>
    <row r="32" spans="2:15" ht="12.75" customHeight="1" x14ac:dyDescent="0.2">
      <c r="B32" s="50" t="s">
        <v>607</v>
      </c>
      <c r="C32" s="7">
        <v>5040</v>
      </c>
      <c r="D32" s="10">
        <f t="shared" si="1"/>
        <v>0.8203125</v>
      </c>
      <c r="E32" s="7"/>
      <c r="F32" s="7">
        <v>1104</v>
      </c>
      <c r="G32" s="10">
        <f t="shared" si="2"/>
        <v>0.1796875</v>
      </c>
      <c r="H32" s="7">
        <f t="shared" si="3"/>
        <v>6144</v>
      </c>
      <c r="L32" s="96"/>
      <c r="M32" s="95"/>
      <c r="N32" s="95"/>
      <c r="O32" s="95"/>
    </row>
    <row r="33" spans="2:15" ht="12.75" customHeight="1" x14ac:dyDescent="0.2">
      <c r="B33" s="50" t="s">
        <v>608</v>
      </c>
      <c r="C33" s="7">
        <v>68688</v>
      </c>
      <c r="D33" s="10">
        <f t="shared" si="1"/>
        <v>0.48956551488197059</v>
      </c>
      <c r="E33" s="7"/>
      <c r="F33" s="7">
        <v>71616</v>
      </c>
      <c r="G33" s="10">
        <f t="shared" si="2"/>
        <v>0.51043448511802947</v>
      </c>
      <c r="H33" s="7">
        <f t="shared" si="3"/>
        <v>140304</v>
      </c>
      <c r="L33" s="96"/>
      <c r="M33" s="95"/>
      <c r="N33" s="95"/>
      <c r="O33" s="95"/>
    </row>
    <row r="34" spans="2:15" ht="12.75" customHeight="1" x14ac:dyDescent="0.2">
      <c r="B34" s="50" t="s">
        <v>609</v>
      </c>
      <c r="C34" s="7">
        <v>19248</v>
      </c>
      <c r="D34" s="10">
        <f t="shared" si="1"/>
        <v>0.34688581314878891</v>
      </c>
      <c r="E34" s="7"/>
      <c r="F34" s="7">
        <v>36240</v>
      </c>
      <c r="G34" s="10">
        <f t="shared" si="2"/>
        <v>0.65311418685121103</v>
      </c>
      <c r="H34" s="7">
        <f t="shared" si="3"/>
        <v>55488</v>
      </c>
      <c r="M34" s="95"/>
      <c r="N34" s="95"/>
      <c r="O34" s="95"/>
    </row>
    <row r="35" spans="2:15" ht="12.75" customHeight="1" x14ac:dyDescent="0.2">
      <c r="B35" s="50" t="s">
        <v>610</v>
      </c>
      <c r="C35" s="7"/>
      <c r="D35" s="10">
        <f t="shared" si="1"/>
        <v>0</v>
      </c>
      <c r="E35" s="7"/>
      <c r="F35" s="7">
        <v>3696</v>
      </c>
      <c r="G35" s="10">
        <f t="shared" si="2"/>
        <v>1</v>
      </c>
      <c r="H35" s="7">
        <f t="shared" si="3"/>
        <v>3696</v>
      </c>
      <c r="M35" s="95"/>
      <c r="N35" s="95"/>
      <c r="O35" s="95"/>
    </row>
    <row r="36" spans="2:15" ht="12.75" customHeight="1" x14ac:dyDescent="0.2">
      <c r="B36" s="50" t="s">
        <v>611</v>
      </c>
      <c r="C36" s="7">
        <v>18144</v>
      </c>
      <c r="D36" s="10">
        <f t="shared" si="1"/>
        <v>0.48173322005097707</v>
      </c>
      <c r="E36" s="7"/>
      <c r="F36" s="7">
        <v>19520</v>
      </c>
      <c r="G36" s="10">
        <f t="shared" si="2"/>
        <v>0.51826677994902293</v>
      </c>
      <c r="H36" s="7">
        <f t="shared" si="3"/>
        <v>37664</v>
      </c>
      <c r="M36" s="95"/>
      <c r="N36" s="95"/>
      <c r="O36" s="95"/>
    </row>
    <row r="37" spans="2:15" ht="12.75" customHeight="1" x14ac:dyDescent="0.2">
      <c r="B37" s="50" t="s">
        <v>612</v>
      </c>
      <c r="C37" s="7">
        <v>12768</v>
      </c>
      <c r="D37" s="10">
        <f t="shared" si="1"/>
        <v>0.35945945945945945</v>
      </c>
      <c r="E37" s="7"/>
      <c r="F37" s="7">
        <v>22752</v>
      </c>
      <c r="G37" s="10">
        <f t="shared" si="2"/>
        <v>0.64054054054054055</v>
      </c>
      <c r="H37" s="7">
        <f t="shared" si="3"/>
        <v>35520</v>
      </c>
      <c r="M37" s="95"/>
      <c r="N37" s="95"/>
      <c r="O37" s="95"/>
    </row>
    <row r="38" spans="2:15" ht="12.75" customHeight="1" x14ac:dyDescent="0.2">
      <c r="B38" s="50" t="s">
        <v>613</v>
      </c>
      <c r="C38" s="7">
        <v>2016</v>
      </c>
      <c r="D38" s="10">
        <f t="shared" si="1"/>
        <v>0.71186440677966101</v>
      </c>
      <c r="E38" s="7"/>
      <c r="F38" s="7">
        <v>816</v>
      </c>
      <c r="G38" s="10">
        <f t="shared" si="2"/>
        <v>0.28813559322033899</v>
      </c>
      <c r="H38" s="7">
        <f t="shared" si="3"/>
        <v>2832</v>
      </c>
      <c r="M38" s="95"/>
      <c r="N38" s="95"/>
      <c r="O38" s="95"/>
    </row>
    <row r="39" spans="2:15" ht="12.75" customHeight="1" x14ac:dyDescent="0.2">
      <c r="B39" s="50" t="s">
        <v>614</v>
      </c>
      <c r="C39" s="7">
        <v>672</v>
      </c>
      <c r="D39" s="10">
        <f t="shared" si="1"/>
        <v>0.16867469879518071</v>
      </c>
      <c r="E39" s="7"/>
      <c r="F39" s="7">
        <v>3312</v>
      </c>
      <c r="G39" s="10">
        <f t="shared" si="2"/>
        <v>0.83132530120481929</v>
      </c>
      <c r="H39" s="7">
        <f t="shared" si="3"/>
        <v>3984</v>
      </c>
      <c r="M39" s="95"/>
      <c r="N39" s="95"/>
      <c r="O39" s="95"/>
    </row>
    <row r="40" spans="2:15" ht="12.75" customHeight="1" x14ac:dyDescent="0.2">
      <c r="B40" s="50" t="s">
        <v>628</v>
      </c>
      <c r="C40" s="7"/>
      <c r="D40" s="10">
        <f t="shared" si="1"/>
        <v>0</v>
      </c>
      <c r="E40" s="7"/>
      <c r="F40" s="7">
        <v>2000</v>
      </c>
      <c r="G40" s="10">
        <f t="shared" si="2"/>
        <v>1</v>
      </c>
      <c r="H40" s="7">
        <f t="shared" si="3"/>
        <v>2000</v>
      </c>
      <c r="M40" s="95"/>
      <c r="N40" s="95"/>
      <c r="O40" s="95"/>
    </row>
    <row r="41" spans="2:15" ht="12.75" customHeight="1" x14ac:dyDescent="0.2">
      <c r="B41" s="50" t="s">
        <v>615</v>
      </c>
      <c r="C41" s="7"/>
      <c r="D41" s="10">
        <f t="shared" si="1"/>
        <v>0</v>
      </c>
      <c r="E41" s="7"/>
      <c r="F41" s="7">
        <v>2208</v>
      </c>
      <c r="G41" s="10">
        <f t="shared" si="2"/>
        <v>1</v>
      </c>
      <c r="H41" s="7">
        <f t="shared" si="3"/>
        <v>2208</v>
      </c>
      <c r="M41" s="95"/>
      <c r="N41" s="95"/>
      <c r="O41" s="95"/>
    </row>
    <row r="42" spans="2:15" ht="12.75" customHeight="1" x14ac:dyDescent="0.2">
      <c r="B42" s="9" t="s">
        <v>399</v>
      </c>
      <c r="C42" s="15">
        <v>12224</v>
      </c>
      <c r="D42" s="10">
        <f t="shared" ref="D42:D49" si="7">+C42/$H42</f>
        <v>0.84888888888888892</v>
      </c>
      <c r="E42" s="7"/>
      <c r="F42" s="15">
        <v>2176</v>
      </c>
      <c r="G42" s="10">
        <f t="shared" ref="G42:G49" si="8">+F42/$H42</f>
        <v>0.15111111111111111</v>
      </c>
      <c r="H42" s="7">
        <f t="shared" ref="H42:H49" si="9">+C42+F42</f>
        <v>14400</v>
      </c>
      <c r="M42" s="95"/>
      <c r="N42" s="95"/>
      <c r="O42" s="95"/>
    </row>
    <row r="43" spans="2:15" ht="12.75" customHeight="1" x14ac:dyDescent="0.2">
      <c r="B43" s="9" t="s">
        <v>400</v>
      </c>
      <c r="C43" s="15">
        <v>1280</v>
      </c>
      <c r="D43" s="10">
        <f t="shared" si="7"/>
        <v>1</v>
      </c>
      <c r="E43" s="7"/>
      <c r="F43" s="15"/>
      <c r="G43" s="10">
        <f t="shared" si="8"/>
        <v>0</v>
      </c>
      <c r="H43" s="7">
        <f t="shared" si="9"/>
        <v>1280</v>
      </c>
      <c r="L43" s="96"/>
      <c r="M43" s="95"/>
      <c r="N43" s="95"/>
      <c r="O43" s="95"/>
    </row>
    <row r="44" spans="2:15" ht="12.75" customHeight="1" x14ac:dyDescent="0.2">
      <c r="B44" s="9" t="s">
        <v>15</v>
      </c>
      <c r="C44" s="15">
        <v>68144</v>
      </c>
      <c r="D44" s="10">
        <f t="shared" si="7"/>
        <v>0.6954604833442195</v>
      </c>
      <c r="E44" s="7"/>
      <c r="F44" s="15">
        <v>29840</v>
      </c>
      <c r="G44" s="10">
        <f t="shared" si="8"/>
        <v>0.30453951665578055</v>
      </c>
      <c r="H44" s="7">
        <f t="shared" si="9"/>
        <v>97984</v>
      </c>
      <c r="L44" s="96"/>
      <c r="M44" s="95"/>
      <c r="N44" s="95"/>
      <c r="O44" s="95"/>
    </row>
    <row r="45" spans="2:15" ht="12.75" customHeight="1" x14ac:dyDescent="0.2">
      <c r="B45" s="9" t="s">
        <v>291</v>
      </c>
      <c r="C45" s="15">
        <v>9312</v>
      </c>
      <c r="D45" s="10">
        <f t="shared" si="7"/>
        <v>1</v>
      </c>
      <c r="E45" s="7"/>
      <c r="F45" s="15"/>
      <c r="G45" s="10">
        <f t="shared" si="8"/>
        <v>0</v>
      </c>
      <c r="H45" s="7">
        <f t="shared" si="9"/>
        <v>9312</v>
      </c>
      <c r="L45" s="96"/>
      <c r="M45" s="95"/>
      <c r="N45" s="95"/>
      <c r="O45" s="95"/>
    </row>
    <row r="46" spans="2:15" ht="12.75" customHeight="1" x14ac:dyDescent="0.2">
      <c r="B46" s="9" t="s">
        <v>269</v>
      </c>
      <c r="C46" s="15">
        <v>15056</v>
      </c>
      <c r="D46" s="10">
        <f t="shared" si="1"/>
        <v>0.71613394216133941</v>
      </c>
      <c r="E46" s="7"/>
      <c r="F46" s="15">
        <v>5968</v>
      </c>
      <c r="G46" s="10">
        <f t="shared" si="2"/>
        <v>0.28386605783866059</v>
      </c>
      <c r="H46" s="7">
        <f t="shared" ref="H46" si="10">+C46+F46</f>
        <v>21024</v>
      </c>
      <c r="M46" s="95"/>
      <c r="N46" s="95"/>
      <c r="O46" s="95"/>
    </row>
    <row r="47" spans="2:15" ht="12.75" customHeight="1" x14ac:dyDescent="0.2">
      <c r="B47" s="9" t="s">
        <v>290</v>
      </c>
      <c r="C47" s="15">
        <v>37632</v>
      </c>
      <c r="D47" s="10">
        <f t="shared" si="7"/>
        <v>0.56729377713458751</v>
      </c>
      <c r="E47" s="7"/>
      <c r="F47" s="15">
        <v>28704</v>
      </c>
      <c r="G47" s="10">
        <f t="shared" si="8"/>
        <v>0.43270622286541244</v>
      </c>
      <c r="H47" s="7">
        <f t="shared" si="9"/>
        <v>66336</v>
      </c>
      <c r="L47" s="96"/>
      <c r="M47" s="95"/>
      <c r="N47" s="95"/>
      <c r="O47" s="95"/>
    </row>
    <row r="48" spans="2:15" ht="12.75" customHeight="1" x14ac:dyDescent="0.2">
      <c r="B48" s="9" t="s">
        <v>237</v>
      </c>
      <c r="C48" s="15">
        <v>3792</v>
      </c>
      <c r="D48" s="10">
        <f t="shared" si="7"/>
        <v>1</v>
      </c>
      <c r="E48" s="7"/>
      <c r="F48" s="15"/>
      <c r="G48" s="10">
        <f t="shared" si="8"/>
        <v>0</v>
      </c>
      <c r="H48" s="7">
        <f t="shared" si="9"/>
        <v>3792</v>
      </c>
      <c r="M48" s="95"/>
      <c r="N48" s="95"/>
      <c r="O48" s="95"/>
    </row>
    <row r="49" spans="2:15" ht="12.75" customHeight="1" x14ac:dyDescent="0.2">
      <c r="B49" s="9" t="s">
        <v>652</v>
      </c>
      <c r="C49" s="15">
        <v>75376</v>
      </c>
      <c r="D49" s="10">
        <f t="shared" si="7"/>
        <v>0.61245449817992714</v>
      </c>
      <c r="E49" s="7"/>
      <c r="F49" s="15">
        <v>47696</v>
      </c>
      <c r="G49" s="10">
        <f t="shared" si="8"/>
        <v>0.3875455018200728</v>
      </c>
      <c r="H49" s="7">
        <f t="shared" si="9"/>
        <v>123072</v>
      </c>
      <c r="M49" s="95"/>
      <c r="N49" s="95"/>
      <c r="O49" s="95"/>
    </row>
    <row r="50" spans="2:15" ht="12.75" customHeight="1" x14ac:dyDescent="0.2">
      <c r="B50" s="9" t="s">
        <v>480</v>
      </c>
      <c r="C50" s="7">
        <v>26992</v>
      </c>
      <c r="D50" s="10">
        <f t="shared" si="1"/>
        <v>0.69054441260744981</v>
      </c>
      <c r="E50" s="7"/>
      <c r="F50" s="7">
        <v>12096</v>
      </c>
      <c r="G50" s="10">
        <f t="shared" si="2"/>
        <v>0.30945558739255014</v>
      </c>
      <c r="H50" s="7">
        <f t="shared" si="3"/>
        <v>39088</v>
      </c>
      <c r="M50" s="95"/>
      <c r="N50" s="95"/>
      <c r="O50" s="95"/>
    </row>
    <row r="51" spans="2:15" ht="12.75" customHeight="1" x14ac:dyDescent="0.2">
      <c r="B51" s="9" t="s">
        <v>643</v>
      </c>
      <c r="C51" s="7">
        <v>22208</v>
      </c>
      <c r="D51" s="10">
        <f t="shared" si="1"/>
        <v>0.57761131918435293</v>
      </c>
      <c r="E51" s="7"/>
      <c r="F51" s="7">
        <v>16240</v>
      </c>
      <c r="G51" s="10">
        <f t="shared" si="2"/>
        <v>0.42238868081564712</v>
      </c>
      <c r="H51" s="7">
        <f t="shared" si="3"/>
        <v>38448</v>
      </c>
      <c r="L51" s="96"/>
      <c r="M51" s="95"/>
      <c r="N51" s="95"/>
      <c r="O51" s="95"/>
    </row>
    <row r="52" spans="2:15" ht="12.75" customHeight="1" x14ac:dyDescent="0.2">
      <c r="B52" s="9" t="s">
        <v>401</v>
      </c>
      <c r="C52" s="7">
        <v>13296</v>
      </c>
      <c r="D52" s="10">
        <f t="shared" si="1"/>
        <v>0.32084942084942086</v>
      </c>
      <c r="E52" s="12"/>
      <c r="F52" s="7">
        <v>28144</v>
      </c>
      <c r="G52" s="10">
        <f t="shared" si="2"/>
        <v>0.67915057915057919</v>
      </c>
      <c r="H52" s="7">
        <f t="shared" si="3"/>
        <v>41440</v>
      </c>
      <c r="M52" s="95"/>
      <c r="N52" s="95"/>
      <c r="O52" s="95"/>
    </row>
    <row r="53" spans="2:15" ht="12.75" customHeight="1" x14ac:dyDescent="0.2">
      <c r="B53" s="9" t="s">
        <v>488</v>
      </c>
      <c r="C53" s="7">
        <v>3744</v>
      </c>
      <c r="D53" s="10">
        <f t="shared" si="1"/>
        <v>1</v>
      </c>
      <c r="E53" s="12"/>
      <c r="F53" s="7"/>
      <c r="G53" s="10">
        <f t="shared" si="2"/>
        <v>0</v>
      </c>
      <c r="H53" s="7">
        <f t="shared" si="3"/>
        <v>3744</v>
      </c>
      <c r="M53" s="95"/>
      <c r="N53" s="95"/>
      <c r="O53" s="95"/>
    </row>
    <row r="54" spans="2:15" ht="12.75" customHeight="1" x14ac:dyDescent="0.2">
      <c r="B54" s="9" t="s">
        <v>267</v>
      </c>
      <c r="C54" s="7">
        <v>16656</v>
      </c>
      <c r="D54" s="10">
        <f t="shared" si="1"/>
        <v>0.62186379928315416</v>
      </c>
      <c r="E54" s="7"/>
      <c r="F54" s="7">
        <v>10128</v>
      </c>
      <c r="G54" s="10">
        <f t="shared" si="2"/>
        <v>0.37813620071684589</v>
      </c>
      <c r="H54" s="7">
        <f t="shared" si="3"/>
        <v>26784</v>
      </c>
      <c r="M54" s="95"/>
      <c r="N54" s="95"/>
      <c r="O54" s="95"/>
    </row>
    <row r="55" spans="2:15" ht="12.75" customHeight="1" x14ac:dyDescent="0.2">
      <c r="B55" s="9" t="s">
        <v>289</v>
      </c>
      <c r="C55" s="7">
        <v>10784</v>
      </c>
      <c r="D55" s="10">
        <f t="shared" si="1"/>
        <v>0.60286225402504467</v>
      </c>
      <c r="E55" s="7"/>
      <c r="F55" s="7">
        <v>7104</v>
      </c>
      <c r="G55" s="10">
        <f t="shared" si="2"/>
        <v>0.39713774597495527</v>
      </c>
      <c r="H55" s="7">
        <f t="shared" si="3"/>
        <v>17888</v>
      </c>
      <c r="M55" s="95"/>
      <c r="N55" s="95"/>
      <c r="O55" s="95"/>
    </row>
    <row r="56" spans="2:15" ht="12.75" customHeight="1" x14ac:dyDescent="0.2">
      <c r="B56" s="9" t="s">
        <v>213</v>
      </c>
      <c r="C56" s="7">
        <v>27648</v>
      </c>
      <c r="D56" s="10">
        <f t="shared" si="1"/>
        <v>0.33339764615087786</v>
      </c>
      <c r="E56" s="7"/>
      <c r="F56" s="7">
        <v>55280</v>
      </c>
      <c r="G56" s="10">
        <f t="shared" si="2"/>
        <v>0.66660235384912214</v>
      </c>
      <c r="H56" s="7">
        <f t="shared" si="3"/>
        <v>82928</v>
      </c>
      <c r="M56" s="95"/>
      <c r="N56" s="95"/>
      <c r="O56" s="95"/>
    </row>
    <row r="57" spans="2:15" ht="12.75" customHeight="1" x14ac:dyDescent="0.2">
      <c r="B57" s="9" t="s">
        <v>616</v>
      </c>
      <c r="C57" s="15">
        <v>28080</v>
      </c>
      <c r="D57" s="10">
        <f t="shared" si="1"/>
        <v>0.66226415094339619</v>
      </c>
      <c r="E57" s="7"/>
      <c r="F57" s="15">
        <v>14320</v>
      </c>
      <c r="G57" s="10">
        <f t="shared" si="2"/>
        <v>0.33773584905660375</v>
      </c>
      <c r="H57" s="7">
        <f t="shared" si="3"/>
        <v>42400</v>
      </c>
      <c r="M57" s="95"/>
      <c r="N57" s="95"/>
      <c r="O57" s="95"/>
    </row>
    <row r="58" spans="2:15" ht="12.75" customHeight="1" x14ac:dyDescent="0.2">
      <c r="B58" s="9" t="s">
        <v>547</v>
      </c>
      <c r="C58" s="7">
        <v>2768</v>
      </c>
      <c r="D58" s="10">
        <f t="shared" si="1"/>
        <v>0.31511839708561018</v>
      </c>
      <c r="E58" s="12"/>
      <c r="F58" s="7">
        <v>6016</v>
      </c>
      <c r="G58" s="10">
        <f t="shared" si="2"/>
        <v>0.68488160291438982</v>
      </c>
      <c r="H58" s="7">
        <f t="shared" si="3"/>
        <v>8784</v>
      </c>
      <c r="M58" s="95"/>
      <c r="N58" s="95"/>
      <c r="O58" s="95"/>
    </row>
    <row r="59" spans="2:15" ht="12.75" customHeight="1" x14ac:dyDescent="0.2">
      <c r="B59" s="50" t="s">
        <v>548</v>
      </c>
      <c r="C59" s="7"/>
      <c r="D59" s="10">
        <f t="shared" si="1"/>
        <v>0</v>
      </c>
      <c r="E59" s="12"/>
      <c r="F59" s="7">
        <v>13824</v>
      </c>
      <c r="G59" s="10">
        <f t="shared" si="2"/>
        <v>1</v>
      </c>
      <c r="H59" s="7">
        <f t="shared" si="3"/>
        <v>13824</v>
      </c>
      <c r="L59" s="96"/>
      <c r="M59" s="95"/>
      <c r="N59" s="95"/>
      <c r="O59" s="95"/>
    </row>
    <row r="60" spans="2:15" ht="12.75" customHeight="1" x14ac:dyDescent="0.2">
      <c r="B60" s="9" t="s">
        <v>8</v>
      </c>
      <c r="C60" s="15">
        <v>9840</v>
      </c>
      <c r="D60" s="10">
        <f t="shared" si="1"/>
        <v>0.70446735395189009</v>
      </c>
      <c r="E60" s="50"/>
      <c r="F60" s="15">
        <v>4128</v>
      </c>
      <c r="G60" s="10">
        <f t="shared" si="2"/>
        <v>0.29553264604810997</v>
      </c>
      <c r="H60" s="7">
        <f t="shared" si="3"/>
        <v>13968</v>
      </c>
      <c r="L60" s="96"/>
      <c r="M60" s="95"/>
      <c r="N60" s="95"/>
      <c r="O60" s="95"/>
    </row>
    <row r="61" spans="2:15" ht="12.75" customHeight="1" x14ac:dyDescent="0.2">
      <c r="B61" s="9" t="s">
        <v>654</v>
      </c>
      <c r="C61" s="15">
        <v>11200</v>
      </c>
      <c r="D61" s="10">
        <f t="shared" si="1"/>
        <v>0.88383838383838387</v>
      </c>
      <c r="E61" s="50"/>
      <c r="F61" s="15">
        <v>1472</v>
      </c>
      <c r="G61" s="10">
        <f t="shared" si="2"/>
        <v>0.11616161616161616</v>
      </c>
      <c r="H61" s="7">
        <f t="shared" si="3"/>
        <v>12672</v>
      </c>
      <c r="L61" s="96"/>
      <c r="M61" s="95"/>
      <c r="N61" s="95"/>
      <c r="O61" s="95"/>
    </row>
    <row r="62" spans="2:15" ht="12.75" customHeight="1" x14ac:dyDescent="0.2">
      <c r="B62" s="9" t="s">
        <v>11</v>
      </c>
      <c r="C62" s="15">
        <v>8000</v>
      </c>
      <c r="D62" s="10">
        <f t="shared" si="1"/>
        <v>0.5617977528089888</v>
      </c>
      <c r="E62" s="7"/>
      <c r="F62" s="7">
        <v>6240</v>
      </c>
      <c r="G62" s="10">
        <f t="shared" si="2"/>
        <v>0.43820224719101125</v>
      </c>
      <c r="H62" s="7">
        <f t="shared" si="3"/>
        <v>14240</v>
      </c>
      <c r="M62" s="95"/>
      <c r="N62" s="95"/>
      <c r="O62" s="95"/>
    </row>
    <row r="63" spans="2:15" ht="12.75" customHeight="1" x14ac:dyDescent="0.2">
      <c r="B63" s="9" t="s">
        <v>34</v>
      </c>
      <c r="C63" s="7">
        <v>101952</v>
      </c>
      <c r="D63" s="10">
        <f t="shared" si="1"/>
        <v>0.46918489065606361</v>
      </c>
      <c r="E63" s="7"/>
      <c r="F63" s="7">
        <v>115344</v>
      </c>
      <c r="G63" s="10">
        <f t="shared" si="2"/>
        <v>0.53081510934393639</v>
      </c>
      <c r="H63" s="7">
        <f t="shared" si="3"/>
        <v>217296</v>
      </c>
      <c r="M63" s="95"/>
      <c r="N63" s="95"/>
      <c r="O63" s="95"/>
    </row>
    <row r="64" spans="2:15" ht="12.75" customHeight="1" x14ac:dyDescent="0.2">
      <c r="B64" s="9" t="s">
        <v>617</v>
      </c>
      <c r="C64" s="7"/>
      <c r="D64" s="10">
        <f t="shared" si="1"/>
        <v>0</v>
      </c>
      <c r="E64" s="7"/>
      <c r="F64" s="7">
        <v>9152</v>
      </c>
      <c r="G64" s="10">
        <f t="shared" si="2"/>
        <v>1</v>
      </c>
      <c r="H64" s="7">
        <f t="shared" si="3"/>
        <v>9152</v>
      </c>
      <c r="M64" s="95"/>
      <c r="N64" s="95"/>
      <c r="O64" s="95"/>
    </row>
    <row r="65" spans="2:15" ht="12.75" customHeight="1" x14ac:dyDescent="0.2">
      <c r="B65" s="9" t="s">
        <v>396</v>
      </c>
      <c r="C65" s="7">
        <v>7360</v>
      </c>
      <c r="D65" s="10">
        <f t="shared" si="1"/>
        <v>0.49729729729729732</v>
      </c>
      <c r="E65" s="12"/>
      <c r="F65" s="7">
        <v>7440</v>
      </c>
      <c r="G65" s="10">
        <f t="shared" si="2"/>
        <v>0.50270270270270268</v>
      </c>
      <c r="H65" s="7">
        <f t="shared" si="3"/>
        <v>14800</v>
      </c>
      <c r="M65" s="95"/>
      <c r="N65" s="95"/>
      <c r="O65" s="95"/>
    </row>
    <row r="66" spans="2:15" ht="12.75" customHeight="1" x14ac:dyDescent="0.2">
      <c r="B66" s="9" t="s">
        <v>37</v>
      </c>
      <c r="C66" s="7">
        <v>93360</v>
      </c>
      <c r="D66" s="10">
        <f t="shared" ref="D66" si="11">+C66/$H66</f>
        <v>0.71533652077969845</v>
      </c>
      <c r="E66" s="7"/>
      <c r="F66" s="7">
        <v>37152</v>
      </c>
      <c r="G66" s="10">
        <f t="shared" ref="G66" si="12">+F66/$H66</f>
        <v>0.28466347922030161</v>
      </c>
      <c r="H66" s="7">
        <f t="shared" ref="H66" si="13">+C66+F66</f>
        <v>130512</v>
      </c>
      <c r="M66" s="95"/>
      <c r="N66" s="95"/>
      <c r="O66" s="95"/>
    </row>
    <row r="67" spans="2:15" ht="12.75" customHeight="1" x14ac:dyDescent="0.2">
      <c r="B67" s="9" t="s">
        <v>219</v>
      </c>
      <c r="C67" s="7">
        <v>11200</v>
      </c>
      <c r="D67" s="10">
        <f t="shared" si="1"/>
        <v>0.708502024291498</v>
      </c>
      <c r="E67" s="7"/>
      <c r="F67" s="7">
        <v>4608</v>
      </c>
      <c r="G67" s="10">
        <f t="shared" si="2"/>
        <v>0.291497975708502</v>
      </c>
      <c r="H67" s="7">
        <f t="shared" si="3"/>
        <v>15808</v>
      </c>
      <c r="M67" s="95"/>
      <c r="N67" s="95"/>
      <c r="O67" s="95"/>
    </row>
    <row r="68" spans="2:15" ht="12.75" customHeight="1" x14ac:dyDescent="0.2">
      <c r="B68" s="9" t="s">
        <v>208</v>
      </c>
      <c r="C68" s="7">
        <v>30480</v>
      </c>
      <c r="D68" s="10">
        <f t="shared" ref="D68" si="14">+C68/$H68</f>
        <v>0.30348892783176679</v>
      </c>
      <c r="E68" s="12"/>
      <c r="F68" s="7">
        <v>69952</v>
      </c>
      <c r="G68" s="10">
        <f t="shared" ref="G68" si="15">+F68/$H68</f>
        <v>0.69651107216823327</v>
      </c>
      <c r="H68" s="7">
        <f t="shared" ref="H68" si="16">+C68+F68</f>
        <v>100432</v>
      </c>
      <c r="L68" s="96"/>
      <c r="M68" s="95"/>
      <c r="N68" s="95"/>
      <c r="O68" s="95"/>
    </row>
    <row r="69" spans="2:15" ht="12.75" customHeight="1" x14ac:dyDescent="0.2">
      <c r="B69" s="9" t="s">
        <v>288</v>
      </c>
      <c r="C69" s="7">
        <v>4416</v>
      </c>
      <c r="D69" s="10">
        <f t="shared" si="1"/>
        <v>0.7752808988764045</v>
      </c>
      <c r="E69" s="7"/>
      <c r="F69" s="7">
        <v>1280</v>
      </c>
      <c r="G69" s="10">
        <f t="shared" si="2"/>
        <v>0.2247191011235955</v>
      </c>
      <c r="H69" s="7">
        <f t="shared" si="3"/>
        <v>5696</v>
      </c>
      <c r="L69" s="96"/>
      <c r="M69" s="95"/>
      <c r="N69" s="95"/>
      <c r="O69" s="95"/>
    </row>
    <row r="70" spans="2:15" ht="12.75" customHeight="1" x14ac:dyDescent="0.2">
      <c r="B70" s="9" t="s">
        <v>266</v>
      </c>
      <c r="C70" s="7">
        <v>10688</v>
      </c>
      <c r="D70" s="10">
        <f t="shared" si="1"/>
        <v>0.6028880866425993</v>
      </c>
      <c r="E70" s="12"/>
      <c r="F70" s="7">
        <v>7040</v>
      </c>
      <c r="G70" s="10">
        <f t="shared" si="2"/>
        <v>0.3971119133574007</v>
      </c>
      <c r="H70" s="7">
        <f t="shared" si="3"/>
        <v>17728</v>
      </c>
      <c r="M70" s="95"/>
      <c r="N70" s="95"/>
      <c r="O70" s="95"/>
    </row>
    <row r="71" spans="2:15" ht="12.75" customHeight="1" x14ac:dyDescent="0.2">
      <c r="B71" s="9" t="s">
        <v>12</v>
      </c>
      <c r="C71" s="7">
        <v>16400</v>
      </c>
      <c r="D71" s="10">
        <f t="shared" si="1"/>
        <v>0.36594073545162442</v>
      </c>
      <c r="E71" s="7"/>
      <c r="F71" s="7">
        <v>28416</v>
      </c>
      <c r="G71" s="10">
        <f t="shared" si="2"/>
        <v>0.63405926454837558</v>
      </c>
      <c r="H71" s="7">
        <f t="shared" si="3"/>
        <v>44816</v>
      </c>
      <c r="L71" s="96"/>
      <c r="M71" s="95"/>
      <c r="N71" s="95"/>
      <c r="O71" s="95"/>
    </row>
    <row r="72" spans="2:15" ht="12.75" customHeight="1" x14ac:dyDescent="0.2">
      <c r="B72" s="9" t="s">
        <v>287</v>
      </c>
      <c r="C72" s="7">
        <v>10368</v>
      </c>
      <c r="D72" s="10">
        <f t="shared" si="1"/>
        <v>0.69827586206896552</v>
      </c>
      <c r="E72" s="12"/>
      <c r="F72" s="7">
        <v>4480</v>
      </c>
      <c r="G72" s="10">
        <f t="shared" si="2"/>
        <v>0.30172413793103448</v>
      </c>
      <c r="H72" s="7">
        <f t="shared" si="3"/>
        <v>14848</v>
      </c>
      <c r="M72" s="95"/>
      <c r="N72" s="95"/>
      <c r="O72" s="95"/>
    </row>
    <row r="73" spans="2:15" ht="12.75" customHeight="1" x14ac:dyDescent="0.2">
      <c r="B73" s="9" t="s">
        <v>1</v>
      </c>
      <c r="C73" s="7">
        <v>413456</v>
      </c>
      <c r="D73" s="10">
        <f t="shared" si="1"/>
        <v>0.70394181263450384</v>
      </c>
      <c r="E73" s="12"/>
      <c r="F73" s="7">
        <v>173888</v>
      </c>
      <c r="G73" s="10">
        <f t="shared" si="2"/>
        <v>0.29605818736549622</v>
      </c>
      <c r="H73" s="7">
        <f t="shared" si="3"/>
        <v>587344</v>
      </c>
      <c r="L73" s="96"/>
      <c r="M73" s="95"/>
      <c r="N73" s="95"/>
      <c r="O73" s="95"/>
    </row>
    <row r="74" spans="2:15" ht="12.75" customHeight="1" x14ac:dyDescent="0.2">
      <c r="B74" s="9" t="s">
        <v>16</v>
      </c>
      <c r="C74" s="7">
        <v>40272</v>
      </c>
      <c r="D74" s="10">
        <f t="shared" si="1"/>
        <v>0.54836601307189548</v>
      </c>
      <c r="E74" s="12"/>
      <c r="F74" s="7">
        <v>33168</v>
      </c>
      <c r="G74" s="10">
        <f t="shared" si="2"/>
        <v>0.45163398692810458</v>
      </c>
      <c r="H74" s="7">
        <f t="shared" si="3"/>
        <v>73440</v>
      </c>
      <c r="M74" s="95"/>
      <c r="N74" s="95"/>
      <c r="O74" s="95"/>
    </row>
    <row r="75" spans="2:15" ht="12.75" customHeight="1" x14ac:dyDescent="0.2">
      <c r="B75" s="9" t="s">
        <v>286</v>
      </c>
      <c r="C75" s="7">
        <v>3904</v>
      </c>
      <c r="D75" s="10">
        <f t="shared" si="1"/>
        <v>0.2687224669603524</v>
      </c>
      <c r="E75" s="7"/>
      <c r="F75" s="7">
        <v>10624</v>
      </c>
      <c r="G75" s="10">
        <f t="shared" si="2"/>
        <v>0.7312775330396476</v>
      </c>
      <c r="H75" s="7">
        <f t="shared" si="3"/>
        <v>14528</v>
      </c>
      <c r="M75" s="95"/>
      <c r="N75" s="95"/>
      <c r="O75" s="95"/>
    </row>
    <row r="76" spans="2:15" ht="12.75" customHeight="1" x14ac:dyDescent="0.2">
      <c r="B76" s="9" t="s">
        <v>285</v>
      </c>
      <c r="C76" s="7"/>
      <c r="D76" s="10" t="s">
        <v>102</v>
      </c>
      <c r="E76" s="7"/>
      <c r="F76" s="7"/>
      <c r="G76" s="10" t="s">
        <v>102</v>
      </c>
      <c r="H76" s="7">
        <f t="shared" si="3"/>
        <v>0</v>
      </c>
    </row>
    <row r="77" spans="2:15" ht="12.75" customHeight="1" x14ac:dyDescent="0.2">
      <c r="B77" s="9" t="s">
        <v>13</v>
      </c>
      <c r="C77" s="7">
        <v>10800</v>
      </c>
      <c r="D77" s="10">
        <f t="shared" si="1"/>
        <v>0.27985074626865669</v>
      </c>
      <c r="E77" s="7"/>
      <c r="F77" s="7">
        <v>27792</v>
      </c>
      <c r="G77" s="10">
        <f t="shared" si="2"/>
        <v>0.72014925373134331</v>
      </c>
      <c r="H77" s="7">
        <f t="shared" si="3"/>
        <v>38592</v>
      </c>
      <c r="M77" s="95"/>
      <c r="N77" s="95"/>
      <c r="O77" s="95"/>
    </row>
    <row r="78" spans="2:15" ht="12.75" customHeight="1" x14ac:dyDescent="0.2">
      <c r="B78" s="9" t="s">
        <v>2</v>
      </c>
      <c r="C78" s="7">
        <v>6160</v>
      </c>
      <c r="D78" s="10">
        <f t="shared" si="1"/>
        <v>0.80208333333333337</v>
      </c>
      <c r="E78" s="7"/>
      <c r="F78" s="7">
        <v>1520</v>
      </c>
      <c r="G78" s="10">
        <f t="shared" si="2"/>
        <v>0.19791666666666666</v>
      </c>
      <c r="H78" s="7">
        <f t="shared" si="3"/>
        <v>7680</v>
      </c>
      <c r="M78" s="95"/>
      <c r="N78" s="95"/>
      <c r="O78" s="95"/>
    </row>
    <row r="79" spans="2:15" ht="12.75" customHeight="1" x14ac:dyDescent="0.2">
      <c r="B79" s="9" t="s">
        <v>655</v>
      </c>
      <c r="C79" s="7">
        <v>4096</v>
      </c>
      <c r="D79" s="10">
        <f t="shared" si="1"/>
        <v>1</v>
      </c>
      <c r="E79" s="7"/>
      <c r="F79" s="7"/>
      <c r="G79" s="10">
        <f t="shared" si="2"/>
        <v>0</v>
      </c>
      <c r="H79" s="7">
        <f t="shared" si="3"/>
        <v>4096</v>
      </c>
      <c r="M79" s="95"/>
      <c r="N79" s="95"/>
      <c r="O79" s="95"/>
    </row>
    <row r="80" spans="2:15" ht="12.75" customHeight="1" x14ac:dyDescent="0.2">
      <c r="B80" s="9" t="s">
        <v>20</v>
      </c>
      <c r="C80" s="7"/>
      <c r="D80" s="10">
        <f t="shared" si="1"/>
        <v>0</v>
      </c>
      <c r="E80" s="7"/>
      <c r="F80" s="7">
        <v>2208</v>
      </c>
      <c r="G80" s="10">
        <f t="shared" si="2"/>
        <v>1</v>
      </c>
      <c r="H80" s="7">
        <f t="shared" si="3"/>
        <v>2208</v>
      </c>
      <c r="M80" s="95"/>
      <c r="N80" s="95"/>
      <c r="O80" s="95"/>
    </row>
    <row r="81" spans="2:15" ht="12.75" customHeight="1" x14ac:dyDescent="0.2">
      <c r="B81" s="9" t="s">
        <v>17</v>
      </c>
      <c r="C81" s="7">
        <v>18816</v>
      </c>
      <c r="D81" s="10">
        <f t="shared" si="1"/>
        <v>0.28221742260619148</v>
      </c>
      <c r="E81" s="7"/>
      <c r="F81" s="15">
        <v>47856</v>
      </c>
      <c r="G81" s="10">
        <f t="shared" si="2"/>
        <v>0.71778257739380846</v>
      </c>
      <c r="H81" s="7">
        <f t="shared" si="3"/>
        <v>66672</v>
      </c>
      <c r="L81" s="8"/>
      <c r="M81" s="95"/>
      <c r="N81" s="95"/>
      <c r="O81" s="95"/>
    </row>
    <row r="82" spans="2:15" ht="12.75" customHeight="1" x14ac:dyDescent="0.2">
      <c r="B82" s="9" t="s">
        <v>201</v>
      </c>
      <c r="C82" s="7">
        <v>10880</v>
      </c>
      <c r="D82" s="10">
        <f t="shared" si="1"/>
        <v>0.35233160621761656</v>
      </c>
      <c r="E82" s="7"/>
      <c r="F82" s="7">
        <v>20000</v>
      </c>
      <c r="G82" s="10">
        <f t="shared" si="2"/>
        <v>0.64766839378238339</v>
      </c>
      <c r="H82" s="7">
        <f t="shared" si="3"/>
        <v>30880</v>
      </c>
      <c r="L82" s="96"/>
      <c r="M82" s="95"/>
      <c r="N82" s="95"/>
      <c r="O82" s="95"/>
    </row>
    <row r="83" spans="2:15" ht="12.75" customHeight="1" x14ac:dyDescent="0.2">
      <c r="B83" s="9" t="s">
        <v>91</v>
      </c>
      <c r="C83" s="7">
        <v>45744</v>
      </c>
      <c r="D83" s="10">
        <f t="shared" si="1"/>
        <v>0.42330470832099498</v>
      </c>
      <c r="E83" s="7"/>
      <c r="F83" s="7">
        <v>62320</v>
      </c>
      <c r="G83" s="10">
        <f t="shared" si="2"/>
        <v>0.57669529167900502</v>
      </c>
      <c r="H83" s="7">
        <f t="shared" si="3"/>
        <v>108064</v>
      </c>
      <c r="L83" s="96"/>
      <c r="M83" s="95"/>
      <c r="N83" s="95"/>
      <c r="O83" s="95"/>
    </row>
    <row r="84" spans="2:15" ht="12.75" customHeight="1" x14ac:dyDescent="0.2">
      <c r="B84" s="9" t="s">
        <v>21</v>
      </c>
      <c r="C84" s="7">
        <v>226608</v>
      </c>
      <c r="D84" s="10">
        <f t="shared" si="1"/>
        <v>0.657979094076655</v>
      </c>
      <c r="E84" s="7"/>
      <c r="F84" s="7">
        <v>117792</v>
      </c>
      <c r="G84" s="10">
        <f t="shared" si="2"/>
        <v>0.34202090592334494</v>
      </c>
      <c r="H84" s="7">
        <f t="shared" si="3"/>
        <v>344400</v>
      </c>
      <c r="M84" s="95"/>
      <c r="N84" s="95"/>
      <c r="O84" s="95"/>
    </row>
    <row r="85" spans="2:15" ht="12.75" customHeight="1" x14ac:dyDescent="0.2">
      <c r="B85" s="9" t="s">
        <v>284</v>
      </c>
      <c r="C85" s="7">
        <v>6352</v>
      </c>
      <c r="D85" s="10">
        <f t="shared" si="1"/>
        <v>0.50444726810673446</v>
      </c>
      <c r="E85" s="7"/>
      <c r="F85" s="7">
        <v>6240</v>
      </c>
      <c r="G85" s="10">
        <f t="shared" si="2"/>
        <v>0.49555273189326554</v>
      </c>
      <c r="H85" s="7">
        <f t="shared" si="3"/>
        <v>12592</v>
      </c>
      <c r="M85" s="95"/>
      <c r="N85" s="95"/>
      <c r="O85" s="95"/>
    </row>
    <row r="86" spans="2:15" ht="12.75" customHeight="1" x14ac:dyDescent="0.2">
      <c r="B86" s="9" t="s">
        <v>549</v>
      </c>
      <c r="C86" s="7">
        <v>10560</v>
      </c>
      <c r="D86" s="10">
        <f t="shared" si="1"/>
        <v>0.69182389937106914</v>
      </c>
      <c r="E86" s="7"/>
      <c r="F86" s="7">
        <v>4704</v>
      </c>
      <c r="G86" s="10">
        <f t="shared" si="2"/>
        <v>0.3081761006289308</v>
      </c>
      <c r="H86" s="7">
        <f t="shared" si="3"/>
        <v>15264</v>
      </c>
      <c r="M86" s="95"/>
      <c r="N86" s="95"/>
      <c r="O86" s="95"/>
    </row>
    <row r="87" spans="2:15" ht="12.75" customHeight="1" x14ac:dyDescent="0.2">
      <c r="B87" s="9" t="s">
        <v>3</v>
      </c>
      <c r="C87" s="7">
        <v>39504</v>
      </c>
      <c r="D87" s="10">
        <f t="shared" si="1"/>
        <v>0.62443095599393017</v>
      </c>
      <c r="E87" s="7"/>
      <c r="F87" s="7">
        <v>23760</v>
      </c>
      <c r="G87" s="10">
        <f t="shared" si="2"/>
        <v>0.37556904400606983</v>
      </c>
      <c r="H87" s="7">
        <f t="shared" si="3"/>
        <v>63264</v>
      </c>
      <c r="M87" s="95"/>
      <c r="N87" s="95"/>
      <c r="O87" s="95"/>
    </row>
    <row r="88" spans="2:15" ht="12.75" customHeight="1" x14ac:dyDescent="0.2">
      <c r="B88" s="9" t="s">
        <v>283</v>
      </c>
      <c r="C88" s="7">
        <v>16784</v>
      </c>
      <c r="D88" s="10">
        <f t="shared" si="1"/>
        <v>0.47921425308359983</v>
      </c>
      <c r="E88" s="7"/>
      <c r="F88" s="7">
        <v>18240</v>
      </c>
      <c r="G88" s="10">
        <f t="shared" si="2"/>
        <v>0.52078574691640023</v>
      </c>
      <c r="H88" s="7">
        <f t="shared" si="3"/>
        <v>35024</v>
      </c>
      <c r="M88" s="95"/>
      <c r="N88" s="95"/>
      <c r="O88" s="95"/>
    </row>
    <row r="89" spans="2:15" ht="12.75" customHeight="1" x14ac:dyDescent="0.2">
      <c r="B89" s="9" t="s">
        <v>550</v>
      </c>
      <c r="C89" s="7"/>
      <c r="D89" s="10" t="s">
        <v>102</v>
      </c>
      <c r="E89" s="7"/>
      <c r="F89" s="7">
        <v>96</v>
      </c>
      <c r="G89" s="10" t="s">
        <v>102</v>
      </c>
      <c r="H89" s="7">
        <f t="shared" si="3"/>
        <v>96</v>
      </c>
      <c r="L89" s="96"/>
      <c r="M89" s="95"/>
      <c r="N89" s="95"/>
    </row>
    <row r="90" spans="2:15" ht="12.75" customHeight="1" x14ac:dyDescent="0.2">
      <c r="B90" s="9" t="s">
        <v>32</v>
      </c>
      <c r="C90" s="7">
        <v>13520</v>
      </c>
      <c r="D90" s="10">
        <f t="shared" si="1"/>
        <v>0.81800580832526626</v>
      </c>
      <c r="E90" s="7"/>
      <c r="F90" s="7">
        <v>3008</v>
      </c>
      <c r="G90" s="10">
        <f t="shared" si="2"/>
        <v>0.1819941916747338</v>
      </c>
      <c r="H90" s="7">
        <f t="shared" si="3"/>
        <v>16528</v>
      </c>
      <c r="M90" s="95"/>
      <c r="N90" s="95"/>
      <c r="O90" s="95"/>
    </row>
    <row r="91" spans="2:15" ht="12.75" customHeight="1" x14ac:dyDescent="0.2">
      <c r="B91" s="9" t="s">
        <v>97</v>
      </c>
      <c r="C91" s="7">
        <v>34304</v>
      </c>
      <c r="D91" s="10">
        <f t="shared" si="1"/>
        <v>0.79702602230483266</v>
      </c>
      <c r="E91" s="7"/>
      <c r="F91" s="7">
        <v>8736</v>
      </c>
      <c r="G91" s="10">
        <f t="shared" si="2"/>
        <v>0.20297397769516728</v>
      </c>
      <c r="H91" s="7">
        <f t="shared" si="3"/>
        <v>43040</v>
      </c>
      <c r="M91" s="95"/>
      <c r="N91" s="95"/>
      <c r="O91" s="95"/>
    </row>
    <row r="92" spans="2:15" ht="12.75" customHeight="1" x14ac:dyDescent="0.2">
      <c r="B92" s="9" t="s">
        <v>282</v>
      </c>
      <c r="C92" s="7">
        <v>18288</v>
      </c>
      <c r="D92" s="10">
        <f t="shared" si="1"/>
        <v>0.67314487632508835</v>
      </c>
      <c r="E92" s="7"/>
      <c r="F92" s="7">
        <v>8880</v>
      </c>
      <c r="G92" s="10">
        <f t="shared" si="2"/>
        <v>0.32685512367491165</v>
      </c>
      <c r="H92" s="7">
        <f t="shared" si="3"/>
        <v>27168</v>
      </c>
      <c r="M92" s="95"/>
      <c r="N92" s="95"/>
      <c r="O92" s="95"/>
    </row>
    <row r="93" spans="2:15" ht="12.75" customHeight="1" x14ac:dyDescent="0.2">
      <c r="B93" s="9" t="s">
        <v>318</v>
      </c>
      <c r="C93" s="7">
        <v>32928</v>
      </c>
      <c r="D93" s="10">
        <f t="shared" si="1"/>
        <v>0.56929460580912861</v>
      </c>
      <c r="E93" s="7"/>
      <c r="F93" s="7">
        <v>24912</v>
      </c>
      <c r="G93" s="10">
        <f t="shared" si="2"/>
        <v>0.43070539419087139</v>
      </c>
      <c r="H93" s="7">
        <f t="shared" si="3"/>
        <v>57840</v>
      </c>
      <c r="M93" s="95"/>
      <c r="N93" s="95"/>
      <c r="O93" s="95"/>
    </row>
    <row r="94" spans="2:15" ht="12.75" customHeight="1" x14ac:dyDescent="0.2">
      <c r="B94" s="9" t="s">
        <v>319</v>
      </c>
      <c r="C94" s="7">
        <v>5808</v>
      </c>
      <c r="D94" s="10">
        <f t="shared" si="1"/>
        <v>0.26021505376344084</v>
      </c>
      <c r="E94" s="7"/>
      <c r="F94" s="7">
        <v>16512</v>
      </c>
      <c r="G94" s="10">
        <f t="shared" si="2"/>
        <v>0.7397849462365591</v>
      </c>
      <c r="H94" s="7">
        <f t="shared" si="3"/>
        <v>22320</v>
      </c>
      <c r="M94" s="95"/>
      <c r="N94" s="95"/>
      <c r="O94" s="95"/>
    </row>
    <row r="95" spans="2:15" ht="12.75" customHeight="1" x14ac:dyDescent="0.2">
      <c r="B95" s="9" t="s">
        <v>6</v>
      </c>
      <c r="C95" s="7">
        <v>388992</v>
      </c>
      <c r="D95" s="10">
        <f t="shared" si="1"/>
        <v>0.70300436630714513</v>
      </c>
      <c r="E95" s="7"/>
      <c r="F95" s="7">
        <v>164336</v>
      </c>
      <c r="G95" s="10">
        <f t="shared" si="2"/>
        <v>0.29699563369285487</v>
      </c>
      <c r="H95" s="7">
        <f t="shared" si="3"/>
        <v>553328</v>
      </c>
      <c r="M95" s="95"/>
      <c r="N95" s="95"/>
      <c r="O95" s="95"/>
    </row>
    <row r="96" spans="2:15" ht="12.75" customHeight="1" x14ac:dyDescent="0.2">
      <c r="B96" s="9" t="s">
        <v>402</v>
      </c>
      <c r="C96" s="7">
        <v>10256</v>
      </c>
      <c r="D96" s="10">
        <f t="shared" si="1"/>
        <v>0.38866151280885253</v>
      </c>
      <c r="E96" s="7"/>
      <c r="F96" s="7">
        <v>16132</v>
      </c>
      <c r="G96" s="10">
        <f t="shared" si="2"/>
        <v>0.61133848719114747</v>
      </c>
      <c r="H96" s="7">
        <f t="shared" si="3"/>
        <v>26388</v>
      </c>
      <c r="L96" s="8"/>
      <c r="M96" s="95"/>
      <c r="N96" s="95"/>
      <c r="O96" s="95"/>
    </row>
    <row r="97" spans="2:15" ht="12.75" customHeight="1" x14ac:dyDescent="0.2">
      <c r="B97" s="9" t="s">
        <v>9</v>
      </c>
      <c r="C97" s="7">
        <v>46272</v>
      </c>
      <c r="D97" s="10">
        <f t="shared" si="1"/>
        <v>0.66452205882352944</v>
      </c>
      <c r="E97" s="7"/>
      <c r="F97" s="7">
        <v>23360</v>
      </c>
      <c r="G97" s="10">
        <f t="shared" si="2"/>
        <v>0.33547794117647056</v>
      </c>
      <c r="H97" s="7">
        <f t="shared" si="3"/>
        <v>69632</v>
      </c>
      <c r="M97" s="95"/>
      <c r="N97" s="95"/>
      <c r="O97" s="95"/>
    </row>
    <row r="98" spans="2:15" ht="12.75" customHeight="1" x14ac:dyDescent="0.2">
      <c r="B98" s="9" t="s">
        <v>236</v>
      </c>
      <c r="C98" s="7">
        <v>17856</v>
      </c>
      <c r="D98" s="10">
        <f t="shared" ref="D98:D128" si="17">+C98/$H98</f>
        <v>0.80345572354211658</v>
      </c>
      <c r="E98" s="7"/>
      <c r="F98" s="15">
        <v>4368</v>
      </c>
      <c r="G98" s="10">
        <f t="shared" ref="G98:G128" si="18">+F98/$H98</f>
        <v>0.19654427645788336</v>
      </c>
      <c r="H98" s="7">
        <f t="shared" ref="H98:H128" si="19">+C98+F98</f>
        <v>22224</v>
      </c>
      <c r="M98" s="95"/>
      <c r="N98" s="95"/>
      <c r="O98" s="95"/>
    </row>
    <row r="99" spans="2:15" ht="12.75" customHeight="1" x14ac:dyDescent="0.2">
      <c r="B99" s="9" t="s">
        <v>281</v>
      </c>
      <c r="C99" s="7">
        <v>6512</v>
      </c>
      <c r="D99" s="10">
        <f t="shared" si="17"/>
        <v>0.67607973421926915</v>
      </c>
      <c r="E99" s="7"/>
      <c r="F99" s="7">
        <v>3120</v>
      </c>
      <c r="G99" s="10">
        <f t="shared" si="18"/>
        <v>0.32392026578073091</v>
      </c>
      <c r="H99" s="7">
        <f t="shared" si="19"/>
        <v>9632</v>
      </c>
      <c r="L99" s="96"/>
      <c r="M99" s="95"/>
      <c r="N99" s="95"/>
      <c r="O99" s="95"/>
    </row>
    <row r="100" spans="2:15" ht="12.75" customHeight="1" x14ac:dyDescent="0.2">
      <c r="B100" s="9" t="s">
        <v>202</v>
      </c>
      <c r="C100" s="7">
        <v>1344</v>
      </c>
      <c r="D100" s="10">
        <f t="shared" si="17"/>
        <v>0.22105263157894736</v>
      </c>
      <c r="E100" s="7"/>
      <c r="F100" s="7">
        <v>4736</v>
      </c>
      <c r="G100" s="10">
        <f t="shared" si="18"/>
        <v>0.77894736842105261</v>
      </c>
      <c r="H100" s="7">
        <f t="shared" si="19"/>
        <v>6080</v>
      </c>
      <c r="M100" s="95"/>
      <c r="N100" s="95"/>
      <c r="O100" s="95"/>
    </row>
    <row r="101" spans="2:15" ht="12.75" customHeight="1" x14ac:dyDescent="0.2">
      <c r="B101" s="9" t="s">
        <v>4</v>
      </c>
      <c r="C101" s="7">
        <v>34608</v>
      </c>
      <c r="D101" s="10">
        <f t="shared" ref="D101" si="20">+C101/$H101</f>
        <v>0.51721664275466284</v>
      </c>
      <c r="E101" s="7"/>
      <c r="F101" s="7">
        <v>32304</v>
      </c>
      <c r="G101" s="10">
        <f t="shared" ref="G101" si="21">+F101/$H101</f>
        <v>0.48278335724533716</v>
      </c>
      <c r="H101" s="7">
        <f t="shared" ref="H101" si="22">+C101+F101</f>
        <v>66912</v>
      </c>
      <c r="L101" s="96"/>
      <c r="M101" s="95"/>
      <c r="N101" s="95"/>
      <c r="O101" s="95"/>
    </row>
    <row r="102" spans="2:15" ht="12.75" customHeight="1" x14ac:dyDescent="0.2">
      <c r="B102" s="9" t="s">
        <v>10</v>
      </c>
      <c r="C102" s="7">
        <v>19024</v>
      </c>
      <c r="D102" s="10">
        <f t="shared" si="17"/>
        <v>0.39344804765056252</v>
      </c>
      <c r="E102" s="7"/>
      <c r="F102" s="7">
        <v>29328</v>
      </c>
      <c r="G102" s="10">
        <f t="shared" si="18"/>
        <v>0.60655195234943748</v>
      </c>
      <c r="H102" s="7">
        <f t="shared" si="19"/>
        <v>48352</v>
      </c>
      <c r="M102" s="95"/>
      <c r="N102" s="95"/>
      <c r="O102" s="95"/>
    </row>
    <row r="103" spans="2:15" ht="12.75" customHeight="1" x14ac:dyDescent="0.2">
      <c r="B103" s="9" t="s">
        <v>552</v>
      </c>
      <c r="C103" s="7">
        <v>1504</v>
      </c>
      <c r="D103" s="10">
        <f t="shared" si="17"/>
        <v>0.22982885085574573</v>
      </c>
      <c r="E103" s="7"/>
      <c r="F103" s="7">
        <v>5040</v>
      </c>
      <c r="G103" s="10">
        <f t="shared" si="18"/>
        <v>0.77017114914425433</v>
      </c>
      <c r="H103" s="7">
        <f t="shared" si="19"/>
        <v>6544</v>
      </c>
      <c r="M103" s="95"/>
      <c r="N103" s="95"/>
      <c r="O103" s="95"/>
    </row>
    <row r="104" spans="2:15" ht="12.75" customHeight="1" x14ac:dyDescent="0.2">
      <c r="B104" s="9" t="s">
        <v>18</v>
      </c>
      <c r="C104" s="7">
        <v>38448</v>
      </c>
      <c r="D104" s="10">
        <f t="shared" si="17"/>
        <v>0.53758389261744965</v>
      </c>
      <c r="E104" s="7"/>
      <c r="F104" s="7">
        <v>33072</v>
      </c>
      <c r="G104" s="10">
        <f t="shared" si="18"/>
        <v>0.46241610738255035</v>
      </c>
      <c r="H104" s="7">
        <f t="shared" si="19"/>
        <v>71520</v>
      </c>
      <c r="M104" s="95"/>
      <c r="N104" s="95"/>
      <c r="O104" s="95"/>
    </row>
    <row r="105" spans="2:15" ht="12.75" customHeight="1" x14ac:dyDescent="0.2">
      <c r="B105" s="9" t="s">
        <v>280</v>
      </c>
      <c r="C105" s="7">
        <v>4096</v>
      </c>
      <c r="D105" s="10">
        <f t="shared" si="17"/>
        <v>1</v>
      </c>
      <c r="E105" s="7"/>
      <c r="F105" s="7"/>
      <c r="G105" s="10">
        <f t="shared" si="18"/>
        <v>0</v>
      </c>
      <c r="H105" s="7">
        <f t="shared" si="19"/>
        <v>4096</v>
      </c>
      <c r="L105" s="96"/>
      <c r="M105" s="95"/>
      <c r="N105" s="95"/>
      <c r="O105" s="95"/>
    </row>
    <row r="106" spans="2:15" ht="12.75" customHeight="1" x14ac:dyDescent="0.2">
      <c r="B106" s="9" t="s">
        <v>22</v>
      </c>
      <c r="C106" s="7">
        <v>186176</v>
      </c>
      <c r="D106" s="10">
        <f t="shared" si="17"/>
        <v>0.70461426668281457</v>
      </c>
      <c r="E106" s="7"/>
      <c r="F106" s="7">
        <v>78048</v>
      </c>
      <c r="G106" s="10">
        <f t="shared" si="18"/>
        <v>0.29538573331718543</v>
      </c>
      <c r="H106" s="7">
        <f t="shared" si="19"/>
        <v>264224</v>
      </c>
      <c r="L106" s="96"/>
      <c r="M106" s="95"/>
      <c r="N106" s="95"/>
      <c r="O106" s="95"/>
    </row>
    <row r="107" spans="2:15" ht="12.75" customHeight="1" x14ac:dyDescent="0.2">
      <c r="B107" s="9" t="s">
        <v>200</v>
      </c>
      <c r="C107" s="7">
        <v>3744</v>
      </c>
      <c r="D107" s="10">
        <f t="shared" si="17"/>
        <v>0.64109589041095894</v>
      </c>
      <c r="E107" s="7"/>
      <c r="F107" s="7">
        <v>2096</v>
      </c>
      <c r="G107" s="10">
        <f t="shared" si="18"/>
        <v>0.35890410958904112</v>
      </c>
      <c r="H107" s="7">
        <f t="shared" si="19"/>
        <v>5840</v>
      </c>
      <c r="M107" s="95"/>
      <c r="N107" s="95"/>
      <c r="O107" s="95"/>
    </row>
    <row r="108" spans="2:15" ht="12.75" customHeight="1" x14ac:dyDescent="0.2">
      <c r="B108" s="9" t="s">
        <v>23</v>
      </c>
      <c r="C108" s="7">
        <v>93120</v>
      </c>
      <c r="D108" s="10">
        <f t="shared" si="17"/>
        <v>0.67151263412945661</v>
      </c>
      <c r="E108" s="7"/>
      <c r="F108" s="7">
        <v>45552</v>
      </c>
      <c r="G108" s="10">
        <f t="shared" si="18"/>
        <v>0.32848736587054345</v>
      </c>
      <c r="H108" s="7">
        <f t="shared" si="19"/>
        <v>138672</v>
      </c>
      <c r="L108" s="96"/>
      <c r="M108" s="95"/>
      <c r="N108" s="95"/>
      <c r="O108" s="95"/>
    </row>
    <row r="109" spans="2:15" ht="12.75" customHeight="1" x14ac:dyDescent="0.2">
      <c r="B109" s="9" t="s">
        <v>47</v>
      </c>
      <c r="C109" s="7">
        <v>84048</v>
      </c>
      <c r="D109" s="10">
        <f t="shared" si="17"/>
        <v>0.57846052196894615</v>
      </c>
      <c r="E109" s="7"/>
      <c r="F109" s="7">
        <v>61248</v>
      </c>
      <c r="G109" s="10">
        <f t="shared" si="18"/>
        <v>0.42153947803105385</v>
      </c>
      <c r="H109" s="7">
        <f t="shared" si="19"/>
        <v>145296</v>
      </c>
      <c r="M109" s="95"/>
      <c r="N109" s="95"/>
      <c r="O109" s="95"/>
    </row>
    <row r="110" spans="2:15" ht="12.75" customHeight="1" x14ac:dyDescent="0.2">
      <c r="B110" s="9" t="s">
        <v>279</v>
      </c>
      <c r="C110" s="7">
        <v>12000</v>
      </c>
      <c r="D110" s="10">
        <f t="shared" si="17"/>
        <v>0.59101654846335694</v>
      </c>
      <c r="E110" s="7"/>
      <c r="F110" s="7">
        <v>8304</v>
      </c>
      <c r="G110" s="10">
        <f t="shared" si="18"/>
        <v>0.40898345153664301</v>
      </c>
      <c r="H110" s="7">
        <f t="shared" si="19"/>
        <v>20304</v>
      </c>
      <c r="L110" s="96"/>
      <c r="M110" s="95"/>
      <c r="N110" s="95"/>
      <c r="O110" s="95"/>
    </row>
    <row r="111" spans="2:15" ht="12.75" customHeight="1" x14ac:dyDescent="0.2">
      <c r="B111" s="9" t="s">
        <v>278</v>
      </c>
      <c r="C111" s="15">
        <v>7936</v>
      </c>
      <c r="D111" s="10">
        <f t="shared" si="17"/>
        <v>0.4206955046649703</v>
      </c>
      <c r="E111" s="7"/>
      <c r="F111" s="15">
        <v>10928</v>
      </c>
      <c r="G111" s="10">
        <f t="shared" si="18"/>
        <v>0.5793044953350297</v>
      </c>
      <c r="H111" s="7">
        <f t="shared" si="19"/>
        <v>18864</v>
      </c>
      <c r="M111" s="95"/>
      <c r="N111" s="95"/>
      <c r="O111" s="95"/>
    </row>
    <row r="112" spans="2:15" ht="12.75" customHeight="1" x14ac:dyDescent="0.2">
      <c r="B112" s="9" t="s">
        <v>277</v>
      </c>
      <c r="C112" s="7">
        <v>6672</v>
      </c>
      <c r="D112" s="10">
        <f t="shared" si="17"/>
        <v>0.53324808184143224</v>
      </c>
      <c r="E112" s="7"/>
      <c r="F112" s="7">
        <v>5840</v>
      </c>
      <c r="G112" s="10">
        <f t="shared" si="18"/>
        <v>0.46675191815856776</v>
      </c>
      <c r="H112" s="7">
        <f t="shared" si="19"/>
        <v>12512</v>
      </c>
      <c r="M112" s="95"/>
      <c r="N112" s="95"/>
      <c r="O112" s="95"/>
    </row>
    <row r="113" spans="2:15" ht="12.75" customHeight="1" x14ac:dyDescent="0.2">
      <c r="B113" s="8" t="s">
        <v>489</v>
      </c>
      <c r="C113" s="15"/>
      <c r="D113" s="10">
        <f t="shared" si="17"/>
        <v>0</v>
      </c>
      <c r="E113" s="7"/>
      <c r="F113" s="15">
        <v>1040</v>
      </c>
      <c r="G113" s="10">
        <f t="shared" si="18"/>
        <v>1</v>
      </c>
      <c r="H113" s="7">
        <f t="shared" si="19"/>
        <v>1040</v>
      </c>
      <c r="M113" s="95"/>
      <c r="N113" s="95"/>
      <c r="O113" s="95"/>
    </row>
    <row r="114" spans="2:15" ht="12.75" customHeight="1" x14ac:dyDescent="0.2">
      <c r="B114" s="9" t="s">
        <v>276</v>
      </c>
      <c r="C114" s="7"/>
      <c r="D114" s="10">
        <f t="shared" si="17"/>
        <v>0</v>
      </c>
      <c r="E114" s="7"/>
      <c r="F114" s="7">
        <v>1024</v>
      </c>
      <c r="G114" s="10">
        <f t="shared" si="18"/>
        <v>1</v>
      </c>
      <c r="H114" s="7">
        <f t="shared" si="19"/>
        <v>1024</v>
      </c>
      <c r="L114" s="96"/>
      <c r="M114" s="95"/>
      <c r="N114" s="95"/>
      <c r="O114" s="95"/>
    </row>
    <row r="115" spans="2:15" ht="12.75" customHeight="1" x14ac:dyDescent="0.2">
      <c r="B115" s="9" t="s">
        <v>275</v>
      </c>
      <c r="C115" s="7"/>
      <c r="D115" s="10">
        <f t="shared" si="17"/>
        <v>0</v>
      </c>
      <c r="E115" s="7"/>
      <c r="F115" s="7">
        <v>1440</v>
      </c>
      <c r="G115" s="10">
        <f t="shared" si="18"/>
        <v>1</v>
      </c>
      <c r="H115" s="7">
        <f t="shared" si="19"/>
        <v>1440</v>
      </c>
      <c r="L115" s="96"/>
      <c r="M115" s="95"/>
      <c r="N115" s="95"/>
      <c r="O115" s="95"/>
    </row>
    <row r="116" spans="2:15" ht="12.75" customHeight="1" x14ac:dyDescent="0.2">
      <c r="B116" s="9" t="s">
        <v>24</v>
      </c>
      <c r="C116" s="7">
        <v>27408</v>
      </c>
      <c r="D116" s="10">
        <f t="shared" si="17"/>
        <v>0.70580964153275649</v>
      </c>
      <c r="E116" s="7"/>
      <c r="F116" s="7">
        <v>11424</v>
      </c>
      <c r="G116" s="10">
        <f t="shared" si="18"/>
        <v>0.29419035846724351</v>
      </c>
      <c r="H116" s="7">
        <f t="shared" si="19"/>
        <v>38832</v>
      </c>
      <c r="M116" s="95"/>
      <c r="N116" s="95"/>
      <c r="O116" s="95"/>
    </row>
    <row r="117" spans="2:15" ht="12.75" customHeight="1" x14ac:dyDescent="0.2">
      <c r="B117" s="9" t="s">
        <v>206</v>
      </c>
      <c r="C117" s="7">
        <v>15584</v>
      </c>
      <c r="D117" s="10">
        <f t="shared" si="17"/>
        <v>0.52113429641519526</v>
      </c>
      <c r="E117" s="7"/>
      <c r="F117" s="7">
        <v>14320</v>
      </c>
      <c r="G117" s="10">
        <f t="shared" si="18"/>
        <v>0.47886570358480474</v>
      </c>
      <c r="H117" s="7">
        <f t="shared" si="19"/>
        <v>29904</v>
      </c>
      <c r="M117" s="95"/>
      <c r="N117" s="95"/>
      <c r="O117" s="95"/>
    </row>
    <row r="118" spans="2:15" ht="12.75" customHeight="1" x14ac:dyDescent="0.2">
      <c r="B118" s="9" t="s">
        <v>5</v>
      </c>
      <c r="C118" s="7">
        <v>74880</v>
      </c>
      <c r="D118" s="10">
        <f t="shared" si="17"/>
        <v>0.51214707813525939</v>
      </c>
      <c r="E118" s="7"/>
      <c r="F118" s="7">
        <v>71328</v>
      </c>
      <c r="G118" s="10">
        <f t="shared" si="18"/>
        <v>0.48785292186474066</v>
      </c>
      <c r="H118" s="7">
        <f t="shared" si="19"/>
        <v>146208</v>
      </c>
      <c r="M118" s="95"/>
      <c r="N118" s="95"/>
      <c r="O118" s="95"/>
    </row>
    <row r="119" spans="2:15" ht="12.75" customHeight="1" x14ac:dyDescent="0.2">
      <c r="B119" s="9" t="s">
        <v>261</v>
      </c>
      <c r="C119" s="7">
        <v>4752</v>
      </c>
      <c r="D119" s="10">
        <f t="shared" si="17"/>
        <v>1</v>
      </c>
      <c r="E119" s="7"/>
      <c r="F119" s="7"/>
      <c r="G119" s="10">
        <f t="shared" si="18"/>
        <v>0</v>
      </c>
      <c r="H119" s="7">
        <f t="shared" si="19"/>
        <v>4752</v>
      </c>
      <c r="L119" s="96"/>
      <c r="M119" s="95"/>
      <c r="N119" s="95"/>
      <c r="O119" s="95"/>
    </row>
    <row r="120" spans="2:15" ht="12.75" customHeight="1" x14ac:dyDescent="0.2">
      <c r="B120" s="9" t="s">
        <v>551</v>
      </c>
      <c r="C120" s="7">
        <v>1104</v>
      </c>
      <c r="D120" s="10">
        <f t="shared" si="17"/>
        <v>1</v>
      </c>
      <c r="E120" s="7"/>
      <c r="F120" s="7"/>
      <c r="G120" s="10">
        <f t="shared" si="18"/>
        <v>0</v>
      </c>
      <c r="H120" s="7">
        <f t="shared" si="19"/>
        <v>1104</v>
      </c>
      <c r="M120" s="95"/>
      <c r="N120" s="95"/>
      <c r="O120" s="95"/>
    </row>
    <row r="121" spans="2:15" ht="12.75" customHeight="1" x14ac:dyDescent="0.2">
      <c r="B121" s="9" t="s">
        <v>271</v>
      </c>
      <c r="C121" s="7">
        <v>1920</v>
      </c>
      <c r="D121" s="10">
        <f t="shared" si="17"/>
        <v>0.45454545454545453</v>
      </c>
      <c r="E121" s="7"/>
      <c r="F121" s="7">
        <v>2304</v>
      </c>
      <c r="G121" s="10">
        <f t="shared" si="18"/>
        <v>0.54545454545454541</v>
      </c>
      <c r="H121" s="7">
        <f t="shared" si="19"/>
        <v>4224</v>
      </c>
      <c r="M121" s="95"/>
      <c r="N121" s="95"/>
      <c r="O121" s="95"/>
    </row>
    <row r="122" spans="2:15" ht="12.75" customHeight="1" x14ac:dyDescent="0.2">
      <c r="B122" s="9" t="s">
        <v>272</v>
      </c>
      <c r="C122" s="7">
        <v>11456</v>
      </c>
      <c r="D122" s="10">
        <f t="shared" si="17"/>
        <v>0.8689320388349514</v>
      </c>
      <c r="E122" s="7"/>
      <c r="F122" s="7">
        <v>1728</v>
      </c>
      <c r="G122" s="10">
        <f t="shared" si="18"/>
        <v>0.13106796116504854</v>
      </c>
      <c r="H122" s="7">
        <f t="shared" si="19"/>
        <v>13184</v>
      </c>
      <c r="L122" s="96"/>
      <c r="M122" s="95"/>
      <c r="N122" s="95"/>
      <c r="O122" s="95"/>
    </row>
    <row r="123" spans="2:15" ht="12.75" customHeight="1" x14ac:dyDescent="0.2">
      <c r="B123" s="9" t="s">
        <v>270</v>
      </c>
      <c r="C123" s="7">
        <v>26352</v>
      </c>
      <c r="D123" s="10">
        <f t="shared" si="17"/>
        <v>0.66064981949458479</v>
      </c>
      <c r="E123" s="7"/>
      <c r="F123" s="7">
        <v>13536</v>
      </c>
      <c r="G123" s="10">
        <f t="shared" si="18"/>
        <v>0.33935018050541516</v>
      </c>
      <c r="H123" s="7">
        <f t="shared" si="19"/>
        <v>39888</v>
      </c>
      <c r="L123" s="96"/>
      <c r="M123" s="95"/>
      <c r="N123" s="95"/>
      <c r="O123" s="95"/>
    </row>
    <row r="124" spans="2:15" ht="12.75" customHeight="1" x14ac:dyDescent="0.2">
      <c r="B124" s="9" t="s">
        <v>205</v>
      </c>
      <c r="C124" s="7">
        <v>3936</v>
      </c>
      <c r="D124" s="10">
        <f t="shared" si="17"/>
        <v>0.80392156862745101</v>
      </c>
      <c r="E124" s="7"/>
      <c r="F124" s="7">
        <v>960</v>
      </c>
      <c r="G124" s="10">
        <f t="shared" si="18"/>
        <v>0.19607843137254902</v>
      </c>
      <c r="H124" s="7">
        <f t="shared" si="19"/>
        <v>4896</v>
      </c>
      <c r="L124" s="8"/>
      <c r="M124" s="95"/>
      <c r="N124" s="95"/>
      <c r="O124" s="95"/>
    </row>
    <row r="125" spans="2:15" ht="12.75" customHeight="1" x14ac:dyDescent="0.2">
      <c r="B125" s="9" t="s">
        <v>273</v>
      </c>
      <c r="C125" s="7">
        <v>19008</v>
      </c>
      <c r="D125" s="10">
        <f t="shared" si="17"/>
        <v>0.70171293561724746</v>
      </c>
      <c r="E125" s="7"/>
      <c r="F125" s="7">
        <v>8080</v>
      </c>
      <c r="G125" s="10">
        <f t="shared" si="18"/>
        <v>0.29828706438275249</v>
      </c>
      <c r="H125" s="7">
        <f t="shared" si="19"/>
        <v>27088</v>
      </c>
      <c r="L125" s="8"/>
      <c r="M125" s="95"/>
      <c r="N125" s="95"/>
      <c r="O125" s="95"/>
    </row>
    <row r="126" spans="2:15" ht="12.75" customHeight="1" x14ac:dyDescent="0.2">
      <c r="B126" s="9" t="s">
        <v>216</v>
      </c>
      <c r="C126" s="7">
        <v>20880</v>
      </c>
      <c r="D126" s="10">
        <f t="shared" si="17"/>
        <v>0.75960419091967402</v>
      </c>
      <c r="E126" s="7"/>
      <c r="F126" s="7">
        <v>6608</v>
      </c>
      <c r="G126" s="10">
        <f t="shared" si="18"/>
        <v>0.24039580908032596</v>
      </c>
      <c r="H126" s="7">
        <f t="shared" si="19"/>
        <v>27488</v>
      </c>
      <c r="L126" s="8"/>
      <c r="M126" s="95"/>
      <c r="N126" s="95"/>
      <c r="O126" s="95"/>
    </row>
    <row r="127" spans="2:15" ht="12.75" customHeight="1" x14ac:dyDescent="0.2">
      <c r="B127" s="9" t="s">
        <v>656</v>
      </c>
      <c r="C127" s="7">
        <v>20800</v>
      </c>
      <c r="D127" s="10">
        <f t="shared" si="17"/>
        <v>0.70043103448275867</v>
      </c>
      <c r="E127" s="7"/>
      <c r="F127" s="7">
        <v>8896</v>
      </c>
      <c r="G127" s="10">
        <f t="shared" si="18"/>
        <v>0.29956896551724138</v>
      </c>
      <c r="H127" s="7">
        <f t="shared" si="19"/>
        <v>29696</v>
      </c>
      <c r="L127" s="96"/>
      <c r="M127" s="95"/>
      <c r="N127" s="95"/>
      <c r="O127" s="95"/>
    </row>
    <row r="128" spans="2:15" ht="12.75" customHeight="1" x14ac:dyDescent="0.2">
      <c r="B128" s="9" t="s">
        <v>274</v>
      </c>
      <c r="C128" s="7">
        <v>50272</v>
      </c>
      <c r="D128" s="10">
        <f t="shared" si="17"/>
        <v>0.76596782057532908</v>
      </c>
      <c r="E128" s="7"/>
      <c r="F128" s="7">
        <v>15360</v>
      </c>
      <c r="G128" s="10">
        <f t="shared" si="18"/>
        <v>0.23403217942467089</v>
      </c>
      <c r="H128" s="7">
        <f t="shared" si="19"/>
        <v>65632</v>
      </c>
      <c r="L128" s="8"/>
      <c r="M128" s="95"/>
      <c r="N128" s="95"/>
      <c r="O128" s="95"/>
    </row>
    <row r="129" spans="2:12" ht="12.75" customHeight="1" x14ac:dyDescent="0.2"/>
    <row r="130" spans="2:12" ht="12.75" customHeight="1" x14ac:dyDescent="0.2">
      <c r="B130" s="201" t="s">
        <v>691</v>
      </c>
      <c r="C130" s="201"/>
      <c r="D130" s="201"/>
      <c r="E130" s="201"/>
      <c r="F130" s="201"/>
      <c r="G130" s="201"/>
      <c r="H130" s="201"/>
    </row>
    <row r="131" spans="2:12" ht="12.75" customHeight="1" x14ac:dyDescent="0.2">
      <c r="B131" s="201"/>
      <c r="C131" s="201"/>
      <c r="D131" s="201"/>
      <c r="E131" s="201"/>
      <c r="F131" s="201"/>
      <c r="G131" s="201"/>
      <c r="H131" s="201"/>
    </row>
    <row r="132" spans="2:12" ht="12.75" customHeight="1" x14ac:dyDescent="0.2"/>
    <row r="133" spans="2:12" ht="12.75" customHeight="1" x14ac:dyDescent="0.2">
      <c r="B133" s="203" t="s">
        <v>686</v>
      </c>
      <c r="C133" s="201"/>
      <c r="D133" s="201"/>
      <c r="E133" s="201"/>
      <c r="F133" s="201"/>
      <c r="G133" s="201"/>
      <c r="H133" s="201"/>
    </row>
    <row r="134" spans="2:12" ht="12.75" customHeight="1" x14ac:dyDescent="0.2">
      <c r="B134" s="201"/>
      <c r="C134" s="201"/>
      <c r="D134" s="201"/>
      <c r="E134" s="201"/>
      <c r="F134" s="201"/>
      <c r="G134" s="201"/>
      <c r="H134" s="201"/>
      <c r="L134" s="8"/>
    </row>
    <row r="135" spans="2:12" ht="12.75" customHeight="1" x14ac:dyDescent="0.2">
      <c r="B135" s="201"/>
      <c r="C135" s="201"/>
      <c r="D135" s="201"/>
      <c r="E135" s="201"/>
      <c r="F135" s="201"/>
      <c r="G135" s="201"/>
      <c r="H135" s="201"/>
      <c r="L135" s="8"/>
    </row>
    <row r="136" spans="2:12" ht="12.75" customHeight="1" x14ac:dyDescent="0.2">
      <c r="L136" s="8"/>
    </row>
    <row r="137" spans="2:12" ht="12.75" customHeight="1" x14ac:dyDescent="0.2">
      <c r="L137" s="8"/>
    </row>
    <row r="138" spans="2:12" ht="12.75" customHeight="1" x14ac:dyDescent="0.2">
      <c r="B138" s="201" t="s">
        <v>688</v>
      </c>
      <c r="C138" s="201"/>
      <c r="D138" s="201"/>
      <c r="E138" s="201"/>
      <c r="F138" s="201"/>
      <c r="G138" s="201"/>
      <c r="H138" s="201"/>
      <c r="L138" s="8"/>
    </row>
    <row r="139" spans="2:12" ht="12.75" customHeight="1" x14ac:dyDescent="0.2">
      <c r="B139" s="201"/>
      <c r="C139" s="201"/>
      <c r="D139" s="201"/>
      <c r="E139" s="201"/>
      <c r="F139" s="201"/>
      <c r="G139" s="201"/>
      <c r="H139" s="201"/>
      <c r="L139" s="8"/>
    </row>
    <row r="140" spans="2:12" ht="12.75" customHeight="1" x14ac:dyDescent="0.2">
      <c r="B140" s="201"/>
      <c r="C140" s="201"/>
      <c r="D140" s="201"/>
      <c r="E140" s="201"/>
      <c r="F140" s="201"/>
      <c r="G140" s="201"/>
      <c r="H140" s="201"/>
      <c r="L140" s="8"/>
    </row>
    <row r="141" spans="2:12" ht="12.75" customHeight="1" x14ac:dyDescent="0.2"/>
    <row r="142" spans="2:12" ht="12.75" customHeight="1" x14ac:dyDescent="0.2">
      <c r="B142" s="201" t="s">
        <v>428</v>
      </c>
      <c r="C142" s="201"/>
      <c r="D142" s="201"/>
      <c r="E142" s="201"/>
      <c r="F142" s="201"/>
      <c r="G142" s="201"/>
      <c r="H142" s="201"/>
    </row>
    <row r="143" spans="2:12" ht="12.75" customHeight="1" x14ac:dyDescent="0.2">
      <c r="B143" s="201"/>
      <c r="C143" s="201"/>
      <c r="D143" s="201"/>
      <c r="E143" s="201"/>
      <c r="F143" s="201"/>
      <c r="G143" s="201"/>
      <c r="H143" s="201"/>
    </row>
    <row r="144" spans="2:12" ht="12.75" customHeight="1" x14ac:dyDescent="0.2">
      <c r="B144" s="201"/>
      <c r="C144" s="201"/>
      <c r="D144" s="201"/>
      <c r="E144" s="201"/>
      <c r="F144" s="201"/>
      <c r="G144" s="201"/>
      <c r="H144" s="201"/>
    </row>
    <row r="145" spans="2:8" ht="12.75" customHeight="1" x14ac:dyDescent="0.2">
      <c r="B145" s="201"/>
      <c r="C145" s="201"/>
      <c r="D145" s="201"/>
      <c r="E145" s="201"/>
      <c r="F145" s="201"/>
      <c r="G145" s="201"/>
      <c r="H145" s="201"/>
    </row>
    <row r="146" spans="2:8" ht="12.75" customHeight="1" x14ac:dyDescent="0.2">
      <c r="B146" s="201"/>
      <c r="C146" s="201"/>
      <c r="D146" s="201"/>
      <c r="E146" s="201"/>
      <c r="F146" s="201"/>
      <c r="G146" s="201"/>
      <c r="H146" s="201"/>
    </row>
    <row r="147" spans="2:8" ht="12.75" customHeight="1" x14ac:dyDescent="0.2">
      <c r="B147" s="201"/>
      <c r="C147" s="201"/>
      <c r="D147" s="201"/>
      <c r="E147" s="201"/>
      <c r="F147" s="201"/>
      <c r="G147" s="201"/>
      <c r="H147" s="201"/>
    </row>
    <row r="148" spans="2:8" ht="12.75" customHeight="1" x14ac:dyDescent="0.2">
      <c r="B148" s="201"/>
      <c r="C148" s="201"/>
      <c r="D148" s="201"/>
      <c r="E148" s="201"/>
      <c r="F148" s="201"/>
      <c r="G148" s="201"/>
      <c r="H148" s="201"/>
    </row>
    <row r="149" spans="2:8" ht="12.75" customHeight="1" x14ac:dyDescent="0.2">
      <c r="C149" s="1"/>
      <c r="D149" s="1"/>
      <c r="E149" s="1"/>
      <c r="F149" s="1"/>
      <c r="G149" s="1"/>
    </row>
    <row r="150" spans="2:8" ht="12.75" customHeight="1" x14ac:dyDescent="0.2">
      <c r="C150" s="1"/>
      <c r="D150" s="1"/>
      <c r="E150" s="1"/>
      <c r="F150" s="1"/>
      <c r="G150" s="1"/>
    </row>
    <row r="151" spans="2:8" ht="12.75" customHeight="1" x14ac:dyDescent="0.2">
      <c r="C151" s="1"/>
      <c r="D151" s="1"/>
      <c r="E151" s="1"/>
      <c r="F151" s="1"/>
      <c r="G151" s="1"/>
    </row>
    <row r="152" spans="2:8" ht="12.75" customHeight="1" x14ac:dyDescent="0.2">
      <c r="C152" s="2"/>
      <c r="D152" s="2"/>
      <c r="E152" s="2"/>
      <c r="F152" s="1"/>
      <c r="G152" s="1"/>
    </row>
    <row r="153" spans="2:8" ht="12.75" customHeight="1" x14ac:dyDescent="0.2">
      <c r="C153" s="2"/>
      <c r="D153" s="2"/>
      <c r="E153" s="2"/>
      <c r="F153" s="1"/>
      <c r="G153" s="1"/>
    </row>
    <row r="154" spans="2:8" ht="12.75" customHeight="1" x14ac:dyDescent="0.2">
      <c r="C154" s="1"/>
      <c r="D154" s="1"/>
      <c r="E154" s="1"/>
      <c r="F154" s="1"/>
      <c r="G154" s="1"/>
    </row>
    <row r="155" spans="2:8" x14ac:dyDescent="0.2">
      <c r="C155" s="1"/>
      <c r="D155" s="1"/>
      <c r="E155" s="1"/>
      <c r="F155" s="1"/>
      <c r="G155" s="1"/>
    </row>
    <row r="156" spans="2:8" x14ac:dyDescent="0.2">
      <c r="C156" s="1"/>
      <c r="D156" s="1"/>
      <c r="E156" s="1"/>
      <c r="F156" s="1"/>
      <c r="G156" s="1"/>
    </row>
    <row r="157" spans="2:8" x14ac:dyDescent="0.2">
      <c r="C157" s="1"/>
      <c r="D157" s="1"/>
      <c r="E157" s="1"/>
      <c r="F157" s="1"/>
      <c r="G157" s="1"/>
    </row>
    <row r="158" spans="2:8" x14ac:dyDescent="0.2">
      <c r="C158" s="1"/>
      <c r="D158" s="1"/>
      <c r="E158" s="1"/>
      <c r="F158" s="1"/>
      <c r="G158" s="1"/>
    </row>
    <row r="159" spans="2:8" x14ac:dyDescent="0.2">
      <c r="C159" s="1"/>
      <c r="D159" s="1"/>
      <c r="E159" s="1"/>
      <c r="F159" s="1"/>
      <c r="G159" s="1"/>
    </row>
    <row r="160" spans="2:8" x14ac:dyDescent="0.2">
      <c r="C160" s="2"/>
      <c r="D160" s="2"/>
      <c r="E160" s="2"/>
      <c r="F160" s="1"/>
      <c r="G160" s="1"/>
    </row>
    <row r="161" spans="3:7" x14ac:dyDescent="0.2">
      <c r="C161" s="2"/>
      <c r="D161" s="2"/>
      <c r="E161" s="2"/>
      <c r="F161" s="1"/>
      <c r="G161" s="1"/>
    </row>
    <row r="162" spans="3:7" x14ac:dyDescent="0.2">
      <c r="C162" s="1"/>
      <c r="D162" s="1"/>
      <c r="E162" s="1"/>
      <c r="F162" s="1"/>
      <c r="G162" s="1"/>
    </row>
    <row r="163" spans="3:7" x14ac:dyDescent="0.2">
      <c r="C163" s="1"/>
      <c r="D163" s="1"/>
      <c r="E163" s="1"/>
      <c r="F163" s="1"/>
      <c r="G163" s="1"/>
    </row>
    <row r="164" spans="3:7" x14ac:dyDescent="0.2">
      <c r="C164" s="1"/>
      <c r="D164" s="1"/>
      <c r="E164" s="1"/>
      <c r="F164" s="1"/>
      <c r="G164" s="1"/>
    </row>
    <row r="165" spans="3:7" x14ac:dyDescent="0.2">
      <c r="C165" s="1"/>
      <c r="D165" s="1"/>
      <c r="E165" s="1"/>
      <c r="F165" s="1"/>
      <c r="G165" s="1"/>
    </row>
    <row r="166" spans="3:7" x14ac:dyDescent="0.2">
      <c r="C166" s="1"/>
      <c r="D166" s="1"/>
      <c r="E166" s="1"/>
      <c r="F166" s="1"/>
      <c r="G166" s="1"/>
    </row>
    <row r="167" spans="3:7" x14ac:dyDescent="0.2">
      <c r="C167" s="1"/>
      <c r="D167" s="1"/>
      <c r="E167" s="1"/>
      <c r="F167" s="1"/>
      <c r="G167" s="1"/>
    </row>
    <row r="168" spans="3:7" x14ac:dyDescent="0.2">
      <c r="C168" s="2"/>
      <c r="D168" s="2"/>
      <c r="E168" s="2"/>
      <c r="F168" s="1"/>
      <c r="G168" s="1"/>
    </row>
    <row r="169" spans="3:7" x14ac:dyDescent="0.2">
      <c r="C169" s="2"/>
      <c r="D169" s="2"/>
      <c r="E169" s="2"/>
      <c r="F169" s="1"/>
      <c r="G169" s="1"/>
    </row>
    <row r="170" spans="3:7" x14ac:dyDescent="0.2">
      <c r="C170" s="1"/>
      <c r="D170" s="1"/>
      <c r="E170" s="1"/>
      <c r="F170" s="1"/>
      <c r="G170" s="1"/>
    </row>
    <row r="171" spans="3:7" x14ac:dyDescent="0.2">
      <c r="C171" s="1"/>
      <c r="D171" s="1"/>
      <c r="E171" s="1"/>
      <c r="F171" s="1"/>
      <c r="G171" s="1"/>
    </row>
    <row r="172" spans="3:7" x14ac:dyDescent="0.2">
      <c r="C172" s="1"/>
      <c r="D172" s="1"/>
      <c r="E172" s="1"/>
      <c r="F172" s="1"/>
      <c r="G172" s="1"/>
    </row>
    <row r="173" spans="3:7" x14ac:dyDescent="0.2">
      <c r="C173" s="1"/>
      <c r="D173" s="1"/>
      <c r="E173" s="1"/>
      <c r="F173" s="1"/>
      <c r="G173" s="1"/>
    </row>
    <row r="174" spans="3:7" x14ac:dyDescent="0.2">
      <c r="C174" s="1"/>
      <c r="D174" s="1"/>
      <c r="E174" s="1"/>
      <c r="F174" s="1"/>
      <c r="G174" s="1"/>
    </row>
    <row r="175" spans="3:7" x14ac:dyDescent="0.2">
      <c r="C175" s="1"/>
      <c r="D175" s="1"/>
      <c r="E175" s="1"/>
      <c r="F175" s="1"/>
      <c r="G175" s="1"/>
    </row>
    <row r="176" spans="3:7" x14ac:dyDescent="0.2">
      <c r="C176" s="1"/>
      <c r="D176" s="1"/>
      <c r="E176" s="1"/>
      <c r="F176" s="1"/>
      <c r="G176" s="1"/>
    </row>
    <row r="177" spans="3:7" x14ac:dyDescent="0.2">
      <c r="C177" s="1"/>
      <c r="D177" s="1"/>
      <c r="E177" s="1"/>
      <c r="F177" s="1"/>
      <c r="G177" s="1"/>
    </row>
    <row r="178" spans="3:7" x14ac:dyDescent="0.2">
      <c r="C178" s="1"/>
      <c r="D178" s="1"/>
      <c r="E178" s="1"/>
      <c r="F178" s="1"/>
      <c r="G178" s="1"/>
    </row>
    <row r="179" spans="3:7" x14ac:dyDescent="0.2">
      <c r="C179" s="1"/>
      <c r="D179" s="1"/>
      <c r="E179" s="1"/>
      <c r="F179" s="1"/>
      <c r="G179" s="1"/>
    </row>
    <row r="180" spans="3:7" x14ac:dyDescent="0.2">
      <c r="C180" s="1"/>
      <c r="D180" s="1"/>
      <c r="E180" s="1"/>
      <c r="F180" s="2"/>
      <c r="G180" s="1"/>
    </row>
    <row r="181" spans="3:7" x14ac:dyDescent="0.2">
      <c r="C181" s="1"/>
      <c r="D181" s="1"/>
      <c r="E181" s="1"/>
      <c r="F181" s="2"/>
      <c r="G181" s="1"/>
    </row>
    <row r="182" spans="3:7" x14ac:dyDescent="0.2">
      <c r="C182" s="2"/>
      <c r="D182" s="2"/>
      <c r="E182" s="2"/>
      <c r="F182" s="1"/>
      <c r="G182" s="1"/>
    </row>
    <row r="183" spans="3:7" x14ac:dyDescent="0.2">
      <c r="C183" s="2"/>
      <c r="D183" s="2"/>
      <c r="E183" s="2"/>
      <c r="F183" s="1"/>
      <c r="G183" s="1"/>
    </row>
    <row r="184" spans="3:7" x14ac:dyDescent="0.2">
      <c r="C184" s="2"/>
      <c r="D184" s="2"/>
      <c r="E184" s="2"/>
      <c r="F184" s="1"/>
      <c r="G184" s="1"/>
    </row>
    <row r="185" spans="3:7" x14ac:dyDescent="0.2">
      <c r="C185" s="2"/>
      <c r="D185" s="2"/>
      <c r="E185" s="2"/>
      <c r="F185" s="1"/>
      <c r="G185" s="1"/>
    </row>
    <row r="186" spans="3:7" x14ac:dyDescent="0.2">
      <c r="C186" s="1"/>
      <c r="D186" s="1"/>
      <c r="E186" s="1"/>
      <c r="F186" s="1"/>
      <c r="G186" s="1"/>
    </row>
    <row r="187" spans="3:7" x14ac:dyDescent="0.2">
      <c r="C187" s="1"/>
      <c r="D187" s="1"/>
      <c r="E187" s="1"/>
      <c r="F187" s="1"/>
      <c r="G187" s="1"/>
    </row>
    <row r="188" spans="3:7" x14ac:dyDescent="0.2">
      <c r="C188" s="1"/>
      <c r="D188" s="1"/>
      <c r="E188" s="1"/>
      <c r="F188" s="1"/>
      <c r="G188" s="1"/>
    </row>
    <row r="189" spans="3:7" x14ac:dyDescent="0.2">
      <c r="C189" s="1"/>
      <c r="D189" s="1"/>
      <c r="E189" s="1"/>
      <c r="F189" s="1"/>
      <c r="G189" s="1"/>
    </row>
    <row r="190" spans="3:7" x14ac:dyDescent="0.2">
      <c r="C190" s="1"/>
      <c r="D190" s="1"/>
      <c r="E190" s="1"/>
      <c r="F190" s="1"/>
      <c r="G190" s="1"/>
    </row>
    <row r="191" spans="3:7" x14ac:dyDescent="0.2">
      <c r="C191" s="1"/>
      <c r="D191" s="1"/>
      <c r="E191" s="1"/>
      <c r="F191" s="1"/>
      <c r="G191" s="1"/>
    </row>
    <row r="192" spans="3:7" x14ac:dyDescent="0.2">
      <c r="C192" s="1"/>
      <c r="D192" s="1"/>
      <c r="E192" s="1"/>
      <c r="F192" s="1"/>
      <c r="G192" s="1"/>
    </row>
    <row r="193" spans="3:7" x14ac:dyDescent="0.2">
      <c r="C193" s="1"/>
      <c r="D193" s="1"/>
      <c r="E193" s="1"/>
      <c r="F193" s="1"/>
      <c r="G193" s="1"/>
    </row>
    <row r="194" spans="3:7" x14ac:dyDescent="0.2">
      <c r="C194" s="1"/>
      <c r="D194" s="1"/>
      <c r="E194" s="1"/>
      <c r="F194" s="1"/>
      <c r="G194" s="1"/>
    </row>
    <row r="195" spans="3:7" x14ac:dyDescent="0.2">
      <c r="C195" s="1"/>
      <c r="D195" s="1"/>
      <c r="E195" s="1"/>
      <c r="F195" s="1"/>
      <c r="G195" s="1"/>
    </row>
    <row r="196" spans="3:7" x14ac:dyDescent="0.2">
      <c r="C196" s="1"/>
      <c r="D196" s="1"/>
      <c r="E196" s="1"/>
      <c r="F196" s="1"/>
      <c r="G196" s="1"/>
    </row>
    <row r="197" spans="3:7" x14ac:dyDescent="0.2">
      <c r="C197" s="1"/>
      <c r="D197" s="1"/>
      <c r="E197" s="1"/>
      <c r="F197" s="1"/>
      <c r="G197" s="1"/>
    </row>
    <row r="198" spans="3:7" x14ac:dyDescent="0.2">
      <c r="C198" s="1"/>
      <c r="D198" s="1"/>
      <c r="E198" s="1"/>
      <c r="F198" s="1"/>
      <c r="G198" s="1"/>
    </row>
    <row r="199" spans="3:7" x14ac:dyDescent="0.2">
      <c r="C199" s="1"/>
      <c r="D199" s="1"/>
      <c r="E199" s="1"/>
      <c r="F199" s="1"/>
      <c r="G199" s="1"/>
    </row>
    <row r="200" spans="3:7" x14ac:dyDescent="0.2">
      <c r="C200" s="1"/>
      <c r="D200" s="1"/>
      <c r="E200" s="1"/>
      <c r="F200" s="1"/>
      <c r="G200" s="1"/>
    </row>
    <row r="201" spans="3:7" x14ac:dyDescent="0.2">
      <c r="C201" s="1"/>
      <c r="D201" s="1"/>
      <c r="E201" s="1"/>
      <c r="F201" s="1"/>
      <c r="G201" s="1"/>
    </row>
    <row r="202" spans="3:7" x14ac:dyDescent="0.2">
      <c r="C202" s="1"/>
      <c r="D202" s="1"/>
      <c r="E202" s="1"/>
      <c r="F202" s="1"/>
      <c r="G202" s="1"/>
    </row>
    <row r="203" spans="3:7" x14ac:dyDescent="0.2">
      <c r="C203" s="1"/>
      <c r="D203" s="1"/>
      <c r="E203" s="1"/>
      <c r="F203" s="1"/>
      <c r="G203" s="1"/>
    </row>
    <row r="204" spans="3:7" x14ac:dyDescent="0.2">
      <c r="C204" s="1"/>
      <c r="D204" s="1"/>
      <c r="E204" s="1"/>
      <c r="F204" s="1"/>
      <c r="G204" s="1"/>
    </row>
    <row r="205" spans="3:7" x14ac:dyDescent="0.2">
      <c r="C205" s="1"/>
      <c r="D205" s="1"/>
      <c r="E205" s="1"/>
      <c r="F205" s="1"/>
      <c r="G205" s="1"/>
    </row>
    <row r="206" spans="3:7" x14ac:dyDescent="0.2">
      <c r="C206" s="1"/>
      <c r="D206" s="1"/>
      <c r="E206" s="1"/>
      <c r="F206" s="1"/>
      <c r="G206" s="1"/>
    </row>
    <row r="207" spans="3:7" x14ac:dyDescent="0.2">
      <c r="C207" s="1"/>
      <c r="D207" s="1"/>
      <c r="E207" s="1"/>
      <c r="F207" s="1"/>
      <c r="G207" s="1"/>
    </row>
    <row r="208" spans="3:7" x14ac:dyDescent="0.2">
      <c r="C208" s="1"/>
      <c r="D208" s="1"/>
      <c r="E208" s="1"/>
      <c r="F208" s="1"/>
      <c r="G208" s="1"/>
    </row>
    <row r="209" spans="3:7" x14ac:dyDescent="0.2">
      <c r="C209" s="1"/>
      <c r="D209" s="1"/>
      <c r="E209" s="1"/>
      <c r="F209" s="1"/>
      <c r="G209" s="1"/>
    </row>
    <row r="210" spans="3:7" x14ac:dyDescent="0.2">
      <c r="C210" s="2"/>
      <c r="D210" s="2"/>
      <c r="E210" s="2"/>
      <c r="F210" s="1"/>
      <c r="G210" s="1"/>
    </row>
    <row r="211" spans="3:7" x14ac:dyDescent="0.2">
      <c r="C211" s="2"/>
      <c r="D211" s="2"/>
      <c r="E211" s="2"/>
      <c r="F211" s="1"/>
      <c r="G211" s="1"/>
    </row>
    <row r="212" spans="3:7" x14ac:dyDescent="0.2">
      <c r="C212" s="1"/>
      <c r="D212" s="1"/>
      <c r="E212" s="1"/>
      <c r="F212" s="1"/>
      <c r="G212" s="1"/>
    </row>
    <row r="213" spans="3:7" x14ac:dyDescent="0.2">
      <c r="C213" s="1"/>
      <c r="D213" s="1"/>
      <c r="E213" s="1"/>
      <c r="F213" s="1"/>
      <c r="G213" s="1"/>
    </row>
    <row r="214" spans="3:7" x14ac:dyDescent="0.2">
      <c r="C214" s="1"/>
      <c r="D214" s="1"/>
      <c r="E214" s="1"/>
      <c r="F214" s="1"/>
      <c r="G214" s="1"/>
    </row>
    <row r="215" spans="3:7" x14ac:dyDescent="0.2">
      <c r="C215" s="1"/>
      <c r="D215" s="1"/>
      <c r="E215" s="1"/>
      <c r="F215" s="1"/>
      <c r="G215" s="1"/>
    </row>
    <row r="216" spans="3:7" x14ac:dyDescent="0.2">
      <c r="C216" s="1"/>
      <c r="D216" s="1"/>
      <c r="E216" s="1"/>
      <c r="F216" s="1"/>
      <c r="G216" s="1"/>
    </row>
    <row r="217" spans="3:7" x14ac:dyDescent="0.2">
      <c r="C217" s="1"/>
      <c r="D217" s="1"/>
      <c r="E217" s="1"/>
      <c r="F217" s="1"/>
      <c r="G217" s="1"/>
    </row>
    <row r="218" spans="3:7" x14ac:dyDescent="0.2">
      <c r="C218" s="1"/>
      <c r="D218" s="1"/>
      <c r="E218" s="1"/>
      <c r="F218" s="1"/>
      <c r="G218" s="1"/>
    </row>
    <row r="219" spans="3:7" x14ac:dyDescent="0.2">
      <c r="C219" s="1"/>
      <c r="D219" s="1"/>
      <c r="E219" s="1"/>
      <c r="F219" s="1"/>
      <c r="G219" s="1"/>
    </row>
    <row r="220" spans="3:7" x14ac:dyDescent="0.2">
      <c r="C220" s="2"/>
      <c r="D220" s="2"/>
      <c r="E220" s="2"/>
      <c r="F220" s="1"/>
      <c r="G220" s="1"/>
    </row>
    <row r="221" spans="3:7" x14ac:dyDescent="0.2">
      <c r="C221" s="2"/>
      <c r="D221" s="2"/>
      <c r="E221" s="2"/>
      <c r="F221" s="1"/>
      <c r="G221" s="1"/>
    </row>
  </sheetData>
  <sortState xmlns:xlrd2="http://schemas.microsoft.com/office/spreadsheetml/2017/richdata2" ref="L9:L348">
    <sortCondition ref="L9:L348"/>
  </sortState>
  <mergeCells count="6">
    <mergeCell ref="B130:H131"/>
    <mergeCell ref="C6:D6"/>
    <mergeCell ref="F6:G6"/>
    <mergeCell ref="B142:H148"/>
    <mergeCell ref="B138:H140"/>
    <mergeCell ref="B133:H135"/>
  </mergeCells>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369"/>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4.109375" bestFit="1" customWidth="1"/>
    <col min="14" max="14" width="1.77734375" style="95" customWidth="1"/>
    <col min="15" max="17" width="9.77734375" style="95" customWidth="1"/>
    <col min="25" max="16384" width="8.88671875" style="8"/>
  </cols>
  <sheetData>
    <row r="1" spans="1:25" ht="12.75" customHeight="1" x14ac:dyDescent="0.2">
      <c r="A1" s="44" t="s">
        <v>427</v>
      </c>
      <c r="C1" s="25"/>
      <c r="D1" s="25"/>
      <c r="E1" s="25"/>
      <c r="F1" s="25"/>
      <c r="G1" s="25"/>
      <c r="H1" s="25"/>
      <c r="I1" s="25"/>
    </row>
    <row r="2" spans="1:25" ht="12.75" customHeight="1" x14ac:dyDescent="0.2">
      <c r="A2" s="44" t="s">
        <v>38</v>
      </c>
      <c r="C2" s="25"/>
      <c r="D2" s="25"/>
      <c r="E2" s="25"/>
      <c r="F2" s="25"/>
      <c r="G2" s="25"/>
      <c r="H2" s="25"/>
      <c r="I2" s="25"/>
    </row>
    <row r="3" spans="1:25" ht="12.75" customHeight="1" x14ac:dyDescent="0.2">
      <c r="A3" s="44" t="s">
        <v>41</v>
      </c>
      <c r="C3" s="25"/>
      <c r="D3" s="25"/>
      <c r="E3" s="25"/>
      <c r="F3" s="25"/>
      <c r="G3" s="25"/>
      <c r="H3" s="25"/>
      <c r="I3" s="25"/>
    </row>
    <row r="4" spans="1:25" ht="12.75" customHeight="1" x14ac:dyDescent="0.2">
      <c r="A4" s="44" t="s">
        <v>689</v>
      </c>
      <c r="D4" s="25"/>
      <c r="E4" s="25"/>
      <c r="F4" s="25"/>
      <c r="G4" s="25"/>
      <c r="H4" s="25"/>
      <c r="I4" s="25"/>
    </row>
    <row r="5" spans="1:25" ht="12.75" customHeight="1" x14ac:dyDescent="0.2">
      <c r="B5" s="93"/>
      <c r="G5" s="92"/>
    </row>
    <row r="6" spans="1:25" ht="12.75" customHeight="1" x14ac:dyDescent="0.2">
      <c r="D6" s="202" t="s">
        <v>46</v>
      </c>
      <c r="E6" s="202"/>
      <c r="F6" s="3"/>
      <c r="G6" s="202" t="s">
        <v>26</v>
      </c>
      <c r="H6" s="202"/>
      <c r="I6" s="3"/>
    </row>
    <row r="7" spans="1:25" ht="12.75" customHeight="1" x14ac:dyDescent="0.2">
      <c r="A7" s="82"/>
      <c r="B7" s="4" t="s">
        <v>27</v>
      </c>
      <c r="C7" s="4" t="s">
        <v>28</v>
      </c>
      <c r="D7" s="5" t="s">
        <v>29</v>
      </c>
      <c r="E7" s="5" t="s">
        <v>30</v>
      </c>
      <c r="F7" s="5"/>
      <c r="G7" s="5" t="s">
        <v>29</v>
      </c>
      <c r="H7" s="5" t="s">
        <v>30</v>
      </c>
      <c r="I7" s="5" t="s">
        <v>31</v>
      </c>
    </row>
    <row r="8" spans="1:25" ht="12.75" customHeight="1" thickBot="1" x14ac:dyDescent="0.25">
      <c r="A8" s="71"/>
      <c r="B8" s="218" t="s">
        <v>263</v>
      </c>
      <c r="C8" s="218"/>
      <c r="D8" s="63">
        <f>SUM(D51,D78,D101,D191,D252,D330,D368)</f>
        <v>35088</v>
      </c>
      <c r="E8" s="61">
        <f>D8/$I8</f>
        <v>0.25667134831460675</v>
      </c>
      <c r="F8" s="60"/>
      <c r="G8" s="63">
        <f>SUM(G51,G78,G101,G191,G252,G330,G368)</f>
        <v>101616</v>
      </c>
      <c r="H8" s="61">
        <f>G8/$I8</f>
        <v>0.7433286516853933</v>
      </c>
      <c r="I8" s="63">
        <f>+D8+G8</f>
        <v>136704</v>
      </c>
    </row>
    <row r="9" spans="1:25" ht="12.75" customHeight="1" x14ac:dyDescent="0.2">
      <c r="A9" s="206" t="s">
        <v>536</v>
      </c>
      <c r="B9" s="212" t="s">
        <v>515</v>
      </c>
      <c r="C9" s="51" t="s">
        <v>514</v>
      </c>
      <c r="D9" s="86"/>
      <c r="E9" s="87"/>
      <c r="F9" s="86"/>
      <c r="G9" s="86"/>
      <c r="H9" s="87"/>
      <c r="I9" s="86"/>
      <c r="Y9"/>
    </row>
    <row r="10" spans="1:25" ht="12.75" customHeight="1" x14ac:dyDescent="0.2">
      <c r="A10" s="207"/>
      <c r="B10" s="209"/>
      <c r="C10" s="52" t="s">
        <v>36</v>
      </c>
      <c r="D10" s="16"/>
      <c r="E10" s="10" t="s">
        <v>102</v>
      </c>
      <c r="F10" s="16"/>
      <c r="G10" s="16"/>
      <c r="H10" s="10" t="s">
        <v>102</v>
      </c>
      <c r="I10" s="7">
        <f t="shared" ref="I10:I76" si="0">+D10+G10</f>
        <v>0</v>
      </c>
      <c r="Y10"/>
    </row>
    <row r="11" spans="1:25" ht="12.75" customHeight="1" x14ac:dyDescent="0.2">
      <c r="A11" s="207"/>
      <c r="B11" s="209"/>
      <c r="C11" s="52" t="s">
        <v>234</v>
      </c>
      <c r="D11" s="16"/>
      <c r="E11" s="10" t="s">
        <v>102</v>
      </c>
      <c r="F11" s="16"/>
      <c r="G11" s="16"/>
      <c r="H11" s="10" t="s">
        <v>102</v>
      </c>
      <c r="I11" s="7">
        <f t="shared" si="0"/>
        <v>0</v>
      </c>
      <c r="Y11"/>
    </row>
    <row r="12" spans="1:25" ht="12.75" customHeight="1" x14ac:dyDescent="0.2">
      <c r="A12" s="207"/>
      <c r="B12" s="209"/>
      <c r="C12" s="52" t="s">
        <v>7</v>
      </c>
      <c r="D12" s="16"/>
      <c r="E12" s="10" t="s">
        <v>102</v>
      </c>
      <c r="F12" s="16"/>
      <c r="G12" s="16"/>
      <c r="H12" s="10" t="s">
        <v>102</v>
      </c>
      <c r="I12" s="7">
        <f t="shared" si="0"/>
        <v>0</v>
      </c>
      <c r="Y12"/>
    </row>
    <row r="13" spans="1:25" ht="12.75" customHeight="1" x14ac:dyDescent="0.2">
      <c r="A13" s="207"/>
      <c r="B13" s="209"/>
      <c r="C13" s="52" t="s">
        <v>235</v>
      </c>
      <c r="D13" s="16"/>
      <c r="E13" s="10" t="s">
        <v>102</v>
      </c>
      <c r="F13" s="16"/>
      <c r="G13" s="16"/>
      <c r="H13" s="10" t="s">
        <v>102</v>
      </c>
      <c r="I13" s="7">
        <f t="shared" si="0"/>
        <v>0</v>
      </c>
      <c r="Y13"/>
    </row>
    <row r="14" spans="1:25" ht="12.75" customHeight="1" x14ac:dyDescent="0.2">
      <c r="A14" s="207"/>
      <c r="B14" s="209"/>
      <c r="C14" s="52" t="s">
        <v>14</v>
      </c>
      <c r="D14" s="16"/>
      <c r="E14" s="10" t="s">
        <v>102</v>
      </c>
      <c r="F14" s="16"/>
      <c r="G14" s="16"/>
      <c r="H14" s="10" t="s">
        <v>102</v>
      </c>
      <c r="I14" s="7">
        <f t="shared" si="0"/>
        <v>0</v>
      </c>
      <c r="Y14"/>
    </row>
    <row r="15" spans="1:25" ht="12.75" customHeight="1" x14ac:dyDescent="0.2">
      <c r="A15" s="207"/>
      <c r="B15" s="209"/>
      <c r="C15" s="52" t="s">
        <v>0</v>
      </c>
      <c r="D15" s="7"/>
      <c r="E15" s="10" t="s">
        <v>102</v>
      </c>
      <c r="F15" s="7"/>
      <c r="G15" s="7"/>
      <c r="H15" s="10" t="s">
        <v>102</v>
      </c>
      <c r="I15" s="7">
        <f t="shared" si="0"/>
        <v>0</v>
      </c>
      <c r="Y15"/>
    </row>
    <row r="16" spans="1:25" ht="12.75" customHeight="1" x14ac:dyDescent="0.2">
      <c r="A16" s="207"/>
      <c r="B16" s="210"/>
      <c r="C16" s="9" t="s">
        <v>34</v>
      </c>
      <c r="D16" s="7"/>
      <c r="E16" s="10" t="s">
        <v>102</v>
      </c>
      <c r="F16" s="7"/>
      <c r="G16" s="7"/>
      <c r="H16" s="10" t="s">
        <v>102</v>
      </c>
      <c r="I16" s="7">
        <f t="shared" si="0"/>
        <v>0</v>
      </c>
      <c r="Y16"/>
    </row>
    <row r="17" spans="1:25" ht="12.75" customHeight="1" x14ac:dyDescent="0.2">
      <c r="A17" s="207"/>
      <c r="B17" s="210"/>
      <c r="C17" s="9" t="s">
        <v>37</v>
      </c>
      <c r="D17" s="7"/>
      <c r="E17" s="10" t="s">
        <v>102</v>
      </c>
      <c r="F17" s="7"/>
      <c r="G17" s="7"/>
      <c r="H17" s="10" t="s">
        <v>102</v>
      </c>
      <c r="I17" s="7">
        <f t="shared" si="0"/>
        <v>0</v>
      </c>
      <c r="Y17"/>
    </row>
    <row r="18" spans="1:25" ht="12.75" customHeight="1" x14ac:dyDescent="0.2">
      <c r="A18" s="207"/>
      <c r="B18" s="210"/>
      <c r="C18" s="9" t="s">
        <v>208</v>
      </c>
      <c r="D18" s="7"/>
      <c r="E18" s="10" t="s">
        <v>102</v>
      </c>
      <c r="F18" s="12"/>
      <c r="G18" s="7"/>
      <c r="H18" s="10" t="s">
        <v>102</v>
      </c>
      <c r="I18" s="7">
        <f t="shared" si="0"/>
        <v>0</v>
      </c>
      <c r="Y18"/>
    </row>
    <row r="19" spans="1:25" ht="12.75" customHeight="1" x14ac:dyDescent="0.2">
      <c r="A19" s="207"/>
      <c r="B19" s="210"/>
      <c r="C19" s="9" t="s">
        <v>1</v>
      </c>
      <c r="D19" s="7"/>
      <c r="E19" s="10" t="s">
        <v>102</v>
      </c>
      <c r="F19" s="12"/>
      <c r="G19" s="7"/>
      <c r="H19" s="10" t="s">
        <v>102</v>
      </c>
      <c r="I19" s="7">
        <f t="shared" si="0"/>
        <v>0</v>
      </c>
      <c r="Y19"/>
    </row>
    <row r="20" spans="1:25" ht="12.75" customHeight="1" x14ac:dyDescent="0.2">
      <c r="A20" s="207"/>
      <c r="B20" s="210"/>
      <c r="C20" s="9" t="s">
        <v>16</v>
      </c>
      <c r="D20" s="7"/>
      <c r="E20" s="10" t="s">
        <v>102</v>
      </c>
      <c r="F20" s="12"/>
      <c r="G20" s="7"/>
      <c r="H20" s="10" t="s">
        <v>102</v>
      </c>
      <c r="I20" s="7">
        <f t="shared" si="0"/>
        <v>0</v>
      </c>
      <c r="Y20"/>
    </row>
    <row r="21" spans="1:25" ht="12.75" customHeight="1" x14ac:dyDescent="0.2">
      <c r="A21" s="207"/>
      <c r="B21" s="210"/>
      <c r="C21" s="9" t="s">
        <v>21</v>
      </c>
      <c r="D21" s="7"/>
      <c r="E21" s="10" t="s">
        <v>102</v>
      </c>
      <c r="F21" s="12"/>
      <c r="G21" s="7"/>
      <c r="H21" s="10" t="s">
        <v>102</v>
      </c>
      <c r="I21" s="7">
        <f t="shared" si="0"/>
        <v>0</v>
      </c>
      <c r="Y21"/>
    </row>
    <row r="22" spans="1:25" ht="12.75" customHeight="1" x14ac:dyDescent="0.2">
      <c r="A22" s="207"/>
      <c r="B22" s="210"/>
      <c r="C22" s="9" t="s">
        <v>3</v>
      </c>
      <c r="D22" s="7"/>
      <c r="E22" s="10" t="s">
        <v>102</v>
      </c>
      <c r="F22" s="12"/>
      <c r="G22" s="7"/>
      <c r="H22" s="10" t="s">
        <v>102</v>
      </c>
      <c r="I22" s="7">
        <f t="shared" si="0"/>
        <v>0</v>
      </c>
      <c r="Y22"/>
    </row>
    <row r="23" spans="1:25" ht="12.75" customHeight="1" x14ac:dyDescent="0.2">
      <c r="A23" s="207"/>
      <c r="B23" s="210"/>
      <c r="C23" s="9" t="s">
        <v>6</v>
      </c>
      <c r="D23" s="15"/>
      <c r="E23" s="10" t="s">
        <v>102</v>
      </c>
      <c r="F23" s="7"/>
      <c r="G23" s="15"/>
      <c r="H23" s="10" t="s">
        <v>102</v>
      </c>
      <c r="I23" s="7">
        <f t="shared" si="0"/>
        <v>0</v>
      </c>
      <c r="Y23"/>
    </row>
    <row r="24" spans="1:25" ht="12.75" customHeight="1" x14ac:dyDescent="0.2">
      <c r="A24" s="207"/>
      <c r="B24" s="210"/>
      <c r="C24" s="9" t="s">
        <v>9</v>
      </c>
      <c r="D24" s="15"/>
      <c r="E24" s="10" t="s">
        <v>102</v>
      </c>
      <c r="F24" s="7"/>
      <c r="G24" s="15"/>
      <c r="H24" s="10" t="s">
        <v>102</v>
      </c>
      <c r="I24" s="7">
        <f t="shared" si="0"/>
        <v>0</v>
      </c>
      <c r="Y24"/>
    </row>
    <row r="25" spans="1:25" ht="12.75" customHeight="1" x14ac:dyDescent="0.2">
      <c r="A25" s="207"/>
      <c r="B25" s="210"/>
      <c r="C25" s="9" t="s">
        <v>236</v>
      </c>
      <c r="D25" s="15"/>
      <c r="E25" s="10" t="s">
        <v>102</v>
      </c>
      <c r="F25" s="7"/>
      <c r="G25" s="15"/>
      <c r="H25" s="10" t="s">
        <v>102</v>
      </c>
      <c r="I25" s="7">
        <f t="shared" si="0"/>
        <v>0</v>
      </c>
      <c r="Y25"/>
    </row>
    <row r="26" spans="1:25" ht="12.75" customHeight="1" x14ac:dyDescent="0.2">
      <c r="A26" s="207"/>
      <c r="B26" s="210"/>
      <c r="C26" s="9" t="s">
        <v>4</v>
      </c>
      <c r="D26" s="15"/>
      <c r="E26" s="10" t="s">
        <v>102</v>
      </c>
      <c r="F26" s="7"/>
      <c r="G26" s="15"/>
      <c r="H26" s="10" t="s">
        <v>102</v>
      </c>
      <c r="I26" s="7">
        <f t="shared" si="0"/>
        <v>0</v>
      </c>
      <c r="Y26"/>
    </row>
    <row r="27" spans="1:25" ht="12.75" customHeight="1" x14ac:dyDescent="0.2">
      <c r="A27" s="207"/>
      <c r="B27" s="210"/>
      <c r="C27" s="9" t="s">
        <v>18</v>
      </c>
      <c r="D27" s="7"/>
      <c r="E27" s="10" t="s">
        <v>102</v>
      </c>
      <c r="F27" s="7"/>
      <c r="G27" s="7"/>
      <c r="H27" s="10" t="s">
        <v>102</v>
      </c>
      <c r="I27" s="7">
        <f t="shared" si="0"/>
        <v>0</v>
      </c>
      <c r="Y27"/>
    </row>
    <row r="28" spans="1:25" ht="12.75" customHeight="1" x14ac:dyDescent="0.2">
      <c r="A28" s="207"/>
      <c r="B28" s="210"/>
      <c r="C28" s="9" t="s">
        <v>22</v>
      </c>
      <c r="D28" s="7"/>
      <c r="E28" s="10" t="s">
        <v>102</v>
      </c>
      <c r="F28" s="7"/>
      <c r="G28" s="7"/>
      <c r="H28" s="10" t="s">
        <v>102</v>
      </c>
      <c r="I28" s="7">
        <f t="shared" si="0"/>
        <v>0</v>
      </c>
      <c r="Y28"/>
    </row>
    <row r="29" spans="1:25" ht="12.75" customHeight="1" x14ac:dyDescent="0.2">
      <c r="A29" s="207"/>
      <c r="B29" s="210"/>
      <c r="C29" s="9" t="s">
        <v>23</v>
      </c>
      <c r="D29" s="7"/>
      <c r="E29" s="10" t="s">
        <v>102</v>
      </c>
      <c r="F29" s="7"/>
      <c r="G29" s="7"/>
      <c r="H29" s="10" t="s">
        <v>102</v>
      </c>
      <c r="I29" s="7">
        <f t="shared" si="0"/>
        <v>0</v>
      </c>
      <c r="Y29"/>
    </row>
    <row r="30" spans="1:25" ht="12.75" customHeight="1" x14ac:dyDescent="0.2">
      <c r="A30" s="207"/>
      <c r="B30" s="210"/>
      <c r="C30" s="9" t="s">
        <v>47</v>
      </c>
      <c r="D30" s="7"/>
      <c r="E30" s="10" t="s">
        <v>102</v>
      </c>
      <c r="F30" s="7"/>
      <c r="G30" s="7"/>
      <c r="H30" s="10" t="s">
        <v>102</v>
      </c>
      <c r="I30" s="7">
        <f t="shared" si="0"/>
        <v>0</v>
      </c>
      <c r="Y30"/>
    </row>
    <row r="31" spans="1:25" ht="12.75" customHeight="1" x14ac:dyDescent="0.2">
      <c r="A31" s="207"/>
      <c r="B31" s="210"/>
      <c r="C31" s="9" t="s">
        <v>5</v>
      </c>
      <c r="D31" s="7"/>
      <c r="E31" s="10" t="s">
        <v>102</v>
      </c>
      <c r="F31" s="7"/>
      <c r="G31" s="7"/>
      <c r="H31" s="10" t="s">
        <v>102</v>
      </c>
      <c r="I31" s="7">
        <f t="shared" si="0"/>
        <v>0</v>
      </c>
      <c r="Y31"/>
    </row>
    <row r="32" spans="1:25" ht="12.75" customHeight="1" thickBot="1" x14ac:dyDescent="0.25">
      <c r="A32" s="207"/>
      <c r="B32" s="217"/>
      <c r="C32" s="59" t="s">
        <v>25</v>
      </c>
      <c r="D32" s="60">
        <f>SUM(D10:D31)</f>
        <v>0</v>
      </c>
      <c r="E32" s="61" t="s">
        <v>102</v>
      </c>
      <c r="F32" s="62"/>
      <c r="G32" s="60">
        <f>SUM(G10:G31)</f>
        <v>0</v>
      </c>
      <c r="H32" s="61" t="s">
        <v>102</v>
      </c>
      <c r="I32" s="63">
        <f t="shared" si="0"/>
        <v>0</v>
      </c>
      <c r="Y32"/>
    </row>
    <row r="33" spans="1:25" ht="12.75" customHeight="1" x14ac:dyDescent="0.2">
      <c r="A33" s="207"/>
      <c r="B33" s="209" t="s">
        <v>516</v>
      </c>
      <c r="C33" s="48" t="s">
        <v>490</v>
      </c>
      <c r="D33" s="16"/>
      <c r="E33" s="17" t="s">
        <v>102</v>
      </c>
      <c r="F33" s="16"/>
      <c r="G33" s="16"/>
      <c r="H33" s="10" t="s">
        <v>102</v>
      </c>
      <c r="I33" s="16">
        <f t="shared" si="0"/>
        <v>0</v>
      </c>
      <c r="Y33"/>
    </row>
    <row r="34" spans="1:25" ht="12.75" customHeight="1" x14ac:dyDescent="0.2">
      <c r="A34" s="207"/>
      <c r="B34" s="209"/>
      <c r="C34" s="9" t="s">
        <v>491</v>
      </c>
      <c r="D34" s="7"/>
      <c r="E34" s="10" t="s">
        <v>102</v>
      </c>
      <c r="F34" s="12"/>
      <c r="G34" s="7"/>
      <c r="H34" s="10" t="s">
        <v>102</v>
      </c>
      <c r="I34" s="7">
        <f t="shared" si="0"/>
        <v>0</v>
      </c>
      <c r="Y34"/>
    </row>
    <row r="35" spans="1:25" ht="12.75" customHeight="1" x14ac:dyDescent="0.2">
      <c r="A35" s="207"/>
      <c r="B35" s="209"/>
      <c r="C35" s="9" t="s">
        <v>661</v>
      </c>
      <c r="D35" s="12"/>
      <c r="E35" s="10" t="s">
        <v>102</v>
      </c>
      <c r="F35" s="12"/>
      <c r="G35" s="7"/>
      <c r="H35" s="10" t="s">
        <v>102</v>
      </c>
      <c r="I35" s="7">
        <f t="shared" si="0"/>
        <v>0</v>
      </c>
      <c r="Y35"/>
    </row>
    <row r="36" spans="1:25" ht="12.75" customHeight="1" x14ac:dyDescent="0.2">
      <c r="A36" s="207"/>
      <c r="B36" s="209"/>
      <c r="C36" s="9" t="s">
        <v>662</v>
      </c>
      <c r="D36" s="7"/>
      <c r="E36" s="10" t="s">
        <v>102</v>
      </c>
      <c r="F36" s="7"/>
      <c r="G36" s="7"/>
      <c r="H36" s="10" t="s">
        <v>102</v>
      </c>
      <c r="I36" s="7">
        <f t="shared" si="0"/>
        <v>0</v>
      </c>
      <c r="Y36"/>
    </row>
    <row r="37" spans="1:25" ht="12.75" customHeight="1" x14ac:dyDescent="0.2">
      <c r="A37" s="207"/>
      <c r="B37" s="209"/>
      <c r="C37" s="9" t="s">
        <v>492</v>
      </c>
      <c r="D37" s="7"/>
      <c r="E37" s="10" t="s">
        <v>102</v>
      </c>
      <c r="F37" s="7"/>
      <c r="G37" s="7"/>
      <c r="H37" s="10" t="s">
        <v>102</v>
      </c>
      <c r="I37" s="7">
        <f t="shared" si="0"/>
        <v>0</v>
      </c>
      <c r="Y37"/>
    </row>
    <row r="38" spans="1:25" ht="12.75" customHeight="1" x14ac:dyDescent="0.2">
      <c r="A38" s="207"/>
      <c r="B38" s="209"/>
      <c r="C38" s="9" t="s">
        <v>663</v>
      </c>
      <c r="D38" s="7"/>
      <c r="E38" s="10" t="s">
        <v>102</v>
      </c>
      <c r="F38" s="7"/>
      <c r="G38" s="7"/>
      <c r="H38" s="10" t="s">
        <v>102</v>
      </c>
      <c r="I38" s="7">
        <f t="shared" si="0"/>
        <v>0</v>
      </c>
      <c r="Y38"/>
    </row>
    <row r="39" spans="1:25" ht="12.75" customHeight="1" x14ac:dyDescent="0.2">
      <c r="A39" s="207"/>
      <c r="B39" s="209"/>
      <c r="C39" s="9" t="s">
        <v>664</v>
      </c>
      <c r="D39" s="7"/>
      <c r="E39" s="10" t="s">
        <v>102</v>
      </c>
      <c r="F39" s="7"/>
      <c r="G39" s="7"/>
      <c r="H39" s="10" t="s">
        <v>102</v>
      </c>
      <c r="I39" s="7">
        <f t="shared" si="0"/>
        <v>0</v>
      </c>
      <c r="Y39"/>
    </row>
    <row r="40" spans="1:25" ht="12.75" customHeight="1" x14ac:dyDescent="0.2">
      <c r="A40" s="207"/>
      <c r="B40" s="209"/>
      <c r="C40" s="9" t="s">
        <v>683</v>
      </c>
      <c r="D40" s="7"/>
      <c r="E40" s="10" t="s">
        <v>102</v>
      </c>
      <c r="F40" s="7"/>
      <c r="G40" s="7"/>
      <c r="H40" s="10" t="s">
        <v>102</v>
      </c>
      <c r="I40" s="7">
        <f t="shared" si="0"/>
        <v>0</v>
      </c>
      <c r="Y40"/>
    </row>
    <row r="41" spans="1:25" ht="12.75" customHeight="1" x14ac:dyDescent="0.2">
      <c r="A41" s="207"/>
      <c r="B41" s="209"/>
      <c r="C41" s="9" t="s">
        <v>493</v>
      </c>
      <c r="D41" s="7"/>
      <c r="E41" s="10" t="s">
        <v>102</v>
      </c>
      <c r="F41" s="7"/>
      <c r="G41" s="7"/>
      <c r="H41" s="10" t="s">
        <v>102</v>
      </c>
      <c r="I41" s="7">
        <f t="shared" si="0"/>
        <v>0</v>
      </c>
      <c r="Y41"/>
    </row>
    <row r="42" spans="1:25" ht="12.75" customHeight="1" x14ac:dyDescent="0.2">
      <c r="A42" s="207"/>
      <c r="B42" s="209"/>
      <c r="C42" s="9" t="s">
        <v>494</v>
      </c>
      <c r="D42" s="7"/>
      <c r="E42" s="10" t="s">
        <v>102</v>
      </c>
      <c r="F42" s="7"/>
      <c r="G42" s="7"/>
      <c r="H42" s="10" t="s">
        <v>102</v>
      </c>
      <c r="I42" s="7">
        <f t="shared" si="0"/>
        <v>0</v>
      </c>
      <c r="Y42"/>
    </row>
    <row r="43" spans="1:25" ht="12.75" customHeight="1" x14ac:dyDescent="0.2">
      <c r="A43" s="207"/>
      <c r="B43" s="209"/>
      <c r="C43" s="9" t="s">
        <v>660</v>
      </c>
      <c r="D43" s="7"/>
      <c r="E43" s="10" t="s">
        <v>102</v>
      </c>
      <c r="F43" s="7"/>
      <c r="G43" s="7"/>
      <c r="H43" s="10" t="s">
        <v>102</v>
      </c>
      <c r="I43" s="7">
        <f t="shared" si="0"/>
        <v>0</v>
      </c>
      <c r="Y43"/>
    </row>
    <row r="44" spans="1:25" ht="12.75" customHeight="1" x14ac:dyDescent="0.2">
      <c r="A44" s="207"/>
      <c r="B44" s="209"/>
      <c r="C44" s="9" t="s">
        <v>495</v>
      </c>
      <c r="D44" s="41"/>
      <c r="E44" s="17" t="s">
        <v>102</v>
      </c>
      <c r="F44" s="16"/>
      <c r="G44" s="41"/>
      <c r="H44" s="10" t="s">
        <v>102</v>
      </c>
      <c r="I44" s="16">
        <f t="shared" si="0"/>
        <v>0</v>
      </c>
      <c r="Y44"/>
    </row>
    <row r="45" spans="1:25" ht="12.75" customHeight="1" x14ac:dyDescent="0.2">
      <c r="A45" s="207"/>
      <c r="B45" s="209"/>
      <c r="C45" s="9" t="s">
        <v>665</v>
      </c>
      <c r="D45" s="7"/>
      <c r="E45" s="10" t="s">
        <v>102</v>
      </c>
      <c r="F45" s="12"/>
      <c r="G45" s="7"/>
      <c r="H45" s="10" t="s">
        <v>102</v>
      </c>
      <c r="I45" s="7">
        <f t="shared" si="0"/>
        <v>0</v>
      </c>
      <c r="Y45"/>
    </row>
    <row r="46" spans="1:25" ht="12.75" customHeight="1" x14ac:dyDescent="0.2">
      <c r="A46" s="207"/>
      <c r="B46" s="209"/>
      <c r="C46" s="9" t="s">
        <v>666</v>
      </c>
      <c r="D46" s="7"/>
      <c r="E46" s="10" t="s">
        <v>102</v>
      </c>
      <c r="F46" s="7"/>
      <c r="G46" s="7"/>
      <c r="H46" s="10" t="s">
        <v>102</v>
      </c>
      <c r="I46" s="7">
        <f t="shared" si="0"/>
        <v>0</v>
      </c>
      <c r="Y46"/>
    </row>
    <row r="47" spans="1:25" ht="12.75" customHeight="1" x14ac:dyDescent="0.2">
      <c r="A47" s="207"/>
      <c r="B47" s="209"/>
      <c r="C47" s="9" t="s">
        <v>496</v>
      </c>
      <c r="D47" s="7"/>
      <c r="E47" s="10" t="s">
        <v>102</v>
      </c>
      <c r="F47" s="7"/>
      <c r="G47" s="7"/>
      <c r="H47" s="10" t="s">
        <v>102</v>
      </c>
      <c r="I47" s="7">
        <f t="shared" si="0"/>
        <v>0</v>
      </c>
      <c r="Y47"/>
    </row>
    <row r="48" spans="1:25" ht="12.75" customHeight="1" x14ac:dyDescent="0.2">
      <c r="A48" s="207"/>
      <c r="B48" s="209"/>
      <c r="C48" s="9" t="s">
        <v>667</v>
      </c>
      <c r="D48" s="7"/>
      <c r="E48" s="10" t="s">
        <v>102</v>
      </c>
      <c r="F48" s="7"/>
      <c r="G48" s="7"/>
      <c r="H48" s="10" t="s">
        <v>102</v>
      </c>
      <c r="I48" s="7">
        <f t="shared" si="0"/>
        <v>0</v>
      </c>
      <c r="Y48"/>
    </row>
    <row r="49" spans="1:25" ht="12.75" customHeight="1" x14ac:dyDescent="0.2">
      <c r="A49" s="207"/>
      <c r="B49" s="209"/>
      <c r="C49" s="9" t="s">
        <v>497</v>
      </c>
      <c r="D49" s="15">
        <v>9792</v>
      </c>
      <c r="E49" s="10">
        <f t="shared" ref="E49:E51" si="1">+D49/$I49</f>
        <v>0.64968152866242035</v>
      </c>
      <c r="F49" s="7"/>
      <c r="G49" s="15">
        <v>5280</v>
      </c>
      <c r="H49" s="10">
        <f t="shared" ref="H49:H51" si="2">+G49/$I49</f>
        <v>0.3503184713375796</v>
      </c>
      <c r="I49" s="7">
        <f t="shared" si="0"/>
        <v>15072</v>
      </c>
      <c r="Y49"/>
    </row>
    <row r="50" spans="1:25" ht="12.75" customHeight="1" thickBot="1" x14ac:dyDescent="0.25">
      <c r="A50" s="207"/>
      <c r="B50" s="219"/>
      <c r="C50" s="64" t="s">
        <v>25</v>
      </c>
      <c r="D50" s="60">
        <f>SUM(D33:D49)</f>
        <v>9792</v>
      </c>
      <c r="E50" s="61">
        <f t="shared" si="1"/>
        <v>0.64968152866242035</v>
      </c>
      <c r="F50" s="63"/>
      <c r="G50" s="60">
        <f>SUM(G33:G49)</f>
        <v>5280</v>
      </c>
      <c r="H50" s="61">
        <f t="shared" si="2"/>
        <v>0.3503184713375796</v>
      </c>
      <c r="I50" s="63">
        <f t="shared" si="0"/>
        <v>15072</v>
      </c>
      <c r="Y50"/>
    </row>
    <row r="51" spans="1:25" ht="12.75" customHeight="1" thickBot="1" x14ac:dyDescent="0.25">
      <c r="A51" s="211"/>
      <c r="B51" s="204" t="s">
        <v>295</v>
      </c>
      <c r="C51" s="205"/>
      <c r="D51" s="76">
        <f>SUM(D32,D50)</f>
        <v>9792</v>
      </c>
      <c r="E51" s="77">
        <f t="shared" si="1"/>
        <v>0.64968152866242035</v>
      </c>
      <c r="F51" s="78"/>
      <c r="G51" s="76">
        <f>SUM(G32,G50)</f>
        <v>5280</v>
      </c>
      <c r="H51" s="77">
        <f t="shared" si="2"/>
        <v>0.3503184713375796</v>
      </c>
      <c r="I51" s="78">
        <f t="shared" si="0"/>
        <v>15072</v>
      </c>
      <c r="Y51"/>
    </row>
    <row r="52" spans="1:25" ht="12.75" customHeight="1" x14ac:dyDescent="0.2">
      <c r="A52" s="212" t="s">
        <v>535</v>
      </c>
      <c r="B52" s="212" t="s">
        <v>517</v>
      </c>
      <c r="C52" s="51" t="s">
        <v>203</v>
      </c>
      <c r="D52" s="86"/>
      <c r="E52" s="87"/>
      <c r="F52" s="86"/>
      <c r="G52" s="86"/>
      <c r="H52" s="87"/>
      <c r="I52" s="86"/>
      <c r="Y52"/>
    </row>
    <row r="53" spans="1:25" ht="12.75" customHeight="1" x14ac:dyDescent="0.2">
      <c r="A53" s="209"/>
      <c r="B53" s="209"/>
      <c r="C53" s="9" t="s">
        <v>36</v>
      </c>
      <c r="D53" s="15"/>
      <c r="E53" s="10" t="s">
        <v>102</v>
      </c>
      <c r="F53" s="7"/>
      <c r="G53" s="15"/>
      <c r="H53" s="10" t="s">
        <v>102</v>
      </c>
      <c r="I53" s="7">
        <f t="shared" si="0"/>
        <v>0</v>
      </c>
      <c r="Y53"/>
    </row>
    <row r="54" spans="1:25" ht="12.75" customHeight="1" x14ac:dyDescent="0.2">
      <c r="A54" s="209"/>
      <c r="B54" s="209"/>
      <c r="C54" s="9" t="s">
        <v>234</v>
      </c>
      <c r="D54" s="15"/>
      <c r="E54" s="10" t="s">
        <v>102</v>
      </c>
      <c r="F54" s="7"/>
      <c r="G54" s="15"/>
      <c r="H54" s="10" t="s">
        <v>102</v>
      </c>
      <c r="I54" s="7">
        <f t="shared" si="0"/>
        <v>0</v>
      </c>
      <c r="Y54"/>
    </row>
    <row r="55" spans="1:25" ht="12.75" customHeight="1" x14ac:dyDescent="0.2">
      <c r="A55" s="209"/>
      <c r="B55" s="209"/>
      <c r="C55" s="9" t="s">
        <v>7</v>
      </c>
      <c r="D55" s="15"/>
      <c r="E55" s="10" t="s">
        <v>102</v>
      </c>
      <c r="F55" s="7"/>
      <c r="G55" s="15"/>
      <c r="H55" s="10" t="s">
        <v>102</v>
      </c>
      <c r="I55" s="7">
        <f t="shared" si="0"/>
        <v>0</v>
      </c>
      <c r="Y55"/>
    </row>
    <row r="56" spans="1:25" ht="12.75" customHeight="1" x14ac:dyDescent="0.2">
      <c r="A56" s="210"/>
      <c r="B56" s="210"/>
      <c r="C56" s="9" t="s">
        <v>14</v>
      </c>
      <c r="D56" s="15"/>
      <c r="E56" s="10" t="s">
        <v>102</v>
      </c>
      <c r="F56" s="7"/>
      <c r="G56" s="15"/>
      <c r="H56" s="10" t="s">
        <v>102</v>
      </c>
      <c r="I56" s="7">
        <f t="shared" si="0"/>
        <v>0</v>
      </c>
      <c r="Y56"/>
    </row>
    <row r="57" spans="1:25" ht="12.75" customHeight="1" x14ac:dyDescent="0.2">
      <c r="A57" s="210"/>
      <c r="B57" s="210"/>
      <c r="C57" s="9" t="s">
        <v>0</v>
      </c>
      <c r="D57" s="15"/>
      <c r="E57" s="10" t="s">
        <v>102</v>
      </c>
      <c r="F57" s="7"/>
      <c r="G57" s="15"/>
      <c r="H57" s="10" t="s">
        <v>102</v>
      </c>
      <c r="I57" s="7">
        <f t="shared" si="0"/>
        <v>0</v>
      </c>
      <c r="Y57"/>
    </row>
    <row r="58" spans="1:25" ht="12.75" customHeight="1" x14ac:dyDescent="0.2">
      <c r="A58" s="210"/>
      <c r="B58" s="210"/>
      <c r="C58" s="50" t="s">
        <v>15</v>
      </c>
      <c r="D58" s="15"/>
      <c r="E58" s="10" t="s">
        <v>102</v>
      </c>
      <c r="F58" s="7"/>
      <c r="G58" s="15"/>
      <c r="H58" s="10" t="s">
        <v>102</v>
      </c>
      <c r="I58" s="7">
        <f t="shared" si="0"/>
        <v>0</v>
      </c>
      <c r="Y58"/>
    </row>
    <row r="59" spans="1:25" ht="12.75" customHeight="1" x14ac:dyDescent="0.2">
      <c r="A59" s="210"/>
      <c r="B59" s="210"/>
      <c r="C59" s="50" t="s">
        <v>34</v>
      </c>
      <c r="D59" s="15"/>
      <c r="E59" s="10" t="s">
        <v>102</v>
      </c>
      <c r="F59" s="7"/>
      <c r="G59" s="15"/>
      <c r="H59" s="10" t="s">
        <v>102</v>
      </c>
      <c r="I59" s="7">
        <f t="shared" si="0"/>
        <v>0</v>
      </c>
      <c r="Y59"/>
    </row>
    <row r="60" spans="1:25" ht="12.75" customHeight="1" x14ac:dyDescent="0.2">
      <c r="A60" s="210"/>
      <c r="B60" s="210"/>
      <c r="C60" s="50" t="s">
        <v>37</v>
      </c>
      <c r="D60" s="15"/>
      <c r="E60" s="10" t="s">
        <v>102</v>
      </c>
      <c r="F60" s="7"/>
      <c r="G60" s="15"/>
      <c r="H60" s="10" t="s">
        <v>102</v>
      </c>
      <c r="I60" s="7">
        <f t="shared" si="0"/>
        <v>0</v>
      </c>
      <c r="Y60"/>
    </row>
    <row r="61" spans="1:25" ht="12.75" customHeight="1" x14ac:dyDescent="0.2">
      <c r="A61" s="210"/>
      <c r="B61" s="210"/>
      <c r="C61" s="50" t="s">
        <v>208</v>
      </c>
      <c r="D61" s="15"/>
      <c r="E61" s="10" t="s">
        <v>102</v>
      </c>
      <c r="F61" s="7"/>
      <c r="G61" s="15"/>
      <c r="H61" s="10" t="s">
        <v>102</v>
      </c>
      <c r="I61" s="7">
        <f t="shared" si="0"/>
        <v>0</v>
      </c>
      <c r="Y61"/>
    </row>
    <row r="62" spans="1:25" ht="12.75" customHeight="1" x14ac:dyDescent="0.2">
      <c r="A62" s="210"/>
      <c r="B62" s="210"/>
      <c r="C62" s="50" t="s">
        <v>1</v>
      </c>
      <c r="D62" s="15"/>
      <c r="E62" s="10" t="s">
        <v>102</v>
      </c>
      <c r="F62" s="7"/>
      <c r="G62" s="15"/>
      <c r="H62" s="10" t="s">
        <v>102</v>
      </c>
      <c r="I62" s="7">
        <f t="shared" si="0"/>
        <v>0</v>
      </c>
      <c r="Y62"/>
    </row>
    <row r="63" spans="1:25" ht="12.75" customHeight="1" x14ac:dyDescent="0.2">
      <c r="A63" s="210"/>
      <c r="B63" s="210"/>
      <c r="C63" s="50" t="s">
        <v>16</v>
      </c>
      <c r="D63" s="15"/>
      <c r="E63" s="10" t="s">
        <v>102</v>
      </c>
      <c r="F63" s="7"/>
      <c r="G63" s="15"/>
      <c r="H63" s="10" t="s">
        <v>102</v>
      </c>
      <c r="I63" s="7">
        <f t="shared" si="0"/>
        <v>0</v>
      </c>
      <c r="Y63"/>
    </row>
    <row r="64" spans="1:25" ht="12.75" customHeight="1" x14ac:dyDescent="0.2">
      <c r="A64" s="210"/>
      <c r="B64" s="210"/>
      <c r="C64" s="50" t="s">
        <v>17</v>
      </c>
      <c r="D64" s="15"/>
      <c r="E64" s="10" t="s">
        <v>102</v>
      </c>
      <c r="F64" s="7"/>
      <c r="G64" s="15"/>
      <c r="H64" s="10" t="s">
        <v>102</v>
      </c>
      <c r="I64" s="7">
        <f t="shared" si="0"/>
        <v>0</v>
      </c>
      <c r="Y64"/>
    </row>
    <row r="65" spans="1:25" ht="12.75" customHeight="1" x14ac:dyDescent="0.2">
      <c r="A65" s="210"/>
      <c r="B65" s="210"/>
      <c r="C65" s="50" t="s">
        <v>21</v>
      </c>
      <c r="D65" s="15"/>
      <c r="E65" s="10" t="s">
        <v>102</v>
      </c>
      <c r="F65" s="7"/>
      <c r="G65" s="15"/>
      <c r="H65" s="10" t="s">
        <v>102</v>
      </c>
      <c r="I65" s="7">
        <f t="shared" si="0"/>
        <v>0</v>
      </c>
      <c r="Y65"/>
    </row>
    <row r="66" spans="1:25" ht="12.75" customHeight="1" x14ac:dyDescent="0.2">
      <c r="A66" s="210"/>
      <c r="B66" s="210"/>
      <c r="C66" s="50" t="s">
        <v>3</v>
      </c>
      <c r="D66" s="15"/>
      <c r="E66" s="10" t="s">
        <v>102</v>
      </c>
      <c r="F66" s="7"/>
      <c r="G66" s="15"/>
      <c r="H66" s="10" t="s">
        <v>102</v>
      </c>
      <c r="I66" s="7">
        <f t="shared" si="0"/>
        <v>0</v>
      </c>
      <c r="Y66"/>
    </row>
    <row r="67" spans="1:25" ht="12.75" customHeight="1" x14ac:dyDescent="0.2">
      <c r="A67" s="210"/>
      <c r="B67" s="210"/>
      <c r="C67" s="50" t="s">
        <v>6</v>
      </c>
      <c r="D67" s="15"/>
      <c r="E67" s="10" t="s">
        <v>102</v>
      </c>
      <c r="F67" s="7"/>
      <c r="G67" s="15"/>
      <c r="H67" s="10" t="s">
        <v>102</v>
      </c>
      <c r="I67" s="7">
        <f t="shared" si="0"/>
        <v>0</v>
      </c>
      <c r="Y67"/>
    </row>
    <row r="68" spans="1:25" ht="12.75" customHeight="1" x14ac:dyDescent="0.2">
      <c r="A68" s="210"/>
      <c r="B68" s="210"/>
      <c r="C68" s="50" t="s">
        <v>9</v>
      </c>
      <c r="D68" s="15"/>
      <c r="E68" s="10" t="s">
        <v>102</v>
      </c>
      <c r="F68" s="7"/>
      <c r="G68" s="15"/>
      <c r="H68" s="10" t="s">
        <v>102</v>
      </c>
      <c r="I68" s="7">
        <f t="shared" si="0"/>
        <v>0</v>
      </c>
      <c r="Y68"/>
    </row>
    <row r="69" spans="1:25" ht="12.75" customHeight="1" x14ac:dyDescent="0.2">
      <c r="A69" s="210"/>
      <c r="B69" s="210"/>
      <c r="C69" s="50" t="s">
        <v>236</v>
      </c>
      <c r="D69" s="15"/>
      <c r="E69" s="10" t="s">
        <v>102</v>
      </c>
      <c r="F69" s="7"/>
      <c r="G69" s="15"/>
      <c r="H69" s="10" t="s">
        <v>102</v>
      </c>
      <c r="I69" s="7">
        <f t="shared" si="0"/>
        <v>0</v>
      </c>
      <c r="Y69"/>
    </row>
    <row r="70" spans="1:25" ht="12.75" customHeight="1" x14ac:dyDescent="0.2">
      <c r="A70" s="210"/>
      <c r="B70" s="210"/>
      <c r="C70" s="50" t="s">
        <v>4</v>
      </c>
      <c r="D70" s="15"/>
      <c r="E70" s="10" t="s">
        <v>102</v>
      </c>
      <c r="F70" s="7"/>
      <c r="G70" s="15"/>
      <c r="H70" s="10" t="s">
        <v>102</v>
      </c>
      <c r="I70" s="7">
        <f t="shared" si="0"/>
        <v>0</v>
      </c>
      <c r="Y70"/>
    </row>
    <row r="71" spans="1:25" ht="12.75" customHeight="1" x14ac:dyDescent="0.2">
      <c r="A71" s="210"/>
      <c r="B71" s="210"/>
      <c r="C71" s="50" t="s">
        <v>10</v>
      </c>
      <c r="D71" s="15"/>
      <c r="E71" s="10" t="s">
        <v>102</v>
      </c>
      <c r="F71" s="7"/>
      <c r="G71" s="15"/>
      <c r="H71" s="10" t="s">
        <v>102</v>
      </c>
      <c r="I71" s="7">
        <f t="shared" si="0"/>
        <v>0</v>
      </c>
      <c r="Y71"/>
    </row>
    <row r="72" spans="1:25" ht="12.75" customHeight="1" x14ac:dyDescent="0.2">
      <c r="A72" s="210"/>
      <c r="B72" s="210"/>
      <c r="C72" s="50" t="s">
        <v>22</v>
      </c>
      <c r="D72" s="15"/>
      <c r="E72" s="10" t="s">
        <v>102</v>
      </c>
      <c r="F72" s="7"/>
      <c r="G72" s="15"/>
      <c r="H72" s="10" t="s">
        <v>102</v>
      </c>
      <c r="I72" s="7">
        <f t="shared" si="0"/>
        <v>0</v>
      </c>
      <c r="Y72"/>
    </row>
    <row r="73" spans="1:25" ht="12.75" customHeight="1" x14ac:dyDescent="0.2">
      <c r="A73" s="210"/>
      <c r="B73" s="210"/>
      <c r="C73" s="50" t="s">
        <v>23</v>
      </c>
      <c r="D73" s="15"/>
      <c r="E73" s="10" t="s">
        <v>102</v>
      </c>
      <c r="F73" s="7"/>
      <c r="G73" s="15"/>
      <c r="H73" s="10" t="s">
        <v>102</v>
      </c>
      <c r="I73" s="7">
        <f t="shared" si="0"/>
        <v>0</v>
      </c>
      <c r="Y73"/>
    </row>
    <row r="74" spans="1:25" ht="12.75" customHeight="1" x14ac:dyDescent="0.2">
      <c r="A74" s="210"/>
      <c r="B74" s="210"/>
      <c r="C74" s="50" t="s">
        <v>47</v>
      </c>
      <c r="D74" s="15"/>
      <c r="E74" s="10" t="s">
        <v>102</v>
      </c>
      <c r="F74" s="7"/>
      <c r="G74" s="15"/>
      <c r="H74" s="10" t="s">
        <v>102</v>
      </c>
      <c r="I74" s="7">
        <f t="shared" si="0"/>
        <v>0</v>
      </c>
      <c r="Y74"/>
    </row>
    <row r="75" spans="1:25" ht="12.75" customHeight="1" x14ac:dyDescent="0.2">
      <c r="A75" s="210"/>
      <c r="B75" s="210"/>
      <c r="C75" s="50" t="s">
        <v>24</v>
      </c>
      <c r="D75" s="15"/>
      <c r="E75" s="10" t="s">
        <v>102</v>
      </c>
      <c r="F75" s="7"/>
      <c r="G75" s="15"/>
      <c r="H75" s="10" t="s">
        <v>102</v>
      </c>
      <c r="I75" s="7">
        <f t="shared" si="0"/>
        <v>0</v>
      </c>
      <c r="Y75"/>
    </row>
    <row r="76" spans="1:25" ht="12.75" customHeight="1" x14ac:dyDescent="0.2">
      <c r="A76" s="210"/>
      <c r="B76" s="210"/>
      <c r="C76" s="50" t="s">
        <v>5</v>
      </c>
      <c r="D76" s="15"/>
      <c r="E76" s="10" t="s">
        <v>102</v>
      </c>
      <c r="F76" s="7"/>
      <c r="G76" s="15"/>
      <c r="H76" s="10" t="s">
        <v>102</v>
      </c>
      <c r="I76" s="7">
        <f t="shared" si="0"/>
        <v>0</v>
      </c>
      <c r="Y76"/>
    </row>
    <row r="77" spans="1:25" ht="12.75" customHeight="1" thickBot="1" x14ac:dyDescent="0.25">
      <c r="A77" s="210"/>
      <c r="B77" s="217"/>
      <c r="C77" s="64" t="s">
        <v>25</v>
      </c>
      <c r="D77" s="60">
        <f>SUM(D53:D76)</f>
        <v>0</v>
      </c>
      <c r="E77" s="61" t="s">
        <v>102</v>
      </c>
      <c r="F77" s="63"/>
      <c r="G77" s="60">
        <f>SUM(G53:G76)</f>
        <v>0</v>
      </c>
      <c r="H77" s="61" t="s">
        <v>102</v>
      </c>
      <c r="I77" s="63">
        <f t="shared" ref="I77:I101" si="3">+D77+G77</f>
        <v>0</v>
      </c>
      <c r="Y77"/>
    </row>
    <row r="78" spans="1:25" ht="12.75" customHeight="1" thickBot="1" x14ac:dyDescent="0.25">
      <c r="A78" s="217"/>
      <c r="B78" s="204" t="s">
        <v>326</v>
      </c>
      <c r="C78" s="205"/>
      <c r="D78" s="76">
        <f>+D77</f>
        <v>0</v>
      </c>
      <c r="E78" s="77" t="s">
        <v>102</v>
      </c>
      <c r="F78" s="78"/>
      <c r="G78" s="76">
        <f>+G77</f>
        <v>0</v>
      </c>
      <c r="H78" s="77" t="s">
        <v>102</v>
      </c>
      <c r="I78" s="78">
        <f t="shared" si="3"/>
        <v>0</v>
      </c>
      <c r="Y78"/>
    </row>
    <row r="79" spans="1:25" ht="12.75" customHeight="1" x14ac:dyDescent="0.2">
      <c r="A79" s="212" t="s">
        <v>534</v>
      </c>
      <c r="B79" s="212" t="s">
        <v>518</v>
      </c>
      <c r="C79" s="51" t="s">
        <v>76</v>
      </c>
      <c r="D79" s="86"/>
      <c r="E79" s="87"/>
      <c r="F79" s="86"/>
      <c r="G79" s="86"/>
      <c r="H79" s="87"/>
      <c r="I79" s="86"/>
      <c r="Y79"/>
    </row>
    <row r="80" spans="1:25" ht="12.75" customHeight="1" x14ac:dyDescent="0.2">
      <c r="A80" s="209"/>
      <c r="B80" s="209"/>
      <c r="C80" s="9" t="s">
        <v>234</v>
      </c>
      <c r="D80" s="15"/>
      <c r="E80" s="10" t="s">
        <v>102</v>
      </c>
      <c r="F80" s="7"/>
      <c r="G80" s="15"/>
      <c r="H80" s="10" t="s">
        <v>102</v>
      </c>
      <c r="I80" s="7">
        <f t="shared" si="3"/>
        <v>0</v>
      </c>
      <c r="Y80"/>
    </row>
    <row r="81" spans="1:25" ht="12.75" customHeight="1" x14ac:dyDescent="0.2">
      <c r="A81" s="209"/>
      <c r="B81" s="209"/>
      <c r="C81" s="9" t="s">
        <v>7</v>
      </c>
      <c r="D81" s="15"/>
      <c r="E81" s="10" t="s">
        <v>102</v>
      </c>
      <c r="F81" s="7"/>
      <c r="G81" s="15"/>
      <c r="H81" s="10" t="s">
        <v>102</v>
      </c>
      <c r="I81" s="7">
        <f t="shared" si="3"/>
        <v>0</v>
      </c>
      <c r="Y81"/>
    </row>
    <row r="82" spans="1:25" ht="12.75" customHeight="1" x14ac:dyDescent="0.2">
      <c r="A82" s="209"/>
      <c r="B82" s="209"/>
      <c r="C82" s="9" t="s">
        <v>235</v>
      </c>
      <c r="D82" s="15"/>
      <c r="E82" s="10" t="s">
        <v>102</v>
      </c>
      <c r="F82" s="7"/>
      <c r="G82" s="15"/>
      <c r="H82" s="10" t="s">
        <v>102</v>
      </c>
      <c r="I82" s="7">
        <f t="shared" si="3"/>
        <v>0</v>
      </c>
      <c r="Y82"/>
    </row>
    <row r="83" spans="1:25" ht="12.75" customHeight="1" x14ac:dyDescent="0.2">
      <c r="A83" s="209"/>
      <c r="B83" s="209"/>
      <c r="C83" s="9" t="s">
        <v>14</v>
      </c>
      <c r="D83" s="15"/>
      <c r="E83" s="10" t="s">
        <v>102</v>
      </c>
      <c r="F83" s="7"/>
      <c r="G83" s="15"/>
      <c r="H83" s="10" t="s">
        <v>102</v>
      </c>
      <c r="I83" s="7">
        <f t="shared" si="3"/>
        <v>0</v>
      </c>
      <c r="Y83"/>
    </row>
    <row r="84" spans="1:25" ht="12.75" customHeight="1" x14ac:dyDescent="0.2">
      <c r="A84" s="209"/>
      <c r="B84" s="210"/>
      <c r="C84" s="9" t="s">
        <v>0</v>
      </c>
      <c r="D84" s="15"/>
      <c r="E84" s="10" t="s">
        <v>102</v>
      </c>
      <c r="F84" s="7"/>
      <c r="G84" s="15"/>
      <c r="H84" s="10" t="s">
        <v>102</v>
      </c>
      <c r="I84" s="7">
        <f t="shared" si="3"/>
        <v>0</v>
      </c>
      <c r="Y84"/>
    </row>
    <row r="85" spans="1:25" ht="12.75" customHeight="1" x14ac:dyDescent="0.2">
      <c r="A85" s="209"/>
      <c r="B85" s="210"/>
      <c r="C85" s="50" t="s">
        <v>34</v>
      </c>
      <c r="D85" s="15"/>
      <c r="E85" s="10" t="s">
        <v>102</v>
      </c>
      <c r="F85" s="7"/>
      <c r="G85" s="15"/>
      <c r="H85" s="10" t="s">
        <v>102</v>
      </c>
      <c r="I85" s="7">
        <f t="shared" si="3"/>
        <v>0</v>
      </c>
      <c r="Y85"/>
    </row>
    <row r="86" spans="1:25" ht="12.75" customHeight="1" x14ac:dyDescent="0.2">
      <c r="A86" s="209"/>
      <c r="B86" s="210"/>
      <c r="C86" s="50" t="s">
        <v>37</v>
      </c>
      <c r="D86" s="15"/>
      <c r="E86" s="10" t="s">
        <v>102</v>
      </c>
      <c r="F86" s="7"/>
      <c r="G86" s="15"/>
      <c r="H86" s="10" t="s">
        <v>102</v>
      </c>
      <c r="I86" s="7">
        <f t="shared" si="3"/>
        <v>0</v>
      </c>
      <c r="Y86"/>
    </row>
    <row r="87" spans="1:25" ht="12.75" customHeight="1" x14ac:dyDescent="0.2">
      <c r="A87" s="209"/>
      <c r="B87" s="210"/>
      <c r="C87" s="50" t="s">
        <v>208</v>
      </c>
      <c r="D87" s="15"/>
      <c r="E87" s="10" t="s">
        <v>102</v>
      </c>
      <c r="F87" s="7"/>
      <c r="G87" s="15"/>
      <c r="H87" s="10" t="s">
        <v>102</v>
      </c>
      <c r="I87" s="7">
        <f t="shared" si="3"/>
        <v>0</v>
      </c>
      <c r="Y87"/>
    </row>
    <row r="88" spans="1:25" ht="12.75" customHeight="1" x14ac:dyDescent="0.2">
      <c r="A88" s="209"/>
      <c r="B88" s="210"/>
      <c r="C88" s="50" t="s">
        <v>1</v>
      </c>
      <c r="D88" s="15"/>
      <c r="E88" s="10" t="s">
        <v>102</v>
      </c>
      <c r="F88" s="7"/>
      <c r="G88" s="15"/>
      <c r="H88" s="10" t="s">
        <v>102</v>
      </c>
      <c r="I88" s="7">
        <f t="shared" si="3"/>
        <v>0</v>
      </c>
      <c r="Y88"/>
    </row>
    <row r="89" spans="1:25" ht="12.75" customHeight="1" x14ac:dyDescent="0.2">
      <c r="A89" s="209"/>
      <c r="B89" s="210"/>
      <c r="C89" s="50" t="s">
        <v>16</v>
      </c>
      <c r="D89" s="15"/>
      <c r="E89" s="10" t="s">
        <v>102</v>
      </c>
      <c r="F89" s="7"/>
      <c r="G89" s="15"/>
      <c r="H89" s="10" t="s">
        <v>102</v>
      </c>
      <c r="I89" s="7">
        <f t="shared" si="3"/>
        <v>0</v>
      </c>
      <c r="Y89"/>
    </row>
    <row r="90" spans="1:25" ht="12.75" customHeight="1" x14ac:dyDescent="0.2">
      <c r="A90" s="209"/>
      <c r="B90" s="210"/>
      <c r="C90" s="50" t="s">
        <v>21</v>
      </c>
      <c r="D90" s="15"/>
      <c r="E90" s="10" t="s">
        <v>102</v>
      </c>
      <c r="F90" s="7"/>
      <c r="G90" s="15"/>
      <c r="H90" s="10" t="s">
        <v>102</v>
      </c>
      <c r="I90" s="7">
        <f t="shared" si="3"/>
        <v>0</v>
      </c>
      <c r="Y90"/>
    </row>
    <row r="91" spans="1:25" ht="12.75" customHeight="1" x14ac:dyDescent="0.2">
      <c r="A91" s="209"/>
      <c r="B91" s="210"/>
      <c r="C91" s="50" t="s">
        <v>3</v>
      </c>
      <c r="D91" s="15"/>
      <c r="E91" s="10" t="s">
        <v>102</v>
      </c>
      <c r="F91" s="7"/>
      <c r="G91" s="15"/>
      <c r="H91" s="10" t="s">
        <v>102</v>
      </c>
      <c r="I91" s="7">
        <f t="shared" si="3"/>
        <v>0</v>
      </c>
      <c r="Y91"/>
    </row>
    <row r="92" spans="1:25" ht="12.75" customHeight="1" x14ac:dyDescent="0.2">
      <c r="A92" s="209"/>
      <c r="B92" s="210"/>
      <c r="C92" s="50" t="s">
        <v>6</v>
      </c>
      <c r="D92" s="15"/>
      <c r="E92" s="10" t="s">
        <v>102</v>
      </c>
      <c r="F92" s="7"/>
      <c r="G92" s="15"/>
      <c r="H92" s="10" t="s">
        <v>102</v>
      </c>
      <c r="I92" s="7">
        <f t="shared" si="3"/>
        <v>0</v>
      </c>
      <c r="Y92"/>
    </row>
    <row r="93" spans="1:25" ht="12.75" customHeight="1" x14ac:dyDescent="0.2">
      <c r="A93" s="209"/>
      <c r="B93" s="210"/>
      <c r="C93" s="50" t="s">
        <v>9</v>
      </c>
      <c r="D93" s="15"/>
      <c r="E93" s="10" t="s">
        <v>102</v>
      </c>
      <c r="F93" s="7"/>
      <c r="G93" s="15"/>
      <c r="H93" s="10" t="s">
        <v>102</v>
      </c>
      <c r="I93" s="7">
        <f t="shared" si="3"/>
        <v>0</v>
      </c>
      <c r="Y93"/>
    </row>
    <row r="94" spans="1:25" ht="12.75" customHeight="1" x14ac:dyDescent="0.2">
      <c r="A94" s="209"/>
      <c r="B94" s="210"/>
      <c r="C94" s="50" t="s">
        <v>236</v>
      </c>
      <c r="D94" s="15"/>
      <c r="E94" s="10" t="s">
        <v>102</v>
      </c>
      <c r="F94" s="7"/>
      <c r="G94" s="15"/>
      <c r="H94" s="10" t="s">
        <v>102</v>
      </c>
      <c r="I94" s="7">
        <f t="shared" si="3"/>
        <v>0</v>
      </c>
      <c r="Y94"/>
    </row>
    <row r="95" spans="1:25" ht="12.75" customHeight="1" x14ac:dyDescent="0.2">
      <c r="A95" s="209"/>
      <c r="B95" s="210"/>
      <c r="C95" s="50" t="s">
        <v>4</v>
      </c>
      <c r="D95" s="15"/>
      <c r="E95" s="10" t="s">
        <v>102</v>
      </c>
      <c r="F95" s="7"/>
      <c r="G95" s="15"/>
      <c r="H95" s="10" t="s">
        <v>102</v>
      </c>
      <c r="I95" s="7">
        <f t="shared" si="3"/>
        <v>0</v>
      </c>
      <c r="Y95"/>
    </row>
    <row r="96" spans="1:25" ht="12.75" customHeight="1" x14ac:dyDescent="0.2">
      <c r="A96" s="209"/>
      <c r="B96" s="210"/>
      <c r="C96" s="50" t="s">
        <v>22</v>
      </c>
      <c r="D96" s="15"/>
      <c r="E96" s="10" t="s">
        <v>102</v>
      </c>
      <c r="F96" s="7"/>
      <c r="G96" s="15"/>
      <c r="H96" s="10" t="s">
        <v>102</v>
      </c>
      <c r="I96" s="7">
        <f t="shared" si="3"/>
        <v>0</v>
      </c>
      <c r="Y96"/>
    </row>
    <row r="97" spans="1:25" ht="12.75" customHeight="1" x14ac:dyDescent="0.2">
      <c r="A97" s="209"/>
      <c r="B97" s="210"/>
      <c r="C97" s="50" t="s">
        <v>23</v>
      </c>
      <c r="D97" s="15"/>
      <c r="E97" s="10" t="s">
        <v>102</v>
      </c>
      <c r="F97" s="7"/>
      <c r="G97" s="15"/>
      <c r="H97" s="10" t="s">
        <v>102</v>
      </c>
      <c r="I97" s="7">
        <f t="shared" si="3"/>
        <v>0</v>
      </c>
      <c r="Y97"/>
    </row>
    <row r="98" spans="1:25" ht="12.75" customHeight="1" x14ac:dyDescent="0.2">
      <c r="A98" s="209"/>
      <c r="B98" s="210"/>
      <c r="C98" s="50" t="s">
        <v>47</v>
      </c>
      <c r="D98" s="15"/>
      <c r="E98" s="10" t="s">
        <v>102</v>
      </c>
      <c r="F98" s="7"/>
      <c r="G98" s="15"/>
      <c r="H98" s="10" t="s">
        <v>102</v>
      </c>
      <c r="I98" s="7">
        <f t="shared" si="3"/>
        <v>0</v>
      </c>
      <c r="Y98"/>
    </row>
    <row r="99" spans="1:25" ht="12.75" customHeight="1" x14ac:dyDescent="0.2">
      <c r="A99" s="209"/>
      <c r="B99" s="210"/>
      <c r="C99" s="50" t="s">
        <v>5</v>
      </c>
      <c r="D99" s="15"/>
      <c r="E99" s="10" t="s">
        <v>102</v>
      </c>
      <c r="F99" s="7"/>
      <c r="G99" s="15"/>
      <c r="H99" s="10" t="s">
        <v>102</v>
      </c>
      <c r="I99" s="7">
        <f t="shared" si="3"/>
        <v>0</v>
      </c>
      <c r="Y99"/>
    </row>
    <row r="100" spans="1:25" ht="12.75" customHeight="1" thickBot="1" x14ac:dyDescent="0.25">
      <c r="A100" s="209"/>
      <c r="B100" s="217"/>
      <c r="C100" s="64" t="s">
        <v>25</v>
      </c>
      <c r="D100" s="60">
        <f>SUM(D80:D99)</f>
        <v>0</v>
      </c>
      <c r="E100" s="61" t="s">
        <v>102</v>
      </c>
      <c r="F100" s="63"/>
      <c r="G100" s="60">
        <f>SUM(G80:G99)</f>
        <v>0</v>
      </c>
      <c r="H100" s="61" t="s">
        <v>102</v>
      </c>
      <c r="I100" s="63">
        <f t="shared" si="3"/>
        <v>0</v>
      </c>
      <c r="Y100"/>
    </row>
    <row r="101" spans="1:25" ht="12.75" customHeight="1" thickBot="1" x14ac:dyDescent="0.25">
      <c r="A101" s="219"/>
      <c r="B101" s="204" t="s">
        <v>327</v>
      </c>
      <c r="C101" s="205"/>
      <c r="D101" s="76">
        <f>+D100</f>
        <v>0</v>
      </c>
      <c r="E101" s="77" t="s">
        <v>102</v>
      </c>
      <c r="F101" s="78"/>
      <c r="G101" s="76">
        <f>+G100</f>
        <v>0</v>
      </c>
      <c r="H101" s="77" t="s">
        <v>102</v>
      </c>
      <c r="I101" s="78">
        <f t="shared" si="3"/>
        <v>0</v>
      </c>
      <c r="Y101"/>
    </row>
    <row r="102" spans="1:25" ht="12.75" customHeight="1" x14ac:dyDescent="0.2">
      <c r="A102" s="209" t="s">
        <v>533</v>
      </c>
      <c r="B102" s="212" t="s">
        <v>519</v>
      </c>
      <c r="C102" s="53" t="s">
        <v>668</v>
      </c>
      <c r="D102" s="43"/>
      <c r="E102" s="42"/>
      <c r="F102" s="43"/>
      <c r="G102" s="43"/>
      <c r="H102" s="42"/>
      <c r="I102" s="43"/>
      <c r="Y102"/>
    </row>
    <row r="103" spans="1:25" ht="12.75" customHeight="1" x14ac:dyDescent="0.2">
      <c r="A103" s="210"/>
      <c r="B103" s="210"/>
      <c r="C103" s="9" t="s">
        <v>19</v>
      </c>
      <c r="D103" s="7"/>
      <c r="E103" s="10" t="s">
        <v>102</v>
      </c>
      <c r="F103" s="12"/>
      <c r="G103" s="7"/>
      <c r="H103" s="10" t="s">
        <v>102</v>
      </c>
      <c r="I103" s="7">
        <f t="shared" ref="I103:I183" si="4">+D103+G103</f>
        <v>0</v>
      </c>
      <c r="Y103"/>
    </row>
    <row r="104" spans="1:25" ht="12.75" customHeight="1" x14ac:dyDescent="0.2">
      <c r="A104" s="210"/>
      <c r="B104" s="210"/>
      <c r="C104" s="9" t="s">
        <v>237</v>
      </c>
      <c r="D104" s="7"/>
      <c r="E104" s="10" t="s">
        <v>102</v>
      </c>
      <c r="F104" s="7"/>
      <c r="G104" s="7"/>
      <c r="H104" s="10" t="s">
        <v>102</v>
      </c>
      <c r="I104" s="7">
        <f t="shared" si="4"/>
        <v>0</v>
      </c>
      <c r="Y104"/>
    </row>
    <row r="105" spans="1:25" ht="12.75" customHeight="1" x14ac:dyDescent="0.2">
      <c r="A105" s="210"/>
      <c r="B105" s="210"/>
      <c r="C105" s="9" t="s">
        <v>208</v>
      </c>
      <c r="D105" s="7">
        <v>0</v>
      </c>
      <c r="E105" s="10">
        <f t="shared" ref="E105" si="5">+D105/$I105</f>
        <v>0</v>
      </c>
      <c r="F105" s="7"/>
      <c r="G105" s="7">
        <v>1152</v>
      </c>
      <c r="H105" s="10">
        <f t="shared" ref="H105" si="6">+G105/$I105</f>
        <v>1</v>
      </c>
      <c r="I105" s="7">
        <f t="shared" si="4"/>
        <v>1152</v>
      </c>
      <c r="Y105"/>
    </row>
    <row r="106" spans="1:25" ht="12.75" customHeight="1" x14ac:dyDescent="0.2">
      <c r="A106" s="210"/>
      <c r="B106" s="210"/>
      <c r="C106" s="9" t="s">
        <v>219</v>
      </c>
      <c r="D106" s="7"/>
      <c r="E106" s="10" t="s">
        <v>102</v>
      </c>
      <c r="F106" s="7"/>
      <c r="G106" s="7"/>
      <c r="H106" s="10" t="s">
        <v>102</v>
      </c>
      <c r="I106" s="7">
        <f t="shared" si="4"/>
        <v>0</v>
      </c>
      <c r="Y106"/>
    </row>
    <row r="107" spans="1:25" ht="12.75" customHeight="1" x14ac:dyDescent="0.2">
      <c r="A107" s="210"/>
      <c r="B107" s="210"/>
      <c r="C107" s="9" t="s">
        <v>20</v>
      </c>
      <c r="D107" s="7"/>
      <c r="E107" s="10" t="s">
        <v>102</v>
      </c>
      <c r="F107" s="7"/>
      <c r="G107" s="7"/>
      <c r="H107" s="10" t="s">
        <v>102</v>
      </c>
      <c r="I107" s="7">
        <f t="shared" si="4"/>
        <v>0</v>
      </c>
      <c r="Y107"/>
    </row>
    <row r="108" spans="1:25" ht="12.75" customHeight="1" x14ac:dyDescent="0.2">
      <c r="A108" s="210"/>
      <c r="B108" s="210"/>
      <c r="C108" s="9" t="s">
        <v>21</v>
      </c>
      <c r="D108" s="7">
        <v>0</v>
      </c>
      <c r="E108" s="10">
        <f t="shared" ref="E108:E183" si="7">+D108/$I108</f>
        <v>0</v>
      </c>
      <c r="F108" s="7"/>
      <c r="G108" s="7">
        <v>576</v>
      </c>
      <c r="H108" s="10">
        <f t="shared" ref="H108:H183" si="8">+G108/$I108</f>
        <v>1</v>
      </c>
      <c r="I108" s="7">
        <f t="shared" si="4"/>
        <v>576</v>
      </c>
      <c r="Y108"/>
    </row>
    <row r="109" spans="1:25" ht="12.75" customHeight="1" x14ac:dyDescent="0.2">
      <c r="A109" s="210"/>
      <c r="B109" s="210"/>
      <c r="C109" s="9" t="s">
        <v>22</v>
      </c>
      <c r="D109" s="7">
        <v>0</v>
      </c>
      <c r="E109" s="10">
        <f t="shared" si="7"/>
        <v>0</v>
      </c>
      <c r="F109" s="7"/>
      <c r="G109" s="7">
        <v>1104</v>
      </c>
      <c r="H109" s="10">
        <f t="shared" si="8"/>
        <v>1</v>
      </c>
      <c r="I109" s="7">
        <f t="shared" si="4"/>
        <v>1104</v>
      </c>
      <c r="Y109"/>
    </row>
    <row r="110" spans="1:25" ht="12.75" customHeight="1" x14ac:dyDescent="0.2">
      <c r="A110" s="210"/>
      <c r="B110" s="210"/>
      <c r="C110" s="9" t="s">
        <v>23</v>
      </c>
      <c r="D110" s="15"/>
      <c r="E110" s="10" t="s">
        <v>102</v>
      </c>
      <c r="F110" s="50"/>
      <c r="G110" s="15"/>
      <c r="H110" s="10" t="s">
        <v>102</v>
      </c>
      <c r="I110" s="15">
        <f t="shared" si="4"/>
        <v>0</v>
      </c>
      <c r="Y110"/>
    </row>
    <row r="111" spans="1:25" ht="12.75" customHeight="1" x14ac:dyDescent="0.2">
      <c r="A111" s="210"/>
      <c r="B111" s="210"/>
      <c r="C111" s="9" t="s">
        <v>24</v>
      </c>
      <c r="D111" s="15"/>
      <c r="E111" s="10" t="s">
        <v>102</v>
      </c>
      <c r="F111" s="50"/>
      <c r="G111" s="15"/>
      <c r="H111" s="10" t="s">
        <v>102</v>
      </c>
      <c r="I111" s="15">
        <f t="shared" si="4"/>
        <v>0</v>
      </c>
      <c r="Y111"/>
    </row>
    <row r="112" spans="1:25" ht="12.75" customHeight="1" x14ac:dyDescent="0.2">
      <c r="A112" s="210"/>
      <c r="B112" s="210"/>
      <c r="C112" s="9" t="s">
        <v>275</v>
      </c>
      <c r="D112" s="15"/>
      <c r="E112" s="10" t="s">
        <v>102</v>
      </c>
      <c r="F112" s="50"/>
      <c r="G112" s="15"/>
      <c r="H112" s="10" t="s">
        <v>102</v>
      </c>
      <c r="I112" s="15">
        <f t="shared" si="4"/>
        <v>0</v>
      </c>
      <c r="Y112"/>
    </row>
    <row r="113" spans="1:25" ht="12.75" customHeight="1" x14ac:dyDescent="0.2">
      <c r="A113" s="210"/>
      <c r="B113" s="210"/>
      <c r="C113" s="9" t="s">
        <v>5</v>
      </c>
      <c r="D113" s="15"/>
      <c r="E113" s="10" t="s">
        <v>102</v>
      </c>
      <c r="F113" s="50"/>
      <c r="G113" s="15"/>
      <c r="H113" s="10" t="s">
        <v>102</v>
      </c>
      <c r="I113" s="15">
        <f t="shared" si="4"/>
        <v>0</v>
      </c>
      <c r="Y113"/>
    </row>
    <row r="114" spans="1:25" ht="12.75" customHeight="1" x14ac:dyDescent="0.2">
      <c r="A114" s="210"/>
      <c r="B114" s="210"/>
      <c r="C114" s="35" t="s">
        <v>75</v>
      </c>
      <c r="D114" s="33">
        <f>SUM(D103:D113)</f>
        <v>0</v>
      </c>
      <c r="E114" s="34">
        <f t="shared" si="7"/>
        <v>0</v>
      </c>
      <c r="F114" s="33"/>
      <c r="G114" s="33">
        <f>SUM(G103:G113)</f>
        <v>2832</v>
      </c>
      <c r="H114" s="34">
        <f t="shared" si="8"/>
        <v>1</v>
      </c>
      <c r="I114" s="33">
        <f t="shared" si="4"/>
        <v>2832</v>
      </c>
      <c r="Y114"/>
    </row>
    <row r="115" spans="1:25" ht="12.75" customHeight="1" x14ac:dyDescent="0.2">
      <c r="A115" s="210"/>
      <c r="B115" s="210"/>
      <c r="C115" s="53" t="s">
        <v>431</v>
      </c>
      <c r="D115" s="43"/>
      <c r="E115" s="42"/>
      <c r="F115" s="43"/>
      <c r="G115" s="43"/>
      <c r="H115" s="42"/>
      <c r="I115" s="43"/>
      <c r="Y115"/>
    </row>
    <row r="116" spans="1:25" ht="12.75" customHeight="1" x14ac:dyDescent="0.2">
      <c r="A116" s="210"/>
      <c r="B116" s="210"/>
      <c r="C116" s="9" t="s">
        <v>7</v>
      </c>
      <c r="D116" s="16">
        <v>0</v>
      </c>
      <c r="E116" s="17">
        <f t="shared" si="7"/>
        <v>0</v>
      </c>
      <c r="F116" s="16"/>
      <c r="G116" s="16">
        <v>576</v>
      </c>
      <c r="H116" s="17">
        <f t="shared" si="8"/>
        <v>1</v>
      </c>
      <c r="I116" s="16">
        <f t="shared" si="4"/>
        <v>576</v>
      </c>
      <c r="Y116"/>
    </row>
    <row r="117" spans="1:25" ht="12.75" customHeight="1" x14ac:dyDescent="0.2">
      <c r="A117" s="210"/>
      <c r="B117" s="210"/>
      <c r="C117" s="9" t="s">
        <v>8</v>
      </c>
      <c r="D117" s="16"/>
      <c r="E117" s="10" t="s">
        <v>102</v>
      </c>
      <c r="F117" s="16"/>
      <c r="G117" s="16"/>
      <c r="H117" s="10" t="s">
        <v>102</v>
      </c>
      <c r="I117" s="16">
        <f t="shared" si="4"/>
        <v>0</v>
      </c>
      <c r="Y117"/>
    </row>
    <row r="118" spans="1:25" ht="12.75" customHeight="1" x14ac:dyDescent="0.2">
      <c r="A118" s="210"/>
      <c r="B118" s="210"/>
      <c r="C118" s="9" t="s">
        <v>1</v>
      </c>
      <c r="D118" s="7">
        <v>0</v>
      </c>
      <c r="E118" s="17">
        <f t="shared" si="7"/>
        <v>0</v>
      </c>
      <c r="F118" s="7"/>
      <c r="G118" s="7">
        <v>1536</v>
      </c>
      <c r="H118" s="17">
        <f t="shared" si="8"/>
        <v>1</v>
      </c>
      <c r="I118" s="7">
        <f t="shared" si="4"/>
        <v>1536</v>
      </c>
      <c r="Y118"/>
    </row>
    <row r="119" spans="1:25" ht="12.75" customHeight="1" x14ac:dyDescent="0.2">
      <c r="A119" s="210"/>
      <c r="B119" s="210"/>
      <c r="C119" s="9" t="s">
        <v>2</v>
      </c>
      <c r="D119" s="7"/>
      <c r="E119" s="10" t="s">
        <v>102</v>
      </c>
      <c r="F119" s="7"/>
      <c r="G119" s="7"/>
      <c r="H119" s="10" t="s">
        <v>102</v>
      </c>
      <c r="I119" s="7">
        <f t="shared" si="4"/>
        <v>0</v>
      </c>
      <c r="Y119"/>
    </row>
    <row r="120" spans="1:25" ht="12.75" customHeight="1" x14ac:dyDescent="0.2">
      <c r="A120" s="210"/>
      <c r="B120" s="210"/>
      <c r="C120" s="9" t="s">
        <v>3</v>
      </c>
      <c r="D120" s="14">
        <v>0</v>
      </c>
      <c r="E120" s="17">
        <f t="shared" si="7"/>
        <v>0</v>
      </c>
      <c r="F120" s="7"/>
      <c r="G120" s="7">
        <v>720</v>
      </c>
      <c r="H120" s="17">
        <f t="shared" si="8"/>
        <v>1</v>
      </c>
      <c r="I120" s="7">
        <f t="shared" si="4"/>
        <v>720</v>
      </c>
      <c r="Y120"/>
    </row>
    <row r="121" spans="1:25" ht="12.75" customHeight="1" x14ac:dyDescent="0.2">
      <c r="A121" s="210"/>
      <c r="B121" s="210"/>
      <c r="C121" s="52" t="s">
        <v>9</v>
      </c>
      <c r="D121" s="7"/>
      <c r="E121" s="10" t="s">
        <v>102</v>
      </c>
      <c r="F121" s="7"/>
      <c r="G121" s="7"/>
      <c r="H121" s="10" t="s">
        <v>102</v>
      </c>
      <c r="I121" s="7">
        <f t="shared" si="4"/>
        <v>0</v>
      </c>
      <c r="Y121"/>
    </row>
    <row r="122" spans="1:25" ht="12.75" customHeight="1" x14ac:dyDescent="0.2">
      <c r="A122" s="210"/>
      <c r="B122" s="210"/>
      <c r="C122" s="9" t="s">
        <v>4</v>
      </c>
      <c r="D122" s="7"/>
      <c r="E122" s="10" t="s">
        <v>102</v>
      </c>
      <c r="F122" s="7"/>
      <c r="G122" s="7"/>
      <c r="H122" s="10" t="s">
        <v>102</v>
      </c>
      <c r="I122" s="7">
        <f t="shared" si="4"/>
        <v>0</v>
      </c>
      <c r="Y122"/>
    </row>
    <row r="123" spans="1:25" ht="12.75" customHeight="1" x14ac:dyDescent="0.2">
      <c r="A123" s="210"/>
      <c r="B123" s="210"/>
      <c r="C123" s="9" t="s">
        <v>10</v>
      </c>
      <c r="D123" s="7"/>
      <c r="E123" s="10" t="s">
        <v>102</v>
      </c>
      <c r="F123" s="7"/>
      <c r="G123" s="7"/>
      <c r="H123" s="10" t="s">
        <v>102</v>
      </c>
      <c r="I123" s="7">
        <f t="shared" si="4"/>
        <v>0</v>
      </c>
      <c r="Y123"/>
    </row>
    <row r="124" spans="1:25" ht="12.75" customHeight="1" x14ac:dyDescent="0.2">
      <c r="A124" s="210"/>
      <c r="B124" s="210"/>
      <c r="C124" s="49" t="s">
        <v>47</v>
      </c>
      <c r="D124" s="7"/>
      <c r="E124" s="10" t="s">
        <v>102</v>
      </c>
      <c r="F124" s="7"/>
      <c r="G124" s="7"/>
      <c r="H124" s="10" t="s">
        <v>102</v>
      </c>
      <c r="I124" s="7">
        <f t="shared" si="4"/>
        <v>0</v>
      </c>
      <c r="Y124"/>
    </row>
    <row r="125" spans="1:25" ht="12.75" customHeight="1" x14ac:dyDescent="0.2">
      <c r="A125" s="210"/>
      <c r="B125" s="210"/>
      <c r="C125" s="49" t="s">
        <v>206</v>
      </c>
      <c r="D125" s="7"/>
      <c r="E125" s="10" t="s">
        <v>102</v>
      </c>
      <c r="F125" s="7"/>
      <c r="G125" s="7"/>
      <c r="H125" s="10" t="s">
        <v>102</v>
      </c>
      <c r="I125" s="7">
        <f t="shared" si="4"/>
        <v>0</v>
      </c>
      <c r="Y125"/>
    </row>
    <row r="126" spans="1:25" ht="12.75" customHeight="1" x14ac:dyDescent="0.2">
      <c r="A126" s="210"/>
      <c r="B126" s="210"/>
      <c r="C126" s="35" t="s">
        <v>75</v>
      </c>
      <c r="D126" s="33">
        <f>SUM(D116:D125)</f>
        <v>0</v>
      </c>
      <c r="E126" s="34">
        <f t="shared" si="7"/>
        <v>0</v>
      </c>
      <c r="F126" s="33"/>
      <c r="G126" s="33">
        <f>SUM(G116:G125)</f>
        <v>2832</v>
      </c>
      <c r="H126" s="34">
        <f t="shared" si="8"/>
        <v>1</v>
      </c>
      <c r="I126" s="33">
        <f t="shared" si="4"/>
        <v>2832</v>
      </c>
      <c r="Y126"/>
    </row>
    <row r="127" spans="1:25" ht="12.75" customHeight="1" x14ac:dyDescent="0.2">
      <c r="A127" s="210"/>
      <c r="B127" s="210"/>
      <c r="C127" s="53" t="s">
        <v>100</v>
      </c>
      <c r="D127" s="33"/>
      <c r="E127" s="34"/>
      <c r="F127" s="33"/>
      <c r="G127" s="33"/>
      <c r="H127" s="34"/>
      <c r="I127" s="33"/>
      <c r="Y127"/>
    </row>
    <row r="128" spans="1:25" ht="12.75" customHeight="1" x14ac:dyDescent="0.2">
      <c r="A128" s="210"/>
      <c r="B128" s="210"/>
      <c r="C128" s="9" t="s">
        <v>234</v>
      </c>
      <c r="D128" s="7">
        <v>0</v>
      </c>
      <c r="E128" s="10">
        <f t="shared" si="7"/>
        <v>0</v>
      </c>
      <c r="F128" s="7"/>
      <c r="G128" s="7">
        <v>2576</v>
      </c>
      <c r="H128" s="10">
        <f t="shared" si="8"/>
        <v>1</v>
      </c>
      <c r="I128" s="7">
        <f t="shared" si="4"/>
        <v>2576</v>
      </c>
      <c r="Y128"/>
    </row>
    <row r="129" spans="1:25" ht="12.75" customHeight="1" x14ac:dyDescent="0.2">
      <c r="A129" s="210"/>
      <c r="B129" s="210"/>
      <c r="C129" s="9" t="s">
        <v>235</v>
      </c>
      <c r="D129" s="7"/>
      <c r="E129" s="10" t="s">
        <v>102</v>
      </c>
      <c r="F129" s="7"/>
      <c r="G129" s="7"/>
      <c r="H129" s="10" t="s">
        <v>102</v>
      </c>
      <c r="I129" s="7">
        <f t="shared" si="4"/>
        <v>0</v>
      </c>
      <c r="Y129"/>
    </row>
    <row r="130" spans="1:25" ht="12.75" customHeight="1" x14ac:dyDescent="0.2">
      <c r="A130" s="210"/>
      <c r="B130" s="210"/>
      <c r="C130" s="9" t="s">
        <v>14</v>
      </c>
      <c r="D130" s="15">
        <v>0</v>
      </c>
      <c r="E130" s="10">
        <f t="shared" si="7"/>
        <v>0</v>
      </c>
      <c r="F130" s="7"/>
      <c r="G130" s="15">
        <v>768</v>
      </c>
      <c r="H130" s="10">
        <f t="shared" si="8"/>
        <v>1</v>
      </c>
      <c r="I130" s="7">
        <f t="shared" si="4"/>
        <v>768</v>
      </c>
      <c r="Y130"/>
    </row>
    <row r="131" spans="1:25" ht="12.75" customHeight="1" x14ac:dyDescent="0.2">
      <c r="A131" s="210"/>
      <c r="B131" s="210"/>
      <c r="C131" s="9" t="s">
        <v>15</v>
      </c>
      <c r="D131" s="15">
        <v>0</v>
      </c>
      <c r="E131" s="10">
        <f t="shared" si="7"/>
        <v>0</v>
      </c>
      <c r="F131" s="7"/>
      <c r="G131" s="15">
        <v>2464</v>
      </c>
      <c r="H131" s="10">
        <f t="shared" si="8"/>
        <v>1</v>
      </c>
      <c r="I131" s="7">
        <f t="shared" si="4"/>
        <v>2464</v>
      </c>
      <c r="Y131"/>
    </row>
    <row r="132" spans="1:25" ht="12.75" customHeight="1" x14ac:dyDescent="0.2">
      <c r="A132" s="210"/>
      <c r="B132" s="210"/>
      <c r="C132" s="9" t="s">
        <v>16</v>
      </c>
      <c r="D132" s="7">
        <v>0</v>
      </c>
      <c r="E132" s="10">
        <f t="shared" si="7"/>
        <v>0</v>
      </c>
      <c r="F132" s="7"/>
      <c r="G132" s="7">
        <v>864</v>
      </c>
      <c r="H132" s="10">
        <f t="shared" si="8"/>
        <v>1</v>
      </c>
      <c r="I132" s="7">
        <f t="shared" si="4"/>
        <v>864</v>
      </c>
      <c r="Y132"/>
    </row>
    <row r="133" spans="1:25" ht="12.75" customHeight="1" x14ac:dyDescent="0.2">
      <c r="A133" s="210"/>
      <c r="B133" s="210"/>
      <c r="C133" s="9" t="s">
        <v>17</v>
      </c>
      <c r="D133" s="7"/>
      <c r="E133" s="10" t="s">
        <v>102</v>
      </c>
      <c r="F133" s="7"/>
      <c r="G133" s="7"/>
      <c r="H133" s="10" t="s">
        <v>102</v>
      </c>
      <c r="I133" s="7">
        <f t="shared" si="4"/>
        <v>0</v>
      </c>
      <c r="Y133"/>
    </row>
    <row r="134" spans="1:25" ht="12.75" customHeight="1" x14ac:dyDescent="0.2">
      <c r="A134" s="210"/>
      <c r="B134" s="210"/>
      <c r="C134" s="9" t="s">
        <v>97</v>
      </c>
      <c r="D134" s="7"/>
      <c r="E134" s="10" t="s">
        <v>102</v>
      </c>
      <c r="F134" s="7"/>
      <c r="G134" s="7"/>
      <c r="H134" s="10" t="s">
        <v>102</v>
      </c>
      <c r="I134" s="7">
        <f t="shared" si="4"/>
        <v>0</v>
      </c>
      <c r="Y134"/>
    </row>
    <row r="135" spans="1:25" ht="12.75" customHeight="1" x14ac:dyDescent="0.2">
      <c r="A135" s="210"/>
      <c r="B135" s="210"/>
      <c r="C135" s="9" t="s">
        <v>236</v>
      </c>
      <c r="D135" s="7"/>
      <c r="E135" s="10" t="s">
        <v>102</v>
      </c>
      <c r="F135" s="7"/>
      <c r="G135" s="7"/>
      <c r="H135" s="10" t="s">
        <v>102</v>
      </c>
      <c r="I135" s="7">
        <f t="shared" si="4"/>
        <v>0</v>
      </c>
      <c r="Y135"/>
    </row>
    <row r="136" spans="1:25" ht="12.75" customHeight="1" x14ac:dyDescent="0.2">
      <c r="A136" s="210"/>
      <c r="B136" s="210"/>
      <c r="C136" s="9" t="s">
        <v>18</v>
      </c>
      <c r="D136" s="7"/>
      <c r="E136" s="10" t="s">
        <v>102</v>
      </c>
      <c r="F136" s="7"/>
      <c r="G136" s="7"/>
      <c r="H136" s="10" t="s">
        <v>102</v>
      </c>
      <c r="I136" s="7">
        <f t="shared" si="4"/>
        <v>0</v>
      </c>
      <c r="Y136"/>
    </row>
    <row r="137" spans="1:25" ht="12.75" customHeight="1" thickBot="1" x14ac:dyDescent="0.25">
      <c r="A137" s="210"/>
      <c r="B137" s="210"/>
      <c r="C137" s="73" t="s">
        <v>75</v>
      </c>
      <c r="D137" s="74">
        <f>SUM(D128:D136)</f>
        <v>0</v>
      </c>
      <c r="E137" s="75">
        <f t="shared" si="7"/>
        <v>0</v>
      </c>
      <c r="F137" s="74"/>
      <c r="G137" s="74">
        <f>SUM(G128:G136)</f>
        <v>6672</v>
      </c>
      <c r="H137" s="75">
        <f t="shared" si="8"/>
        <v>1</v>
      </c>
      <c r="I137" s="74">
        <f t="shared" si="4"/>
        <v>6672</v>
      </c>
      <c r="Y137"/>
    </row>
    <row r="138" spans="1:25" ht="12.75" customHeight="1" x14ac:dyDescent="0.2">
      <c r="A138" s="207" t="s">
        <v>533</v>
      </c>
      <c r="B138" s="209" t="s">
        <v>519</v>
      </c>
      <c r="C138" s="53" t="s">
        <v>298</v>
      </c>
      <c r="D138" s="72"/>
      <c r="E138" s="42"/>
      <c r="F138" s="43"/>
      <c r="G138" s="72"/>
      <c r="H138" s="42"/>
      <c r="I138" s="43"/>
      <c r="Y138"/>
    </row>
    <row r="139" spans="1:25" ht="12.75" customHeight="1" x14ac:dyDescent="0.2">
      <c r="A139" s="214"/>
      <c r="B139" s="209"/>
      <c r="C139" s="52" t="s">
        <v>304</v>
      </c>
      <c r="D139" s="16"/>
      <c r="E139" s="17" t="s">
        <v>102</v>
      </c>
      <c r="F139" s="16"/>
      <c r="G139" s="16"/>
      <c r="H139" s="17" t="s">
        <v>102</v>
      </c>
      <c r="I139" s="16">
        <f t="shared" si="4"/>
        <v>0</v>
      </c>
      <c r="Y139"/>
    </row>
    <row r="140" spans="1:25" ht="12.75" customHeight="1" x14ac:dyDescent="0.2">
      <c r="A140" s="214"/>
      <c r="B140" s="209"/>
      <c r="C140" s="52" t="s">
        <v>238</v>
      </c>
      <c r="D140" s="16"/>
      <c r="E140" s="17" t="s">
        <v>102</v>
      </c>
      <c r="F140" s="16"/>
      <c r="G140" s="16"/>
      <c r="H140" s="17" t="s">
        <v>102</v>
      </c>
      <c r="I140" s="16">
        <f t="shared" si="4"/>
        <v>0</v>
      </c>
      <c r="Y140"/>
    </row>
    <row r="141" spans="1:25" ht="12.75" customHeight="1" x14ac:dyDescent="0.2">
      <c r="A141" s="214"/>
      <c r="B141" s="209"/>
      <c r="C141" s="52" t="s">
        <v>245</v>
      </c>
      <c r="D141" s="16"/>
      <c r="E141" s="17" t="s">
        <v>102</v>
      </c>
      <c r="F141" s="16"/>
      <c r="G141" s="16"/>
      <c r="H141" s="17" t="s">
        <v>102</v>
      </c>
      <c r="I141" s="16">
        <f t="shared" si="4"/>
        <v>0</v>
      </c>
      <c r="Y141"/>
    </row>
    <row r="142" spans="1:25" ht="12.75" customHeight="1" x14ac:dyDescent="0.2">
      <c r="A142" s="214"/>
      <c r="B142" s="209"/>
      <c r="C142" s="9" t="s">
        <v>239</v>
      </c>
      <c r="D142" s="16"/>
      <c r="E142" s="17" t="s">
        <v>102</v>
      </c>
      <c r="F142" s="16"/>
      <c r="G142" s="16"/>
      <c r="H142" s="17" t="s">
        <v>102</v>
      </c>
      <c r="I142" s="16">
        <f t="shared" si="4"/>
        <v>0</v>
      </c>
      <c r="Y142"/>
    </row>
    <row r="143" spans="1:25" ht="12.75" customHeight="1" x14ac:dyDescent="0.2">
      <c r="A143" s="214"/>
      <c r="B143" s="209"/>
      <c r="C143" s="49" t="s">
        <v>246</v>
      </c>
      <c r="D143" s="16"/>
      <c r="E143" s="17" t="s">
        <v>102</v>
      </c>
      <c r="F143" s="16"/>
      <c r="G143" s="16"/>
      <c r="H143" s="17" t="s">
        <v>102</v>
      </c>
      <c r="I143" s="16">
        <f t="shared" si="4"/>
        <v>0</v>
      </c>
      <c r="Y143"/>
    </row>
    <row r="144" spans="1:25" ht="12.75" customHeight="1" x14ac:dyDescent="0.2">
      <c r="A144" s="214"/>
      <c r="B144" s="209"/>
      <c r="C144" s="49" t="s">
        <v>240</v>
      </c>
      <c r="D144" s="16"/>
      <c r="E144" s="17" t="s">
        <v>102</v>
      </c>
      <c r="F144" s="16"/>
      <c r="G144" s="16"/>
      <c r="H144" s="17" t="s">
        <v>102</v>
      </c>
      <c r="I144" s="16">
        <f t="shared" si="4"/>
        <v>0</v>
      </c>
      <c r="Y144"/>
    </row>
    <row r="145" spans="1:25" ht="12.75" customHeight="1" x14ac:dyDescent="0.2">
      <c r="A145" s="214"/>
      <c r="B145" s="209"/>
      <c r="C145" s="49" t="s">
        <v>241</v>
      </c>
      <c r="D145" s="16"/>
      <c r="E145" s="17" t="s">
        <v>102</v>
      </c>
      <c r="F145" s="7"/>
      <c r="G145" s="16"/>
      <c r="H145" s="17" t="s">
        <v>102</v>
      </c>
      <c r="I145" s="7">
        <f t="shared" si="4"/>
        <v>0</v>
      </c>
      <c r="Y145"/>
    </row>
    <row r="146" spans="1:25" ht="12.75" customHeight="1" x14ac:dyDescent="0.2">
      <c r="A146" s="214"/>
      <c r="B146" s="209"/>
      <c r="C146" s="49" t="s">
        <v>247</v>
      </c>
      <c r="D146" s="16"/>
      <c r="E146" s="17" t="s">
        <v>102</v>
      </c>
      <c r="F146" s="7"/>
      <c r="G146" s="16"/>
      <c r="H146" s="17" t="s">
        <v>102</v>
      </c>
      <c r="I146" s="7">
        <f t="shared" si="4"/>
        <v>0</v>
      </c>
      <c r="Y146"/>
    </row>
    <row r="147" spans="1:25" ht="12.75" customHeight="1" x14ac:dyDescent="0.2">
      <c r="A147" s="214"/>
      <c r="B147" s="209"/>
      <c r="C147" s="9" t="s">
        <v>243</v>
      </c>
      <c r="D147" s="16"/>
      <c r="E147" s="17" t="s">
        <v>102</v>
      </c>
      <c r="F147" s="7"/>
      <c r="G147" s="16"/>
      <c r="H147" s="17" t="s">
        <v>102</v>
      </c>
      <c r="I147" s="7">
        <f t="shared" si="4"/>
        <v>0</v>
      </c>
      <c r="Y147"/>
    </row>
    <row r="148" spans="1:25" ht="12.75" customHeight="1" x14ac:dyDescent="0.2">
      <c r="A148" s="214"/>
      <c r="B148" s="209"/>
      <c r="C148" s="49" t="s">
        <v>242</v>
      </c>
      <c r="D148" s="16"/>
      <c r="E148" s="17" t="s">
        <v>102</v>
      </c>
      <c r="F148" s="7"/>
      <c r="G148" s="16"/>
      <c r="H148" s="17" t="s">
        <v>102</v>
      </c>
      <c r="I148" s="7">
        <f t="shared" si="4"/>
        <v>0</v>
      </c>
      <c r="Y148"/>
    </row>
    <row r="149" spans="1:25" ht="12.75" customHeight="1" x14ac:dyDescent="0.2">
      <c r="A149" s="214"/>
      <c r="B149" s="209"/>
      <c r="C149" s="9" t="s">
        <v>248</v>
      </c>
      <c r="D149" s="16"/>
      <c r="E149" s="17" t="s">
        <v>102</v>
      </c>
      <c r="F149" s="7"/>
      <c r="G149" s="16"/>
      <c r="H149" s="17" t="s">
        <v>102</v>
      </c>
      <c r="I149" s="7">
        <f t="shared" si="4"/>
        <v>0</v>
      </c>
      <c r="Y149"/>
    </row>
    <row r="150" spans="1:25" ht="12.75" customHeight="1" x14ac:dyDescent="0.2">
      <c r="A150" s="214"/>
      <c r="B150" s="209"/>
      <c r="C150" s="9" t="s">
        <v>249</v>
      </c>
      <c r="D150" s="16"/>
      <c r="E150" s="17" t="s">
        <v>102</v>
      </c>
      <c r="F150" s="7"/>
      <c r="G150" s="16"/>
      <c r="H150" s="17" t="s">
        <v>102</v>
      </c>
      <c r="I150" s="7">
        <f t="shared" si="4"/>
        <v>0</v>
      </c>
      <c r="Y150"/>
    </row>
    <row r="151" spans="1:25" ht="12.75" customHeight="1" x14ac:dyDescent="0.2">
      <c r="A151" s="214"/>
      <c r="B151" s="209"/>
      <c r="C151" s="9" t="s">
        <v>244</v>
      </c>
      <c r="D151" s="16"/>
      <c r="E151" s="17" t="s">
        <v>102</v>
      </c>
      <c r="F151" s="7"/>
      <c r="G151" s="16"/>
      <c r="H151" s="17" t="s">
        <v>102</v>
      </c>
      <c r="I151" s="7">
        <f t="shared" si="4"/>
        <v>0</v>
      </c>
      <c r="Y151"/>
    </row>
    <row r="152" spans="1:25" ht="12.75" customHeight="1" x14ac:dyDescent="0.2">
      <c r="A152" s="214"/>
      <c r="B152" s="209"/>
      <c r="C152" s="35" t="s">
        <v>75</v>
      </c>
      <c r="D152" s="33">
        <f>SUM(D139:D151)</f>
        <v>0</v>
      </c>
      <c r="E152" s="34" t="s">
        <v>102</v>
      </c>
      <c r="F152" s="33"/>
      <c r="G152" s="33">
        <f>SUM(G139:G151)</f>
        <v>0</v>
      </c>
      <c r="H152" s="34" t="s">
        <v>102</v>
      </c>
      <c r="I152" s="33">
        <f t="shared" si="4"/>
        <v>0</v>
      </c>
      <c r="Y152"/>
    </row>
    <row r="153" spans="1:25" ht="12.75" customHeight="1" thickBot="1" x14ac:dyDescent="0.25">
      <c r="A153" s="214"/>
      <c r="B153" s="219"/>
      <c r="C153" s="59" t="s">
        <v>25</v>
      </c>
      <c r="D153" s="60">
        <f>SUM(D114,D126,D137,D152)</f>
        <v>0</v>
      </c>
      <c r="E153" s="61">
        <f t="shared" si="7"/>
        <v>0</v>
      </c>
      <c r="F153" s="63"/>
      <c r="G153" s="60">
        <f>SUM(G114,G126,G137,G152)</f>
        <v>12336</v>
      </c>
      <c r="H153" s="61">
        <f t="shared" si="8"/>
        <v>1</v>
      </c>
      <c r="I153" s="63">
        <f t="shared" si="4"/>
        <v>12336</v>
      </c>
      <c r="Y153"/>
    </row>
    <row r="154" spans="1:25" ht="12.75" customHeight="1" x14ac:dyDescent="0.2">
      <c r="A154" s="207" t="s">
        <v>533</v>
      </c>
      <c r="B154" s="212" t="s">
        <v>520</v>
      </c>
      <c r="C154" s="51" t="s">
        <v>432</v>
      </c>
      <c r="D154" s="43"/>
      <c r="E154" s="42"/>
      <c r="F154" s="43"/>
      <c r="G154" s="43"/>
      <c r="H154" s="42"/>
      <c r="I154" s="43"/>
      <c r="Y154"/>
    </row>
    <row r="155" spans="1:25" ht="12.75" customHeight="1" x14ac:dyDescent="0.2">
      <c r="A155" s="215"/>
      <c r="B155" s="209"/>
      <c r="C155" s="50" t="s">
        <v>637</v>
      </c>
      <c r="D155" s="7">
        <v>880</v>
      </c>
      <c r="E155" s="10">
        <f t="shared" si="7"/>
        <v>1</v>
      </c>
      <c r="F155" s="7"/>
      <c r="G155" s="7"/>
      <c r="H155" s="10">
        <f t="shared" si="8"/>
        <v>0</v>
      </c>
      <c r="I155" s="7">
        <f t="shared" si="4"/>
        <v>880</v>
      </c>
      <c r="Y155"/>
    </row>
    <row r="156" spans="1:25" ht="12.75" customHeight="1" x14ac:dyDescent="0.2">
      <c r="A156" s="215"/>
      <c r="B156" s="209"/>
      <c r="C156" s="50" t="s">
        <v>635</v>
      </c>
      <c r="D156" s="7">
        <v>8880</v>
      </c>
      <c r="E156" s="10">
        <f t="shared" si="7"/>
        <v>0.42824074074074076</v>
      </c>
      <c r="F156" s="7"/>
      <c r="G156" s="7">
        <v>11856</v>
      </c>
      <c r="H156" s="10">
        <f t="shared" si="8"/>
        <v>0.5717592592592593</v>
      </c>
      <c r="I156" s="7">
        <f t="shared" si="4"/>
        <v>20736</v>
      </c>
      <c r="Y156"/>
    </row>
    <row r="157" spans="1:25" ht="12.75" customHeight="1" x14ac:dyDescent="0.2">
      <c r="A157" s="215"/>
      <c r="B157" s="209"/>
      <c r="C157" s="50" t="s">
        <v>479</v>
      </c>
      <c r="D157" s="7"/>
      <c r="E157" s="10" t="s">
        <v>102</v>
      </c>
      <c r="F157" s="7"/>
      <c r="G157" s="7"/>
      <c r="H157" s="10" t="s">
        <v>102</v>
      </c>
      <c r="I157" s="7">
        <f t="shared" si="4"/>
        <v>0</v>
      </c>
      <c r="Y157"/>
    </row>
    <row r="158" spans="1:25" ht="12.75" customHeight="1" x14ac:dyDescent="0.2">
      <c r="A158" s="215"/>
      <c r="B158" s="209"/>
      <c r="C158" s="50" t="s">
        <v>632</v>
      </c>
      <c r="D158" s="7"/>
      <c r="E158" s="10" t="s">
        <v>102</v>
      </c>
      <c r="F158" s="7"/>
      <c r="G158" s="7"/>
      <c r="H158" s="10" t="s">
        <v>102</v>
      </c>
      <c r="I158" s="7">
        <f t="shared" si="4"/>
        <v>0</v>
      </c>
      <c r="Y158"/>
    </row>
    <row r="159" spans="1:25" ht="12.75" customHeight="1" x14ac:dyDescent="0.2">
      <c r="A159" s="215"/>
      <c r="B159" s="209"/>
      <c r="C159" s="50" t="s">
        <v>633</v>
      </c>
      <c r="D159" s="7"/>
      <c r="E159" s="10" t="s">
        <v>102</v>
      </c>
      <c r="F159" s="7"/>
      <c r="G159" s="7"/>
      <c r="H159" s="10" t="s">
        <v>102</v>
      </c>
      <c r="I159" s="7">
        <f t="shared" si="4"/>
        <v>0</v>
      </c>
      <c r="Y159"/>
    </row>
    <row r="160" spans="1:25" ht="12.75" customHeight="1" x14ac:dyDescent="0.2">
      <c r="A160" s="215"/>
      <c r="B160" s="209"/>
      <c r="C160" s="50" t="s">
        <v>658</v>
      </c>
      <c r="D160" s="7"/>
      <c r="E160" s="10" t="s">
        <v>102</v>
      </c>
      <c r="F160" s="7"/>
      <c r="G160" s="7"/>
      <c r="H160" s="10" t="s">
        <v>102</v>
      </c>
      <c r="I160" s="7">
        <f t="shared" si="4"/>
        <v>0</v>
      </c>
      <c r="Y160"/>
    </row>
    <row r="161" spans="1:25" ht="12.75" customHeight="1" x14ac:dyDescent="0.2">
      <c r="A161" s="215"/>
      <c r="B161" s="209"/>
      <c r="C161" s="9" t="s">
        <v>639</v>
      </c>
      <c r="D161" s="7"/>
      <c r="E161" s="10" t="s">
        <v>102</v>
      </c>
      <c r="F161" s="7"/>
      <c r="G161" s="7"/>
      <c r="H161" s="10" t="s">
        <v>102</v>
      </c>
      <c r="I161" s="7">
        <f t="shared" si="4"/>
        <v>0</v>
      </c>
      <c r="Y161"/>
    </row>
    <row r="162" spans="1:25" ht="12.75" customHeight="1" x14ac:dyDescent="0.2">
      <c r="A162" s="215"/>
      <c r="B162" s="209"/>
      <c r="C162" s="35" t="s">
        <v>75</v>
      </c>
      <c r="D162" s="33">
        <f>SUM(D155:D161)</f>
        <v>9760</v>
      </c>
      <c r="E162" s="34">
        <f t="shared" si="7"/>
        <v>0.45151739452257589</v>
      </c>
      <c r="F162" s="33"/>
      <c r="G162" s="33">
        <f>SUM(G155:G161)</f>
        <v>11856</v>
      </c>
      <c r="H162" s="34">
        <f t="shared" si="8"/>
        <v>0.54848260547742411</v>
      </c>
      <c r="I162" s="33">
        <f t="shared" si="4"/>
        <v>21616</v>
      </c>
      <c r="Y162"/>
    </row>
    <row r="163" spans="1:25" ht="12.75" customHeight="1" x14ac:dyDescent="0.2">
      <c r="A163" s="215"/>
      <c r="B163" s="209"/>
      <c r="C163" s="53" t="s">
        <v>296</v>
      </c>
      <c r="D163" s="43"/>
      <c r="E163" s="42"/>
      <c r="F163" s="43"/>
      <c r="G163" s="43"/>
      <c r="H163" s="42"/>
      <c r="I163" s="43"/>
      <c r="Y163"/>
    </row>
    <row r="164" spans="1:25" ht="12.75" customHeight="1" x14ac:dyDescent="0.2">
      <c r="A164" s="215"/>
      <c r="B164" s="209"/>
      <c r="C164" s="9" t="s">
        <v>36</v>
      </c>
      <c r="D164" s="7"/>
      <c r="E164" s="10" t="s">
        <v>102</v>
      </c>
      <c r="F164" s="7"/>
      <c r="G164" s="7"/>
      <c r="H164" s="10" t="s">
        <v>102</v>
      </c>
      <c r="I164" s="7">
        <f t="shared" ref="I164:I169" si="9">+D164+G164</f>
        <v>0</v>
      </c>
      <c r="Y164"/>
    </row>
    <row r="165" spans="1:25" ht="12.75" customHeight="1" x14ac:dyDescent="0.2">
      <c r="A165" s="215"/>
      <c r="B165" s="209"/>
      <c r="C165" s="9" t="s">
        <v>0</v>
      </c>
      <c r="D165" s="7"/>
      <c r="E165" s="10" t="s">
        <v>102</v>
      </c>
      <c r="F165" s="7"/>
      <c r="G165" s="7"/>
      <c r="H165" s="10" t="s">
        <v>102</v>
      </c>
      <c r="I165" s="7">
        <f t="shared" si="9"/>
        <v>0</v>
      </c>
      <c r="Y165"/>
    </row>
    <row r="166" spans="1:25" ht="12.75" customHeight="1" x14ac:dyDescent="0.2">
      <c r="A166" s="215"/>
      <c r="B166" s="209"/>
      <c r="C166" s="9" t="s">
        <v>34</v>
      </c>
      <c r="D166" s="7">
        <v>0</v>
      </c>
      <c r="E166" s="10">
        <f t="shared" ref="E166:E169" si="10">+D166/$I166</f>
        <v>0</v>
      </c>
      <c r="F166" s="7"/>
      <c r="G166" s="7">
        <v>1920</v>
      </c>
      <c r="H166" s="10">
        <f t="shared" ref="H166:H169" si="11">+G166/$I166</f>
        <v>1</v>
      </c>
      <c r="I166" s="7">
        <f t="shared" si="9"/>
        <v>1920</v>
      </c>
      <c r="Y166"/>
    </row>
    <row r="167" spans="1:25" ht="12.75" customHeight="1" x14ac:dyDescent="0.2">
      <c r="A167" s="215"/>
      <c r="B167" s="209"/>
      <c r="C167" s="9" t="s">
        <v>37</v>
      </c>
      <c r="D167" s="7"/>
      <c r="E167" s="10" t="s">
        <v>102</v>
      </c>
      <c r="F167" s="7"/>
      <c r="G167" s="7"/>
      <c r="H167" s="10" t="s">
        <v>102</v>
      </c>
      <c r="I167" s="7">
        <f t="shared" si="9"/>
        <v>0</v>
      </c>
      <c r="Y167"/>
    </row>
    <row r="168" spans="1:25" ht="12.75" customHeight="1" x14ac:dyDescent="0.2">
      <c r="A168" s="215"/>
      <c r="B168" s="209"/>
      <c r="C168" s="52" t="s">
        <v>6</v>
      </c>
      <c r="D168" s="7">
        <v>0</v>
      </c>
      <c r="E168" s="10">
        <f t="shared" si="10"/>
        <v>0</v>
      </c>
      <c r="F168" s="7"/>
      <c r="G168" s="7">
        <v>768</v>
      </c>
      <c r="H168" s="10">
        <f t="shared" si="11"/>
        <v>1</v>
      </c>
      <c r="I168" s="7">
        <f t="shared" si="9"/>
        <v>768</v>
      </c>
      <c r="Y168"/>
    </row>
    <row r="169" spans="1:25" ht="12.75" customHeight="1" x14ac:dyDescent="0.2">
      <c r="A169" s="215"/>
      <c r="B169" s="209"/>
      <c r="C169" s="35" t="s">
        <v>75</v>
      </c>
      <c r="D169" s="33">
        <f>SUM(D164:D168)</f>
        <v>0</v>
      </c>
      <c r="E169" s="34">
        <f t="shared" si="10"/>
        <v>0</v>
      </c>
      <c r="F169" s="33"/>
      <c r="G169" s="33">
        <f>SUM(G164:G168)</f>
        <v>2688</v>
      </c>
      <c r="H169" s="34">
        <f t="shared" si="11"/>
        <v>1</v>
      </c>
      <c r="I169" s="33">
        <f t="shared" si="9"/>
        <v>2688</v>
      </c>
      <c r="Y169"/>
    </row>
    <row r="170" spans="1:25" ht="12.75" customHeight="1" x14ac:dyDescent="0.2">
      <c r="A170" s="215"/>
      <c r="B170" s="209"/>
      <c r="C170" s="54" t="s">
        <v>197</v>
      </c>
      <c r="D170" s="33"/>
      <c r="E170" s="34"/>
      <c r="F170" s="65"/>
      <c r="G170" s="33"/>
      <c r="H170" s="34"/>
      <c r="I170" s="33"/>
      <c r="Y170"/>
    </row>
    <row r="171" spans="1:25" ht="12.75" customHeight="1" x14ac:dyDescent="0.2">
      <c r="A171" s="215"/>
      <c r="B171" s="209"/>
      <c r="C171" s="9" t="s">
        <v>222</v>
      </c>
      <c r="D171" s="15">
        <v>1728</v>
      </c>
      <c r="E171" s="10">
        <f t="shared" si="7"/>
        <v>0.54545454545454541</v>
      </c>
      <c r="F171" s="7"/>
      <c r="G171" s="15">
        <v>1440</v>
      </c>
      <c r="H171" s="10">
        <f t="shared" si="8"/>
        <v>0.45454545454545453</v>
      </c>
      <c r="I171" s="7">
        <f t="shared" si="4"/>
        <v>3168</v>
      </c>
      <c r="Y171"/>
    </row>
    <row r="172" spans="1:25" ht="12.75" customHeight="1" x14ac:dyDescent="0.2">
      <c r="A172" s="215"/>
      <c r="B172" s="209"/>
      <c r="C172" s="50" t="s">
        <v>657</v>
      </c>
      <c r="D172" s="15"/>
      <c r="E172" s="10" t="s">
        <v>102</v>
      </c>
      <c r="F172" s="7"/>
      <c r="G172" s="7"/>
      <c r="H172" s="10" t="s">
        <v>102</v>
      </c>
      <c r="I172" s="7">
        <f t="shared" ref="I172" si="12">+D172+G172</f>
        <v>0</v>
      </c>
      <c r="Y172"/>
    </row>
    <row r="173" spans="1:25" ht="12.75" customHeight="1" x14ac:dyDescent="0.2">
      <c r="A173" s="215"/>
      <c r="B173" s="209"/>
      <c r="C173" s="9" t="s">
        <v>77</v>
      </c>
      <c r="D173" s="14"/>
      <c r="E173" s="10" t="s">
        <v>102</v>
      </c>
      <c r="F173" s="16"/>
      <c r="G173" s="14"/>
      <c r="H173" s="10" t="s">
        <v>102</v>
      </c>
      <c r="I173" s="16">
        <f t="shared" si="4"/>
        <v>0</v>
      </c>
      <c r="Y173"/>
    </row>
    <row r="174" spans="1:25" ht="12.75" customHeight="1" x14ac:dyDescent="0.2">
      <c r="A174" s="215"/>
      <c r="B174" s="209"/>
      <c r="C174" s="9" t="s">
        <v>85</v>
      </c>
      <c r="D174" s="7"/>
      <c r="E174" s="10" t="s">
        <v>102</v>
      </c>
      <c r="F174" s="7"/>
      <c r="G174" s="7"/>
      <c r="H174" s="10" t="s">
        <v>102</v>
      </c>
      <c r="I174" s="7">
        <f t="shared" si="4"/>
        <v>0</v>
      </c>
      <c r="Y174"/>
    </row>
    <row r="175" spans="1:25" ht="12.75" customHeight="1" x14ac:dyDescent="0.2">
      <c r="A175" s="215"/>
      <c r="B175" s="209"/>
      <c r="C175" s="50" t="s">
        <v>86</v>
      </c>
      <c r="D175" s="15"/>
      <c r="E175" s="10" t="s">
        <v>102</v>
      </c>
      <c r="F175" s="7"/>
      <c r="G175" s="15"/>
      <c r="H175" s="10" t="s">
        <v>102</v>
      </c>
      <c r="I175" s="7">
        <f t="shared" si="4"/>
        <v>0</v>
      </c>
      <c r="Y175"/>
    </row>
    <row r="176" spans="1:25" ht="12.75" customHeight="1" x14ac:dyDescent="0.2">
      <c r="A176" s="215"/>
      <c r="B176" s="209"/>
      <c r="C176" s="9" t="s">
        <v>87</v>
      </c>
      <c r="D176" s="7"/>
      <c r="E176" s="10" t="s">
        <v>102</v>
      </c>
      <c r="F176" s="7"/>
      <c r="G176" s="7"/>
      <c r="H176" s="10" t="s">
        <v>102</v>
      </c>
      <c r="I176" s="7">
        <f t="shared" si="4"/>
        <v>0</v>
      </c>
      <c r="Y176"/>
    </row>
    <row r="177" spans="1:25" ht="12.75" customHeight="1" x14ac:dyDescent="0.2">
      <c r="A177" s="215"/>
      <c r="B177" s="209"/>
      <c r="C177" s="9" t="s">
        <v>308</v>
      </c>
      <c r="D177" s="7"/>
      <c r="E177" s="10" t="s">
        <v>102</v>
      </c>
      <c r="F177" s="7"/>
      <c r="G177" s="7">
        <v>1008</v>
      </c>
      <c r="H177" s="10" t="s">
        <v>102</v>
      </c>
      <c r="I177" s="7">
        <f t="shared" si="4"/>
        <v>1008</v>
      </c>
      <c r="Y177"/>
    </row>
    <row r="178" spans="1:25" ht="12.75" customHeight="1" x14ac:dyDescent="0.2">
      <c r="A178" s="215"/>
      <c r="B178" s="209"/>
      <c r="C178" s="50" t="s">
        <v>88</v>
      </c>
      <c r="D178" s="14"/>
      <c r="E178" s="10" t="s">
        <v>102</v>
      </c>
      <c r="F178" s="16"/>
      <c r="G178" s="7"/>
      <c r="H178" s="10" t="s">
        <v>102</v>
      </c>
      <c r="I178" s="16">
        <f t="shared" si="4"/>
        <v>0</v>
      </c>
      <c r="Y178"/>
    </row>
    <row r="179" spans="1:25" ht="12.75" customHeight="1" x14ac:dyDescent="0.2">
      <c r="A179" s="215"/>
      <c r="B179" s="209"/>
      <c r="C179" s="50" t="s">
        <v>89</v>
      </c>
      <c r="D179" s="7">
        <v>0</v>
      </c>
      <c r="E179" s="10">
        <f t="shared" si="7"/>
        <v>0</v>
      </c>
      <c r="F179" s="7"/>
      <c r="G179" s="7">
        <v>1920</v>
      </c>
      <c r="H179" s="10">
        <f t="shared" si="8"/>
        <v>1</v>
      </c>
      <c r="I179" s="7">
        <f t="shared" si="4"/>
        <v>1920</v>
      </c>
      <c r="Y179"/>
    </row>
    <row r="180" spans="1:25" ht="12.75" customHeight="1" x14ac:dyDescent="0.2">
      <c r="A180" s="215"/>
      <c r="B180" s="209"/>
      <c r="C180" s="50" t="s">
        <v>214</v>
      </c>
      <c r="D180" s="7"/>
      <c r="E180" s="10" t="s">
        <v>102</v>
      </c>
      <c r="F180" s="7"/>
      <c r="G180" s="7"/>
      <c r="H180" s="10" t="s">
        <v>102</v>
      </c>
      <c r="I180" s="7">
        <f t="shared" si="4"/>
        <v>0</v>
      </c>
      <c r="Y180"/>
    </row>
    <row r="181" spans="1:25" ht="12.75" customHeight="1" x14ac:dyDescent="0.2">
      <c r="A181" s="215"/>
      <c r="B181" s="209"/>
      <c r="C181" s="50" t="s">
        <v>306</v>
      </c>
      <c r="D181" s="7"/>
      <c r="E181" s="10" t="s">
        <v>102</v>
      </c>
      <c r="F181" s="7"/>
      <c r="G181" s="7"/>
      <c r="H181" s="10" t="s">
        <v>102</v>
      </c>
      <c r="I181" s="7">
        <f t="shared" si="4"/>
        <v>0</v>
      </c>
      <c r="Y181"/>
    </row>
    <row r="182" spans="1:25" ht="12.75" customHeight="1" x14ac:dyDescent="0.2">
      <c r="A182" s="215"/>
      <c r="B182" s="209"/>
      <c r="C182" s="50" t="s">
        <v>223</v>
      </c>
      <c r="D182" s="7">
        <v>0</v>
      </c>
      <c r="E182" s="10">
        <f t="shared" si="7"/>
        <v>0</v>
      </c>
      <c r="F182" s="7"/>
      <c r="G182" s="7">
        <v>4512</v>
      </c>
      <c r="H182" s="10">
        <f t="shared" si="8"/>
        <v>1</v>
      </c>
      <c r="I182" s="7">
        <f t="shared" si="4"/>
        <v>4512</v>
      </c>
      <c r="Y182"/>
    </row>
    <row r="183" spans="1:25" ht="12.75" customHeight="1" x14ac:dyDescent="0.2">
      <c r="A183" s="215"/>
      <c r="B183" s="209"/>
      <c r="C183" s="35" t="s">
        <v>75</v>
      </c>
      <c r="D183" s="33">
        <f>SUM(D171:D182)</f>
        <v>1728</v>
      </c>
      <c r="E183" s="34">
        <f t="shared" si="7"/>
        <v>0.16289592760180996</v>
      </c>
      <c r="F183" s="33"/>
      <c r="G183" s="33">
        <f>SUM(G171:G182)</f>
        <v>8880</v>
      </c>
      <c r="H183" s="34">
        <f t="shared" si="8"/>
        <v>0.83710407239819007</v>
      </c>
      <c r="I183" s="33">
        <f t="shared" si="4"/>
        <v>10608</v>
      </c>
      <c r="Y183"/>
    </row>
    <row r="184" spans="1:25" ht="12.75" customHeight="1" x14ac:dyDescent="0.2">
      <c r="A184" s="215"/>
      <c r="B184" s="210"/>
      <c r="C184" s="54" t="s">
        <v>212</v>
      </c>
      <c r="D184" s="33"/>
      <c r="E184" s="34"/>
      <c r="F184" s="65"/>
      <c r="G184" s="33"/>
      <c r="H184" s="34"/>
      <c r="I184" s="33"/>
      <c r="Y184"/>
    </row>
    <row r="185" spans="1:25" ht="12.75" customHeight="1" x14ac:dyDescent="0.2">
      <c r="A185" s="215"/>
      <c r="B185" s="210"/>
      <c r="C185" s="8" t="s">
        <v>471</v>
      </c>
      <c r="D185" s="7">
        <v>4352</v>
      </c>
      <c r="E185" s="10">
        <f t="shared" ref="E185:E204" si="13">+D185/$I185</f>
        <v>0.61818181818181817</v>
      </c>
      <c r="F185" s="7"/>
      <c r="G185" s="15">
        <v>2688</v>
      </c>
      <c r="H185" s="10">
        <f t="shared" ref="H185:H204" si="14">+G185/$I185</f>
        <v>0.38181818181818183</v>
      </c>
      <c r="I185" s="7">
        <f t="shared" ref="I185:I204" si="15">+D185+G185</f>
        <v>7040</v>
      </c>
      <c r="Y185"/>
    </row>
    <row r="186" spans="1:25" ht="12.75" customHeight="1" x14ac:dyDescent="0.2">
      <c r="A186" s="215"/>
      <c r="B186" s="210"/>
      <c r="C186" s="50" t="s">
        <v>472</v>
      </c>
      <c r="D186" s="7">
        <v>4560</v>
      </c>
      <c r="E186" s="10">
        <f t="shared" si="13"/>
        <v>0.56999999999999995</v>
      </c>
      <c r="F186" s="7"/>
      <c r="G186" s="15">
        <v>3440</v>
      </c>
      <c r="H186" s="10">
        <f t="shared" si="14"/>
        <v>0.43</v>
      </c>
      <c r="I186" s="7">
        <f t="shared" si="15"/>
        <v>8000</v>
      </c>
      <c r="Y186"/>
    </row>
    <row r="187" spans="1:25" ht="12.75" customHeight="1" x14ac:dyDescent="0.2">
      <c r="A187" s="215"/>
      <c r="B187" s="210"/>
      <c r="C187" s="50" t="s">
        <v>473</v>
      </c>
      <c r="D187" s="7">
        <v>0</v>
      </c>
      <c r="E187" s="10">
        <f t="shared" si="13"/>
        <v>0</v>
      </c>
      <c r="F187" s="7"/>
      <c r="G187" s="15">
        <v>960</v>
      </c>
      <c r="H187" s="10">
        <f t="shared" si="14"/>
        <v>1</v>
      </c>
      <c r="I187" s="7">
        <f t="shared" si="15"/>
        <v>960</v>
      </c>
      <c r="Y187"/>
    </row>
    <row r="188" spans="1:25" ht="12.75" customHeight="1" x14ac:dyDescent="0.2">
      <c r="A188" s="215"/>
      <c r="B188" s="210"/>
      <c r="C188" s="50" t="s">
        <v>474</v>
      </c>
      <c r="D188" s="7">
        <v>0</v>
      </c>
      <c r="E188" s="10">
        <f t="shared" si="13"/>
        <v>0</v>
      </c>
      <c r="F188" s="7"/>
      <c r="G188" s="15">
        <v>1792</v>
      </c>
      <c r="H188" s="10">
        <f t="shared" si="14"/>
        <v>1</v>
      </c>
      <c r="I188" s="7">
        <f t="shared" si="15"/>
        <v>1792</v>
      </c>
      <c r="Y188"/>
    </row>
    <row r="189" spans="1:25" ht="12.75" customHeight="1" x14ac:dyDescent="0.2">
      <c r="A189" s="215"/>
      <c r="B189" s="210"/>
      <c r="C189" s="35" t="s">
        <v>75</v>
      </c>
      <c r="D189" s="33">
        <f>SUM(D185:D188)</f>
        <v>8912</v>
      </c>
      <c r="E189" s="34">
        <f t="shared" si="13"/>
        <v>0.50089928057553956</v>
      </c>
      <c r="F189" s="33"/>
      <c r="G189" s="33">
        <f>SUM(G185:G188)</f>
        <v>8880</v>
      </c>
      <c r="H189" s="34">
        <f t="shared" si="14"/>
        <v>0.49910071942446044</v>
      </c>
      <c r="I189" s="33">
        <f t="shared" si="15"/>
        <v>17792</v>
      </c>
      <c r="Y189"/>
    </row>
    <row r="190" spans="1:25" ht="12.75" customHeight="1" thickBot="1" x14ac:dyDescent="0.25">
      <c r="A190" s="215"/>
      <c r="B190" s="217"/>
      <c r="C190" s="64" t="s">
        <v>25</v>
      </c>
      <c r="D190" s="63">
        <f>SUM(D162,D169,D183,D189)</f>
        <v>20400</v>
      </c>
      <c r="E190" s="61">
        <f t="shared" si="13"/>
        <v>0.3870673952641166</v>
      </c>
      <c r="F190" s="63"/>
      <c r="G190" s="63">
        <f>SUM(G162,G169,G183,G189)</f>
        <v>32304</v>
      </c>
      <c r="H190" s="61">
        <f t="shared" si="14"/>
        <v>0.6129326047358834</v>
      </c>
      <c r="I190" s="63">
        <f t="shared" si="15"/>
        <v>52704</v>
      </c>
      <c r="Y190"/>
    </row>
    <row r="191" spans="1:25" ht="12.75" customHeight="1" thickBot="1" x14ac:dyDescent="0.25">
      <c r="A191" s="216"/>
      <c r="B191" s="204" t="s">
        <v>251</v>
      </c>
      <c r="C191" s="205"/>
      <c r="D191" s="76">
        <f>SUM(D153,D190)</f>
        <v>20400</v>
      </c>
      <c r="E191" s="77">
        <f t="shared" si="13"/>
        <v>0.31365313653136534</v>
      </c>
      <c r="F191" s="78"/>
      <c r="G191" s="76">
        <f>SUM(G153,G190)</f>
        <v>44640</v>
      </c>
      <c r="H191" s="77">
        <f t="shared" si="14"/>
        <v>0.68634686346863472</v>
      </c>
      <c r="I191" s="78">
        <f t="shared" si="15"/>
        <v>65040</v>
      </c>
      <c r="Y191"/>
    </row>
    <row r="192" spans="1:25" ht="12.75" customHeight="1" x14ac:dyDescent="0.2">
      <c r="A192" s="212" t="s">
        <v>531</v>
      </c>
      <c r="B192" s="209" t="s">
        <v>522</v>
      </c>
      <c r="C192" s="53" t="s">
        <v>430</v>
      </c>
      <c r="D192" s="43"/>
      <c r="E192" s="42"/>
      <c r="F192" s="43"/>
      <c r="G192" s="43"/>
      <c r="H192" s="42"/>
      <c r="I192" s="43"/>
      <c r="Y192"/>
    </row>
    <row r="193" spans="1:25" ht="12.75" customHeight="1" x14ac:dyDescent="0.2">
      <c r="A193" s="209"/>
      <c r="B193" s="220"/>
      <c r="C193" s="52" t="s">
        <v>234</v>
      </c>
      <c r="D193" s="16">
        <v>0</v>
      </c>
      <c r="E193" s="17">
        <f t="shared" si="13"/>
        <v>0</v>
      </c>
      <c r="F193" s="16"/>
      <c r="G193" s="16">
        <v>5040</v>
      </c>
      <c r="H193" s="17">
        <f t="shared" si="14"/>
        <v>1</v>
      </c>
      <c r="I193" s="16">
        <f t="shared" si="15"/>
        <v>5040</v>
      </c>
      <c r="Y193"/>
    </row>
    <row r="194" spans="1:25" ht="12.75" customHeight="1" x14ac:dyDescent="0.2">
      <c r="A194" s="209"/>
      <c r="B194" s="220"/>
      <c r="C194" s="9" t="s">
        <v>235</v>
      </c>
      <c r="D194" s="16"/>
      <c r="E194" s="10" t="s">
        <v>102</v>
      </c>
      <c r="F194" s="16"/>
      <c r="G194" s="16"/>
      <c r="H194" s="10" t="s">
        <v>102</v>
      </c>
      <c r="I194" s="16">
        <f t="shared" si="15"/>
        <v>0</v>
      </c>
      <c r="Y194"/>
    </row>
    <row r="195" spans="1:25" ht="12.75" customHeight="1" x14ac:dyDescent="0.2">
      <c r="A195" s="209"/>
      <c r="B195" s="220"/>
      <c r="C195" s="9" t="s">
        <v>14</v>
      </c>
      <c r="D195" s="16">
        <v>0</v>
      </c>
      <c r="E195" s="17">
        <f t="shared" si="13"/>
        <v>0</v>
      </c>
      <c r="F195" s="16"/>
      <c r="G195" s="16">
        <v>864</v>
      </c>
      <c r="H195" s="17">
        <f t="shared" si="14"/>
        <v>1</v>
      </c>
      <c r="I195" s="16">
        <f t="shared" si="15"/>
        <v>864</v>
      </c>
      <c r="Y195"/>
    </row>
    <row r="196" spans="1:25" ht="12.75" customHeight="1" x14ac:dyDescent="0.2">
      <c r="A196" s="209"/>
      <c r="B196" s="220"/>
      <c r="C196" s="9" t="s">
        <v>15</v>
      </c>
      <c r="D196" s="7">
        <v>0</v>
      </c>
      <c r="E196" s="10">
        <f t="shared" si="13"/>
        <v>0</v>
      </c>
      <c r="F196" s="7"/>
      <c r="G196" s="7">
        <v>2240</v>
      </c>
      <c r="H196" s="10">
        <f t="shared" si="14"/>
        <v>1</v>
      </c>
      <c r="I196" s="7">
        <f t="shared" si="15"/>
        <v>2240</v>
      </c>
      <c r="Y196"/>
    </row>
    <row r="197" spans="1:25" ht="12.75" customHeight="1" x14ac:dyDescent="0.2">
      <c r="A197" s="209"/>
      <c r="B197" s="220"/>
      <c r="C197" s="9" t="s">
        <v>16</v>
      </c>
      <c r="D197" s="7"/>
      <c r="E197" s="10" t="s">
        <v>102</v>
      </c>
      <c r="F197" s="7"/>
      <c r="G197" s="7"/>
      <c r="H197" s="10" t="s">
        <v>102</v>
      </c>
      <c r="I197" s="7">
        <f t="shared" si="15"/>
        <v>0</v>
      </c>
      <c r="Y197"/>
    </row>
    <row r="198" spans="1:25" ht="12.75" customHeight="1" x14ac:dyDescent="0.2">
      <c r="A198" s="209"/>
      <c r="B198" s="220"/>
      <c r="C198" s="9" t="s">
        <v>20</v>
      </c>
      <c r="D198" s="7"/>
      <c r="E198" s="10" t="s">
        <v>102</v>
      </c>
      <c r="F198" s="7"/>
      <c r="G198" s="7"/>
      <c r="H198" s="10" t="s">
        <v>102</v>
      </c>
      <c r="I198" s="7">
        <f t="shared" si="15"/>
        <v>0</v>
      </c>
      <c r="Y198"/>
    </row>
    <row r="199" spans="1:25" ht="12.75" customHeight="1" x14ac:dyDescent="0.2">
      <c r="A199" s="209"/>
      <c r="B199" s="220"/>
      <c r="C199" s="9" t="s">
        <v>17</v>
      </c>
      <c r="D199" s="7"/>
      <c r="E199" s="10" t="s">
        <v>102</v>
      </c>
      <c r="F199" s="7"/>
      <c r="G199" s="7"/>
      <c r="H199" s="10" t="s">
        <v>102</v>
      </c>
      <c r="I199" s="7">
        <f t="shared" si="15"/>
        <v>0</v>
      </c>
      <c r="Y199"/>
    </row>
    <row r="200" spans="1:25" ht="12.75" customHeight="1" x14ac:dyDescent="0.2">
      <c r="A200" s="209"/>
      <c r="B200" s="220"/>
      <c r="C200" s="9" t="s">
        <v>97</v>
      </c>
      <c r="D200" s="7">
        <v>0</v>
      </c>
      <c r="E200" s="10">
        <f t="shared" si="13"/>
        <v>0</v>
      </c>
      <c r="F200" s="7"/>
      <c r="G200" s="7">
        <v>432</v>
      </c>
      <c r="H200" s="10">
        <f t="shared" si="14"/>
        <v>1</v>
      </c>
      <c r="I200" s="7">
        <f t="shared" si="15"/>
        <v>432</v>
      </c>
      <c r="Y200"/>
    </row>
    <row r="201" spans="1:25" ht="12.75" customHeight="1" x14ac:dyDescent="0.2">
      <c r="A201" s="209"/>
      <c r="B201" s="220"/>
      <c r="C201" s="9" t="s">
        <v>236</v>
      </c>
      <c r="D201" s="7"/>
      <c r="E201" s="10" t="s">
        <v>102</v>
      </c>
      <c r="F201" s="7"/>
      <c r="G201" s="7"/>
      <c r="H201" s="10" t="s">
        <v>102</v>
      </c>
      <c r="I201" s="7">
        <f t="shared" si="15"/>
        <v>0</v>
      </c>
      <c r="Y201"/>
    </row>
    <row r="202" spans="1:25" ht="12.75" customHeight="1" x14ac:dyDescent="0.2">
      <c r="A202" s="209"/>
      <c r="B202" s="220"/>
      <c r="C202" s="9" t="s">
        <v>18</v>
      </c>
      <c r="D202" s="7"/>
      <c r="E202" s="10" t="s">
        <v>102</v>
      </c>
      <c r="F202" s="7"/>
      <c r="G202" s="7"/>
      <c r="H202" s="10" t="s">
        <v>102</v>
      </c>
      <c r="I202" s="7">
        <f t="shared" si="15"/>
        <v>0</v>
      </c>
      <c r="Y202"/>
    </row>
    <row r="203" spans="1:25" ht="12.75" customHeight="1" x14ac:dyDescent="0.2">
      <c r="A203" s="209"/>
      <c r="B203" s="220"/>
      <c r="C203" s="9" t="s">
        <v>22</v>
      </c>
      <c r="D203" s="7"/>
      <c r="E203" s="10" t="s">
        <v>102</v>
      </c>
      <c r="F203" s="7"/>
      <c r="G203" s="7"/>
      <c r="H203" s="10" t="s">
        <v>102</v>
      </c>
      <c r="I203" s="7">
        <f t="shared" si="15"/>
        <v>0</v>
      </c>
      <c r="Y203"/>
    </row>
    <row r="204" spans="1:25" ht="12.75" customHeight="1" x14ac:dyDescent="0.2">
      <c r="A204" s="209"/>
      <c r="B204" s="220"/>
      <c r="C204" s="35" t="s">
        <v>75</v>
      </c>
      <c r="D204" s="33">
        <f>SUM(D193:D203)</f>
        <v>0</v>
      </c>
      <c r="E204" s="40">
        <f t="shared" si="13"/>
        <v>0</v>
      </c>
      <c r="F204" s="39"/>
      <c r="G204" s="33">
        <f>SUM(G193:G203)</f>
        <v>8576</v>
      </c>
      <c r="H204" s="40">
        <f t="shared" si="14"/>
        <v>1</v>
      </c>
      <c r="I204" s="39">
        <f t="shared" si="15"/>
        <v>8576</v>
      </c>
      <c r="Y204"/>
    </row>
    <row r="205" spans="1:25" ht="12.75" customHeight="1" x14ac:dyDescent="0.2">
      <c r="A205" s="209"/>
      <c r="B205" s="220"/>
      <c r="C205" s="53" t="s">
        <v>180</v>
      </c>
      <c r="D205" s="33"/>
      <c r="E205" s="34"/>
      <c r="F205" s="65"/>
      <c r="G205" s="33"/>
      <c r="H205" s="34"/>
      <c r="I205" s="33"/>
      <c r="Y205"/>
    </row>
    <row r="206" spans="1:25" ht="12.75" customHeight="1" x14ac:dyDescent="0.2">
      <c r="A206" s="209"/>
      <c r="B206" s="220"/>
      <c r="C206" s="9" t="s">
        <v>19</v>
      </c>
      <c r="D206" s="16"/>
      <c r="E206" s="10" t="s">
        <v>102</v>
      </c>
      <c r="F206" s="5"/>
      <c r="G206" s="16"/>
      <c r="H206" s="10" t="s">
        <v>102</v>
      </c>
      <c r="I206" s="16">
        <f t="shared" ref="I206:I295" si="16">+D206+G206</f>
        <v>0</v>
      </c>
      <c r="Y206"/>
    </row>
    <row r="207" spans="1:25" ht="12.75" customHeight="1" x14ac:dyDescent="0.2">
      <c r="A207" s="209"/>
      <c r="B207" s="220"/>
      <c r="C207" s="9" t="s">
        <v>237</v>
      </c>
      <c r="D207" s="7"/>
      <c r="E207" s="10" t="s">
        <v>102</v>
      </c>
      <c r="F207" s="12"/>
      <c r="G207" s="7"/>
      <c r="H207" s="10" t="s">
        <v>102</v>
      </c>
      <c r="I207" s="7">
        <f t="shared" si="16"/>
        <v>0</v>
      </c>
      <c r="Y207"/>
    </row>
    <row r="208" spans="1:25" ht="12.75" customHeight="1" x14ac:dyDescent="0.2">
      <c r="A208" s="209"/>
      <c r="B208" s="220"/>
      <c r="C208" s="9" t="s">
        <v>1</v>
      </c>
      <c r="D208" s="7"/>
      <c r="E208" s="10" t="s">
        <v>102</v>
      </c>
      <c r="F208" s="12"/>
      <c r="G208" s="7"/>
      <c r="H208" s="10" t="s">
        <v>102</v>
      </c>
      <c r="I208" s="7">
        <f t="shared" si="16"/>
        <v>0</v>
      </c>
      <c r="Y208"/>
    </row>
    <row r="209" spans="1:25" ht="12.75" customHeight="1" x14ac:dyDescent="0.2">
      <c r="A209" s="209"/>
      <c r="B209" s="220"/>
      <c r="C209" s="9" t="s">
        <v>2</v>
      </c>
      <c r="D209" s="7"/>
      <c r="E209" s="10" t="s">
        <v>102</v>
      </c>
      <c r="F209" s="7"/>
      <c r="G209" s="7"/>
      <c r="H209" s="10" t="s">
        <v>102</v>
      </c>
      <c r="I209" s="7">
        <f t="shared" si="16"/>
        <v>0</v>
      </c>
      <c r="Y209"/>
    </row>
    <row r="210" spans="1:25" ht="12.75" customHeight="1" x14ac:dyDescent="0.2">
      <c r="A210" s="209"/>
      <c r="B210" s="220"/>
      <c r="C210" s="9" t="s">
        <v>21</v>
      </c>
      <c r="D210" s="7"/>
      <c r="E210" s="10" t="s">
        <v>102</v>
      </c>
      <c r="F210" s="7"/>
      <c r="G210" s="7"/>
      <c r="H210" s="10" t="s">
        <v>102</v>
      </c>
      <c r="I210" s="7">
        <f t="shared" si="16"/>
        <v>0</v>
      </c>
      <c r="Y210"/>
    </row>
    <row r="211" spans="1:25" ht="12.75" customHeight="1" x14ac:dyDescent="0.2">
      <c r="A211" s="209"/>
      <c r="B211" s="220"/>
      <c r="C211" s="9" t="s">
        <v>3</v>
      </c>
      <c r="D211" s="15"/>
      <c r="E211" s="10" t="s">
        <v>102</v>
      </c>
      <c r="F211" s="7"/>
      <c r="G211" s="15"/>
      <c r="H211" s="10" t="s">
        <v>102</v>
      </c>
      <c r="I211" s="7">
        <f t="shared" si="16"/>
        <v>0</v>
      </c>
      <c r="Y211"/>
    </row>
    <row r="212" spans="1:25" ht="12.75" customHeight="1" x14ac:dyDescent="0.2">
      <c r="A212" s="209"/>
      <c r="B212" s="220"/>
      <c r="C212" s="9" t="s">
        <v>4</v>
      </c>
      <c r="D212" s="15"/>
      <c r="E212" s="10" t="s">
        <v>102</v>
      </c>
      <c r="F212" s="7"/>
      <c r="G212" s="7"/>
      <c r="H212" s="10" t="s">
        <v>102</v>
      </c>
      <c r="I212" s="7">
        <f t="shared" si="16"/>
        <v>0</v>
      </c>
      <c r="Y212"/>
    </row>
    <row r="213" spans="1:25" ht="12.75" customHeight="1" x14ac:dyDescent="0.2">
      <c r="A213" s="209"/>
      <c r="B213" s="220"/>
      <c r="C213" s="9" t="s">
        <v>47</v>
      </c>
      <c r="D213" s="7"/>
      <c r="E213" s="10" t="s">
        <v>102</v>
      </c>
      <c r="F213" s="7"/>
      <c r="G213" s="7"/>
      <c r="H213" s="10" t="s">
        <v>102</v>
      </c>
      <c r="I213" s="7">
        <f t="shared" si="16"/>
        <v>0</v>
      </c>
      <c r="Y213"/>
    </row>
    <row r="214" spans="1:25" ht="12.75" customHeight="1" x14ac:dyDescent="0.2">
      <c r="A214" s="209"/>
      <c r="B214" s="220"/>
      <c r="C214" s="9" t="s">
        <v>206</v>
      </c>
      <c r="D214" s="7"/>
      <c r="E214" s="10" t="s">
        <v>102</v>
      </c>
      <c r="F214" s="7"/>
      <c r="G214" s="7"/>
      <c r="H214" s="10" t="s">
        <v>102</v>
      </c>
      <c r="I214" s="7">
        <f t="shared" si="16"/>
        <v>0</v>
      </c>
      <c r="Y214"/>
    </row>
    <row r="215" spans="1:25" ht="12.75" customHeight="1" x14ac:dyDescent="0.2">
      <c r="A215" s="209"/>
      <c r="B215" s="220"/>
      <c r="C215" s="50" t="s">
        <v>5</v>
      </c>
      <c r="D215" s="7"/>
      <c r="E215" s="10" t="s">
        <v>102</v>
      </c>
      <c r="F215" s="7"/>
      <c r="G215" s="7"/>
      <c r="H215" s="10" t="s">
        <v>102</v>
      </c>
      <c r="I215" s="7">
        <f t="shared" si="16"/>
        <v>0</v>
      </c>
      <c r="Y215"/>
    </row>
    <row r="216" spans="1:25" ht="12.75" customHeight="1" x14ac:dyDescent="0.2">
      <c r="A216" s="209"/>
      <c r="B216" s="220"/>
      <c r="C216" s="35" t="s">
        <v>75</v>
      </c>
      <c r="D216" s="33">
        <f>SUM(D206:D215)</f>
        <v>0</v>
      </c>
      <c r="E216" s="34" t="s">
        <v>102</v>
      </c>
      <c r="F216" s="33"/>
      <c r="G216" s="33">
        <f>SUM(G206:G215)</f>
        <v>0</v>
      </c>
      <c r="H216" s="34" t="s">
        <v>102</v>
      </c>
      <c r="I216" s="33">
        <f t="shared" si="16"/>
        <v>0</v>
      </c>
      <c r="Y216"/>
    </row>
    <row r="217" spans="1:25" ht="12.75" customHeight="1" x14ac:dyDescent="0.2">
      <c r="A217" s="209"/>
      <c r="B217" s="220"/>
      <c r="C217" s="53" t="s">
        <v>99</v>
      </c>
      <c r="D217" s="33"/>
      <c r="E217" s="34"/>
      <c r="F217" s="65"/>
      <c r="G217" s="33"/>
      <c r="H217" s="34"/>
      <c r="I217" s="33"/>
      <c r="Y217"/>
    </row>
    <row r="218" spans="1:25" ht="12.75" customHeight="1" x14ac:dyDescent="0.2">
      <c r="A218" s="209"/>
      <c r="B218" s="220"/>
      <c r="C218" s="9" t="s">
        <v>36</v>
      </c>
      <c r="D218" s="7"/>
      <c r="E218" s="10" t="s">
        <v>102</v>
      </c>
      <c r="F218" s="12"/>
      <c r="G218" s="7"/>
      <c r="H218" s="10" t="s">
        <v>102</v>
      </c>
      <c r="I218" s="7">
        <f t="shared" si="16"/>
        <v>0</v>
      </c>
      <c r="Y218"/>
    </row>
    <row r="219" spans="1:25" ht="12.75" customHeight="1" x14ac:dyDescent="0.2">
      <c r="A219" s="209"/>
      <c r="B219" s="220"/>
      <c r="C219" s="9" t="s">
        <v>7</v>
      </c>
      <c r="D219" s="15">
        <v>0</v>
      </c>
      <c r="E219" s="10">
        <f t="shared" ref="E219:E295" si="17">+D219/$I219</f>
        <v>0</v>
      </c>
      <c r="F219" s="7"/>
      <c r="G219" s="15">
        <v>432</v>
      </c>
      <c r="H219" s="10">
        <f t="shared" ref="H219:H295" si="18">+G219/$I219</f>
        <v>1</v>
      </c>
      <c r="I219" s="7">
        <f t="shared" si="16"/>
        <v>432</v>
      </c>
      <c r="Y219"/>
    </row>
    <row r="220" spans="1:25" ht="12.75" customHeight="1" x14ac:dyDescent="0.2">
      <c r="A220" s="209"/>
      <c r="B220" s="220"/>
      <c r="C220" s="9" t="s">
        <v>0</v>
      </c>
      <c r="D220" s="15"/>
      <c r="E220" s="10" t="s">
        <v>102</v>
      </c>
      <c r="F220" s="7"/>
      <c r="G220" s="15"/>
      <c r="H220" s="10" t="s">
        <v>102</v>
      </c>
      <c r="I220" s="7">
        <f t="shared" si="16"/>
        <v>0</v>
      </c>
      <c r="Y220"/>
    </row>
    <row r="221" spans="1:25" ht="12.75" customHeight="1" x14ac:dyDescent="0.2">
      <c r="A221" s="209"/>
      <c r="B221" s="220"/>
      <c r="C221" s="9" t="s">
        <v>8</v>
      </c>
      <c r="D221" s="7"/>
      <c r="E221" s="10" t="s">
        <v>102</v>
      </c>
      <c r="F221" s="7"/>
      <c r="G221" s="7"/>
      <c r="H221" s="10" t="s">
        <v>102</v>
      </c>
      <c r="I221" s="7">
        <f t="shared" si="16"/>
        <v>0</v>
      </c>
      <c r="Y221"/>
    </row>
    <row r="222" spans="1:25" ht="12.75" customHeight="1" x14ac:dyDescent="0.2">
      <c r="A222" s="209"/>
      <c r="B222" s="220"/>
      <c r="C222" s="9" t="s">
        <v>34</v>
      </c>
      <c r="D222" s="15">
        <v>0</v>
      </c>
      <c r="E222" s="10">
        <f t="shared" si="17"/>
        <v>0</v>
      </c>
      <c r="F222" s="7"/>
      <c r="G222" s="15">
        <v>4320</v>
      </c>
      <c r="H222" s="10">
        <f t="shared" si="18"/>
        <v>1</v>
      </c>
      <c r="I222" s="7">
        <f t="shared" si="16"/>
        <v>4320</v>
      </c>
      <c r="Y222"/>
    </row>
    <row r="223" spans="1:25" ht="12.75" customHeight="1" x14ac:dyDescent="0.2">
      <c r="A223" s="209"/>
      <c r="B223" s="220"/>
      <c r="C223" s="9" t="s">
        <v>37</v>
      </c>
      <c r="D223" s="7"/>
      <c r="E223" s="10" t="s">
        <v>102</v>
      </c>
      <c r="F223" s="7"/>
      <c r="G223" s="7"/>
      <c r="H223" s="10" t="s">
        <v>102</v>
      </c>
      <c r="I223" s="7">
        <f t="shared" si="16"/>
        <v>0</v>
      </c>
      <c r="Y223"/>
    </row>
    <row r="224" spans="1:25" ht="12.75" customHeight="1" x14ac:dyDescent="0.2">
      <c r="A224" s="209"/>
      <c r="B224" s="220"/>
      <c r="C224" s="9" t="s">
        <v>208</v>
      </c>
      <c r="D224" s="7"/>
      <c r="E224" s="10" t="s">
        <v>102</v>
      </c>
      <c r="F224" s="12"/>
      <c r="G224" s="7"/>
      <c r="H224" s="10" t="s">
        <v>102</v>
      </c>
      <c r="I224" s="7">
        <f t="shared" si="16"/>
        <v>0</v>
      </c>
      <c r="Y224"/>
    </row>
    <row r="225" spans="1:25" ht="12.75" customHeight="1" x14ac:dyDescent="0.2">
      <c r="A225" s="209"/>
      <c r="B225" s="220"/>
      <c r="C225" s="9" t="s">
        <v>219</v>
      </c>
      <c r="D225" s="15">
        <v>0</v>
      </c>
      <c r="E225" s="10">
        <f t="shared" si="17"/>
        <v>0</v>
      </c>
      <c r="F225" s="7"/>
      <c r="G225" s="15">
        <v>1104</v>
      </c>
      <c r="H225" s="10">
        <f t="shared" si="18"/>
        <v>1</v>
      </c>
      <c r="I225" s="7">
        <f t="shared" si="16"/>
        <v>1104</v>
      </c>
      <c r="Y225"/>
    </row>
    <row r="226" spans="1:25" ht="12.75" customHeight="1" x14ac:dyDescent="0.2">
      <c r="A226" s="209"/>
      <c r="B226" s="220"/>
      <c r="C226" s="9" t="s">
        <v>6</v>
      </c>
      <c r="D226" s="7"/>
      <c r="E226" s="10" t="s">
        <v>102</v>
      </c>
      <c r="F226" s="7"/>
      <c r="G226" s="7"/>
      <c r="H226" s="10" t="s">
        <v>102</v>
      </c>
      <c r="I226" s="7">
        <f t="shared" si="16"/>
        <v>0</v>
      </c>
      <c r="Y226"/>
    </row>
    <row r="227" spans="1:25" ht="12.75" customHeight="1" x14ac:dyDescent="0.2">
      <c r="A227" s="209"/>
      <c r="B227" s="220"/>
      <c r="C227" s="9" t="s">
        <v>9</v>
      </c>
      <c r="D227" s="7"/>
      <c r="E227" s="10" t="s">
        <v>102</v>
      </c>
      <c r="F227" s="7"/>
      <c r="G227" s="7"/>
      <c r="H227" s="10" t="s">
        <v>102</v>
      </c>
      <c r="I227" s="7">
        <f t="shared" si="16"/>
        <v>0</v>
      </c>
      <c r="Y227"/>
    </row>
    <row r="228" spans="1:25" ht="12.75" customHeight="1" x14ac:dyDescent="0.2">
      <c r="A228" s="209"/>
      <c r="B228" s="220"/>
      <c r="C228" s="9" t="s">
        <v>10</v>
      </c>
      <c r="D228" s="7"/>
      <c r="E228" s="10" t="s">
        <v>102</v>
      </c>
      <c r="F228" s="7"/>
      <c r="G228" s="7"/>
      <c r="H228" s="10" t="s">
        <v>102</v>
      </c>
      <c r="I228" s="7">
        <f t="shared" si="16"/>
        <v>0</v>
      </c>
      <c r="Y228"/>
    </row>
    <row r="229" spans="1:25" ht="12.75" customHeight="1" x14ac:dyDescent="0.2">
      <c r="A229" s="209"/>
      <c r="B229" s="220"/>
      <c r="C229" s="50" t="s">
        <v>23</v>
      </c>
      <c r="D229" s="7"/>
      <c r="E229" s="10" t="s">
        <v>102</v>
      </c>
      <c r="F229" s="7"/>
      <c r="G229" s="7"/>
      <c r="H229" s="10" t="s">
        <v>102</v>
      </c>
      <c r="I229" s="7">
        <f t="shared" si="16"/>
        <v>0</v>
      </c>
      <c r="Y229"/>
    </row>
    <row r="230" spans="1:25" ht="12.75" customHeight="1" x14ac:dyDescent="0.2">
      <c r="A230" s="209"/>
      <c r="B230" s="220"/>
      <c r="C230" s="50" t="s">
        <v>24</v>
      </c>
      <c r="D230" s="15"/>
      <c r="E230" s="10" t="s">
        <v>102</v>
      </c>
      <c r="F230" s="7"/>
      <c r="G230" s="15"/>
      <c r="H230" s="10" t="s">
        <v>102</v>
      </c>
      <c r="I230" s="7">
        <f t="shared" si="16"/>
        <v>0</v>
      </c>
      <c r="Y230"/>
    </row>
    <row r="231" spans="1:25" ht="12.75" customHeight="1" x14ac:dyDescent="0.2">
      <c r="A231" s="209"/>
      <c r="B231" s="220"/>
      <c r="C231" s="35" t="s">
        <v>75</v>
      </c>
      <c r="D231" s="33">
        <f>SUM(D218:D230)</f>
        <v>0</v>
      </c>
      <c r="E231" s="34">
        <f t="shared" si="17"/>
        <v>0</v>
      </c>
      <c r="F231" s="33"/>
      <c r="G231" s="33">
        <f>SUM(G218:G230)</f>
        <v>5856</v>
      </c>
      <c r="H231" s="34">
        <f t="shared" si="18"/>
        <v>1</v>
      </c>
      <c r="I231" s="33">
        <f t="shared" si="16"/>
        <v>5856</v>
      </c>
      <c r="Y231"/>
    </row>
    <row r="232" spans="1:25" ht="12.75" customHeight="1" thickBot="1" x14ac:dyDescent="0.25">
      <c r="A232" s="209"/>
      <c r="B232" s="221"/>
      <c r="C232" s="64" t="s">
        <v>25</v>
      </c>
      <c r="D232" s="63">
        <f>SUM(D204,D216,D231)</f>
        <v>0</v>
      </c>
      <c r="E232" s="61">
        <f t="shared" si="17"/>
        <v>0</v>
      </c>
      <c r="F232" s="63"/>
      <c r="G232" s="63">
        <f>SUM(G204,G216,G231)</f>
        <v>14432</v>
      </c>
      <c r="H232" s="61">
        <f t="shared" si="18"/>
        <v>1</v>
      </c>
      <c r="I232" s="63">
        <f t="shared" si="16"/>
        <v>14432</v>
      </c>
      <c r="Y232"/>
    </row>
    <row r="233" spans="1:25" ht="12.75" customHeight="1" x14ac:dyDescent="0.2">
      <c r="A233" s="207" t="s">
        <v>531</v>
      </c>
      <c r="B233" s="209" t="s">
        <v>523</v>
      </c>
      <c r="C233" s="52" t="s">
        <v>498</v>
      </c>
      <c r="D233" s="16"/>
      <c r="E233" s="10" t="s">
        <v>102</v>
      </c>
      <c r="F233" s="5"/>
      <c r="G233" s="16"/>
      <c r="H233" s="10" t="s">
        <v>102</v>
      </c>
      <c r="I233" s="16">
        <f t="shared" si="16"/>
        <v>0</v>
      </c>
      <c r="Y233"/>
    </row>
    <row r="234" spans="1:25" ht="12.75" customHeight="1" x14ac:dyDescent="0.2">
      <c r="A234" s="207"/>
      <c r="B234" s="209"/>
      <c r="C234" s="9" t="s">
        <v>499</v>
      </c>
      <c r="D234" s="7"/>
      <c r="E234" s="10" t="s">
        <v>102</v>
      </c>
      <c r="F234" s="12"/>
      <c r="G234" s="7"/>
      <c r="H234" s="10" t="s">
        <v>102</v>
      </c>
      <c r="I234" s="7">
        <f t="shared" si="16"/>
        <v>0</v>
      </c>
      <c r="Y234"/>
    </row>
    <row r="235" spans="1:25" ht="12.75" customHeight="1" x14ac:dyDescent="0.2">
      <c r="A235" s="207"/>
      <c r="B235" s="209"/>
      <c r="C235" s="9" t="s">
        <v>500</v>
      </c>
      <c r="D235" s="7"/>
      <c r="E235" s="10" t="s">
        <v>102</v>
      </c>
      <c r="F235" s="7"/>
      <c r="G235" s="7"/>
      <c r="H235" s="10" t="s">
        <v>102</v>
      </c>
      <c r="I235" s="7">
        <f t="shared" si="16"/>
        <v>0</v>
      </c>
      <c r="Y235"/>
    </row>
    <row r="236" spans="1:25" ht="12.75" customHeight="1" x14ac:dyDescent="0.2">
      <c r="A236" s="207"/>
      <c r="B236" s="209"/>
      <c r="C236" s="9" t="s">
        <v>501</v>
      </c>
      <c r="D236" s="7"/>
      <c r="E236" s="10" t="s">
        <v>102</v>
      </c>
      <c r="F236" s="12"/>
      <c r="G236" s="7"/>
      <c r="H236" s="10" t="s">
        <v>102</v>
      </c>
      <c r="I236" s="7">
        <f t="shared" si="16"/>
        <v>0</v>
      </c>
      <c r="Y236"/>
    </row>
    <row r="237" spans="1:25" ht="12.75" customHeight="1" x14ac:dyDescent="0.2">
      <c r="A237" s="207"/>
      <c r="B237" s="209"/>
      <c r="C237" s="9" t="s">
        <v>502</v>
      </c>
      <c r="D237" s="7">
        <v>0</v>
      </c>
      <c r="E237" s="10">
        <f t="shared" si="17"/>
        <v>0</v>
      </c>
      <c r="F237" s="12"/>
      <c r="G237" s="7">
        <v>1920</v>
      </c>
      <c r="H237" s="10">
        <f t="shared" si="18"/>
        <v>1</v>
      </c>
      <c r="I237" s="7">
        <f t="shared" si="16"/>
        <v>1920</v>
      </c>
      <c r="Y237"/>
    </row>
    <row r="238" spans="1:25" ht="12.75" customHeight="1" x14ac:dyDescent="0.2">
      <c r="A238" s="207"/>
      <c r="B238" s="209"/>
      <c r="C238" s="9" t="s">
        <v>503</v>
      </c>
      <c r="D238" s="7"/>
      <c r="E238" s="10" t="s">
        <v>102</v>
      </c>
      <c r="F238" s="12"/>
      <c r="G238" s="7"/>
      <c r="H238" s="10" t="s">
        <v>102</v>
      </c>
      <c r="I238" s="7">
        <f t="shared" si="16"/>
        <v>0</v>
      </c>
      <c r="Y238"/>
    </row>
    <row r="239" spans="1:25" ht="12.75" customHeight="1" x14ac:dyDescent="0.2">
      <c r="A239" s="207"/>
      <c r="B239" s="209"/>
      <c r="C239" s="9" t="s">
        <v>504</v>
      </c>
      <c r="D239" s="14"/>
      <c r="E239" s="10" t="s">
        <v>102</v>
      </c>
      <c r="F239" s="16"/>
      <c r="G239" s="14"/>
      <c r="H239" s="10" t="s">
        <v>102</v>
      </c>
      <c r="I239" s="16">
        <f t="shared" si="16"/>
        <v>0</v>
      </c>
      <c r="Y239"/>
    </row>
    <row r="240" spans="1:25" ht="12.75" customHeight="1" x14ac:dyDescent="0.2">
      <c r="A240" s="207"/>
      <c r="B240" s="209"/>
      <c r="C240" s="9" t="s">
        <v>505</v>
      </c>
      <c r="D240" s="7">
        <v>1296</v>
      </c>
      <c r="E240" s="10">
        <f t="shared" si="17"/>
        <v>0.50943396226415094</v>
      </c>
      <c r="F240" s="7"/>
      <c r="G240" s="7">
        <v>1248</v>
      </c>
      <c r="H240" s="10">
        <f t="shared" si="18"/>
        <v>0.49056603773584906</v>
      </c>
      <c r="I240" s="7">
        <f t="shared" si="16"/>
        <v>2544</v>
      </c>
      <c r="M240" s="8"/>
      <c r="N240" s="14"/>
      <c r="O240" s="14"/>
      <c r="Y240"/>
    </row>
    <row r="241" spans="1:25" ht="12.75" customHeight="1" x14ac:dyDescent="0.2">
      <c r="A241" s="207"/>
      <c r="B241" s="209"/>
      <c r="C241" s="9" t="s">
        <v>506</v>
      </c>
      <c r="D241" s="7"/>
      <c r="E241" s="10" t="s">
        <v>102</v>
      </c>
      <c r="F241" s="7"/>
      <c r="G241" s="7"/>
      <c r="H241" s="10" t="s">
        <v>102</v>
      </c>
      <c r="I241" s="7">
        <f t="shared" si="16"/>
        <v>0</v>
      </c>
      <c r="Y241"/>
    </row>
    <row r="242" spans="1:25" ht="12.75" customHeight="1" x14ac:dyDescent="0.2">
      <c r="A242" s="207"/>
      <c r="B242" s="209"/>
      <c r="C242" s="9" t="s">
        <v>507</v>
      </c>
      <c r="D242" s="7"/>
      <c r="E242" s="10" t="s">
        <v>102</v>
      </c>
      <c r="F242" s="7"/>
      <c r="G242" s="7"/>
      <c r="H242" s="10" t="s">
        <v>102</v>
      </c>
      <c r="I242" s="7">
        <f t="shared" si="16"/>
        <v>0</v>
      </c>
      <c r="Y242"/>
    </row>
    <row r="243" spans="1:25" ht="12.75" customHeight="1" x14ac:dyDescent="0.2">
      <c r="A243" s="207"/>
      <c r="B243" s="209"/>
      <c r="C243" s="9" t="s">
        <v>508</v>
      </c>
      <c r="D243" s="7"/>
      <c r="E243" s="10" t="s">
        <v>102</v>
      </c>
      <c r="F243" s="7"/>
      <c r="G243" s="7"/>
      <c r="H243" s="10" t="s">
        <v>102</v>
      </c>
      <c r="I243" s="7">
        <f t="shared" si="16"/>
        <v>0</v>
      </c>
      <c r="Y243"/>
    </row>
    <row r="244" spans="1:25" ht="12.75" customHeight="1" x14ac:dyDescent="0.2">
      <c r="A244" s="207"/>
      <c r="B244" s="209"/>
      <c r="C244" s="9" t="s">
        <v>509</v>
      </c>
      <c r="D244" s="7"/>
      <c r="E244" s="10" t="s">
        <v>102</v>
      </c>
      <c r="F244" s="7"/>
      <c r="G244" s="7"/>
      <c r="H244" s="10" t="s">
        <v>102</v>
      </c>
      <c r="I244" s="7">
        <f t="shared" si="16"/>
        <v>0</v>
      </c>
      <c r="Y244"/>
    </row>
    <row r="245" spans="1:25" ht="12.75" customHeight="1" x14ac:dyDescent="0.2">
      <c r="A245" s="207"/>
      <c r="B245" s="209"/>
      <c r="C245" s="49" t="s">
        <v>684</v>
      </c>
      <c r="D245" s="7"/>
      <c r="E245" s="10" t="s">
        <v>102</v>
      </c>
      <c r="F245" s="7"/>
      <c r="G245" s="7"/>
      <c r="H245" s="10" t="s">
        <v>102</v>
      </c>
      <c r="I245" s="7">
        <f t="shared" si="16"/>
        <v>0</v>
      </c>
      <c r="Y245"/>
    </row>
    <row r="246" spans="1:25" ht="12.75" customHeight="1" x14ac:dyDescent="0.2">
      <c r="A246" s="207"/>
      <c r="B246" s="209"/>
      <c r="C246" s="9" t="s">
        <v>510</v>
      </c>
      <c r="D246" s="7"/>
      <c r="E246" s="10" t="s">
        <v>102</v>
      </c>
      <c r="F246" s="7"/>
      <c r="G246" s="7"/>
      <c r="H246" s="10" t="s">
        <v>102</v>
      </c>
      <c r="I246" s="7">
        <f t="shared" si="16"/>
        <v>0</v>
      </c>
      <c r="Y246"/>
    </row>
    <row r="247" spans="1:25" ht="12.75" customHeight="1" thickBot="1" x14ac:dyDescent="0.25">
      <c r="A247" s="207"/>
      <c r="B247" s="219"/>
      <c r="C247" s="64" t="s">
        <v>25</v>
      </c>
      <c r="D247" s="63">
        <f>SUM(D233:D246)</f>
        <v>1296</v>
      </c>
      <c r="E247" s="61">
        <f t="shared" si="17"/>
        <v>0.29032258064516131</v>
      </c>
      <c r="F247" s="63"/>
      <c r="G247" s="63">
        <f>SUM(G233:G246)</f>
        <v>3168</v>
      </c>
      <c r="H247" s="61">
        <f t="shared" si="18"/>
        <v>0.70967741935483875</v>
      </c>
      <c r="I247" s="63">
        <f t="shared" si="16"/>
        <v>4464</v>
      </c>
      <c r="M247" s="8"/>
      <c r="N247" s="14"/>
      <c r="O247" s="14"/>
      <c r="Y247"/>
    </row>
    <row r="248" spans="1:25" ht="12.75" customHeight="1" x14ac:dyDescent="0.2">
      <c r="A248" s="207"/>
      <c r="B248" s="212" t="s">
        <v>524</v>
      </c>
      <c r="C248" s="48" t="s">
        <v>669</v>
      </c>
      <c r="D248" s="16"/>
      <c r="E248" s="17" t="s">
        <v>102</v>
      </c>
      <c r="F248" s="16"/>
      <c r="G248" s="16"/>
      <c r="H248" s="17" t="s">
        <v>102</v>
      </c>
      <c r="I248" s="16">
        <f t="shared" si="16"/>
        <v>0</v>
      </c>
      <c r="Y248"/>
    </row>
    <row r="249" spans="1:25" ht="12.75" customHeight="1" x14ac:dyDescent="0.2">
      <c r="A249" s="207"/>
      <c r="B249" s="210"/>
      <c r="C249" s="9" t="s">
        <v>511</v>
      </c>
      <c r="D249" s="7"/>
      <c r="E249" s="10" t="s">
        <v>102</v>
      </c>
      <c r="F249" s="7"/>
      <c r="G249" s="7"/>
      <c r="H249" s="10" t="s">
        <v>102</v>
      </c>
      <c r="I249" s="7">
        <f t="shared" si="16"/>
        <v>0</v>
      </c>
      <c r="Y249"/>
    </row>
    <row r="250" spans="1:25" ht="12.75" customHeight="1" x14ac:dyDescent="0.2">
      <c r="A250" s="207"/>
      <c r="B250" s="210"/>
      <c r="C250" s="50" t="s">
        <v>512</v>
      </c>
      <c r="D250" s="7"/>
      <c r="E250" s="10" t="s">
        <v>102</v>
      </c>
      <c r="F250" s="7"/>
      <c r="G250" s="7"/>
      <c r="H250" s="10" t="s">
        <v>102</v>
      </c>
      <c r="I250" s="7">
        <f t="shared" si="16"/>
        <v>0</v>
      </c>
      <c r="Y250"/>
    </row>
    <row r="251" spans="1:25" ht="12.75" customHeight="1" thickBot="1" x14ac:dyDescent="0.25">
      <c r="A251" s="207"/>
      <c r="B251" s="217"/>
      <c r="C251" s="62" t="s">
        <v>25</v>
      </c>
      <c r="D251" s="63">
        <f>SUM(D248:D250)</f>
        <v>0</v>
      </c>
      <c r="E251" s="61" t="s">
        <v>102</v>
      </c>
      <c r="F251" s="63"/>
      <c r="G251" s="63">
        <f>SUM(G248:G250)</f>
        <v>0</v>
      </c>
      <c r="H251" s="61" t="s">
        <v>102</v>
      </c>
      <c r="I251" s="63">
        <f t="shared" si="16"/>
        <v>0</v>
      </c>
      <c r="Y251"/>
    </row>
    <row r="252" spans="1:25" ht="12.75" customHeight="1" thickBot="1" x14ac:dyDescent="0.25">
      <c r="A252" s="211"/>
      <c r="B252" s="204" t="s">
        <v>252</v>
      </c>
      <c r="C252" s="205"/>
      <c r="D252" s="76">
        <f>SUM(D232,D247,D251)</f>
        <v>1296</v>
      </c>
      <c r="E252" s="77">
        <f t="shared" si="17"/>
        <v>6.8585944115156644E-2</v>
      </c>
      <c r="F252" s="78"/>
      <c r="G252" s="76">
        <f>SUM(G232,G247,G251)</f>
        <v>17600</v>
      </c>
      <c r="H252" s="77">
        <f t="shared" si="18"/>
        <v>0.93141405588484338</v>
      </c>
      <c r="I252" s="78">
        <f t="shared" si="16"/>
        <v>18896</v>
      </c>
      <c r="Y252"/>
    </row>
    <row r="253" spans="1:25" ht="12.75" customHeight="1" x14ac:dyDescent="0.2">
      <c r="A253" s="212" t="s">
        <v>530</v>
      </c>
      <c r="B253" s="212" t="s">
        <v>525</v>
      </c>
      <c r="C253" s="47" t="s">
        <v>297</v>
      </c>
      <c r="D253" s="36"/>
      <c r="E253" s="36"/>
      <c r="F253" s="36"/>
      <c r="G253" s="36"/>
      <c r="H253" s="36"/>
      <c r="I253" s="36"/>
      <c r="Y253"/>
    </row>
    <row r="254" spans="1:25" ht="12.75" customHeight="1" x14ac:dyDescent="0.2">
      <c r="A254" s="209"/>
      <c r="B254" s="210"/>
      <c r="C254" s="9" t="s">
        <v>78</v>
      </c>
      <c r="D254" s="15"/>
      <c r="E254" s="10" t="s">
        <v>102</v>
      </c>
      <c r="F254" s="7"/>
      <c r="G254" s="15"/>
      <c r="H254" s="10" t="s">
        <v>102</v>
      </c>
      <c r="I254" s="7">
        <f t="shared" ref="I254:I261" si="19">+D254+G254</f>
        <v>0</v>
      </c>
      <c r="Y254"/>
    </row>
    <row r="255" spans="1:25" ht="12.75" customHeight="1" x14ac:dyDescent="0.2">
      <c r="A255" s="209"/>
      <c r="B255" s="210"/>
      <c r="C255" s="9" t="s">
        <v>237</v>
      </c>
      <c r="D255" s="15"/>
      <c r="E255" s="10" t="s">
        <v>102</v>
      </c>
      <c r="F255" s="7"/>
      <c r="G255" s="15"/>
      <c r="H255" s="10" t="s">
        <v>102</v>
      </c>
      <c r="I255" s="7">
        <f t="shared" si="19"/>
        <v>0</v>
      </c>
      <c r="Y255"/>
    </row>
    <row r="256" spans="1:25" ht="12.75" customHeight="1" x14ac:dyDescent="0.2">
      <c r="A256" s="209"/>
      <c r="B256" s="210"/>
      <c r="C256" s="9" t="s">
        <v>8</v>
      </c>
      <c r="D256" s="15">
        <v>0</v>
      </c>
      <c r="E256" s="10">
        <f t="shared" ref="E256:E261" si="20">+D256/$I256</f>
        <v>0</v>
      </c>
      <c r="F256" s="7"/>
      <c r="G256" s="15">
        <v>576</v>
      </c>
      <c r="H256" s="10">
        <f t="shared" ref="H256:H261" si="21">+G256/$I256</f>
        <v>1</v>
      </c>
      <c r="I256" s="7">
        <f t="shared" si="19"/>
        <v>576</v>
      </c>
      <c r="Y256"/>
    </row>
    <row r="257" spans="1:25" ht="12.75" customHeight="1" x14ac:dyDescent="0.2">
      <c r="A257" s="209"/>
      <c r="B257" s="210"/>
      <c r="C257" s="9" t="s">
        <v>3</v>
      </c>
      <c r="D257" s="15"/>
      <c r="E257" s="10" t="s">
        <v>102</v>
      </c>
      <c r="F257" s="7"/>
      <c r="G257" s="15"/>
      <c r="H257" s="10" t="s">
        <v>102</v>
      </c>
      <c r="I257" s="7">
        <f t="shared" si="19"/>
        <v>0</v>
      </c>
      <c r="Y257"/>
    </row>
    <row r="258" spans="1:25" ht="12.75" customHeight="1" x14ac:dyDescent="0.2">
      <c r="A258" s="209"/>
      <c r="B258" s="210"/>
      <c r="C258" s="9" t="s">
        <v>9</v>
      </c>
      <c r="D258" s="7"/>
      <c r="E258" s="10" t="s">
        <v>102</v>
      </c>
      <c r="F258" s="7"/>
      <c r="G258" s="7"/>
      <c r="H258" s="10" t="s">
        <v>102</v>
      </c>
      <c r="I258" s="7">
        <f t="shared" si="19"/>
        <v>0</v>
      </c>
      <c r="Y258"/>
    </row>
    <row r="259" spans="1:25" ht="12.75" customHeight="1" x14ac:dyDescent="0.2">
      <c r="A259" s="209"/>
      <c r="B259" s="210"/>
      <c r="C259" s="9" t="s">
        <v>5</v>
      </c>
      <c r="D259" s="16">
        <v>480</v>
      </c>
      <c r="E259" s="10">
        <f t="shared" si="20"/>
        <v>1</v>
      </c>
      <c r="F259" s="5"/>
      <c r="G259" s="16">
        <v>0</v>
      </c>
      <c r="H259" s="10">
        <f t="shared" si="21"/>
        <v>0</v>
      </c>
      <c r="I259" s="16">
        <f t="shared" si="19"/>
        <v>480</v>
      </c>
      <c r="Y259"/>
    </row>
    <row r="260" spans="1:25" ht="12.75" customHeight="1" x14ac:dyDescent="0.2">
      <c r="A260" s="209"/>
      <c r="B260" s="210"/>
      <c r="C260" s="9" t="s">
        <v>80</v>
      </c>
      <c r="D260" s="7"/>
      <c r="E260" s="10" t="s">
        <v>102</v>
      </c>
      <c r="F260" s="7"/>
      <c r="G260" s="7"/>
      <c r="H260" s="10" t="s">
        <v>102</v>
      </c>
      <c r="I260" s="7">
        <f t="shared" si="19"/>
        <v>0</v>
      </c>
      <c r="Y260"/>
    </row>
    <row r="261" spans="1:25" ht="12.75" customHeight="1" x14ac:dyDescent="0.2">
      <c r="A261" s="209"/>
      <c r="B261" s="210"/>
      <c r="C261" s="35" t="s">
        <v>75</v>
      </c>
      <c r="D261" s="33">
        <f>SUM(D254:D260)</f>
        <v>480</v>
      </c>
      <c r="E261" s="42">
        <f t="shared" si="20"/>
        <v>0.45454545454545453</v>
      </c>
      <c r="F261" s="43"/>
      <c r="G261" s="33">
        <f>SUM(G254:G260)</f>
        <v>576</v>
      </c>
      <c r="H261" s="42">
        <f t="shared" si="21"/>
        <v>0.54545454545454541</v>
      </c>
      <c r="I261" s="43">
        <f t="shared" si="19"/>
        <v>1056</v>
      </c>
      <c r="Y261"/>
    </row>
    <row r="262" spans="1:25" ht="12.75" customHeight="1" x14ac:dyDescent="0.2">
      <c r="A262" s="209"/>
      <c r="B262" s="210"/>
      <c r="C262" s="53" t="s">
        <v>313</v>
      </c>
      <c r="D262" s="33"/>
      <c r="E262" s="34"/>
      <c r="F262" s="33"/>
      <c r="G262" s="33"/>
      <c r="H262" s="34"/>
      <c r="I262" s="33"/>
      <c r="Y262"/>
    </row>
    <row r="263" spans="1:25" ht="12.75" customHeight="1" x14ac:dyDescent="0.2">
      <c r="A263" s="209"/>
      <c r="B263" s="210"/>
      <c r="C263" s="9" t="s">
        <v>7</v>
      </c>
      <c r="D263" s="15">
        <v>0</v>
      </c>
      <c r="E263" s="10">
        <f t="shared" si="17"/>
        <v>0</v>
      </c>
      <c r="F263" s="7"/>
      <c r="G263" s="15">
        <v>720</v>
      </c>
      <c r="H263" s="10">
        <f t="shared" si="18"/>
        <v>1</v>
      </c>
      <c r="I263" s="7">
        <f t="shared" si="16"/>
        <v>720</v>
      </c>
      <c r="Y263"/>
    </row>
    <row r="264" spans="1:25" ht="12.75" customHeight="1" x14ac:dyDescent="0.2">
      <c r="A264" s="209"/>
      <c r="B264" s="210"/>
      <c r="C264" s="9" t="s">
        <v>79</v>
      </c>
      <c r="D264" s="15">
        <v>0</v>
      </c>
      <c r="E264" s="10">
        <f t="shared" si="17"/>
        <v>0</v>
      </c>
      <c r="F264" s="7"/>
      <c r="G264" s="15">
        <v>1248</v>
      </c>
      <c r="H264" s="10">
        <f t="shared" si="18"/>
        <v>1</v>
      </c>
      <c r="I264" s="7">
        <f t="shared" si="16"/>
        <v>1248</v>
      </c>
      <c r="Y264"/>
    </row>
    <row r="265" spans="1:25" ht="12.75" customHeight="1" x14ac:dyDescent="0.2">
      <c r="A265" s="209"/>
      <c r="B265" s="210"/>
      <c r="C265" s="9" t="s">
        <v>396</v>
      </c>
      <c r="D265" s="7"/>
      <c r="E265" s="10" t="s">
        <v>102</v>
      </c>
      <c r="F265" s="7"/>
      <c r="G265" s="7"/>
      <c r="H265" s="10" t="s">
        <v>102</v>
      </c>
      <c r="I265" s="7">
        <f t="shared" si="16"/>
        <v>0</v>
      </c>
      <c r="Y265"/>
    </row>
    <row r="266" spans="1:25" ht="12.75" customHeight="1" x14ac:dyDescent="0.2">
      <c r="A266" s="209"/>
      <c r="B266" s="210"/>
      <c r="C266" s="9" t="s">
        <v>208</v>
      </c>
      <c r="D266" s="7">
        <v>0</v>
      </c>
      <c r="E266" s="10">
        <f t="shared" si="17"/>
        <v>0</v>
      </c>
      <c r="F266" s="12"/>
      <c r="G266" s="7">
        <v>816</v>
      </c>
      <c r="H266" s="10">
        <f t="shared" si="18"/>
        <v>1</v>
      </c>
      <c r="I266" s="7">
        <f t="shared" si="16"/>
        <v>816</v>
      </c>
      <c r="Y266"/>
    </row>
    <row r="267" spans="1:25" ht="12.75" customHeight="1" x14ac:dyDescent="0.2">
      <c r="A267" s="209"/>
      <c r="B267" s="210"/>
      <c r="C267" s="9" t="s">
        <v>219</v>
      </c>
      <c r="D267" s="15"/>
      <c r="E267" s="10" t="s">
        <v>102</v>
      </c>
      <c r="F267" s="7"/>
      <c r="G267" s="14"/>
      <c r="H267" s="10" t="s">
        <v>102</v>
      </c>
      <c r="I267" s="7">
        <f t="shared" si="16"/>
        <v>0</v>
      </c>
      <c r="Y267"/>
    </row>
    <row r="268" spans="1:25" ht="12.75" customHeight="1" x14ac:dyDescent="0.2">
      <c r="A268" s="209"/>
      <c r="B268" s="210"/>
      <c r="C268" s="9" t="s">
        <v>10</v>
      </c>
      <c r="D268" s="7">
        <v>0</v>
      </c>
      <c r="E268" s="10">
        <f t="shared" si="17"/>
        <v>0</v>
      </c>
      <c r="F268" s="7"/>
      <c r="G268" s="7">
        <v>1152</v>
      </c>
      <c r="H268" s="10">
        <f t="shared" si="18"/>
        <v>1</v>
      </c>
      <c r="I268" s="7">
        <f t="shared" si="16"/>
        <v>1152</v>
      </c>
      <c r="Y268"/>
    </row>
    <row r="269" spans="1:25" ht="12.75" customHeight="1" x14ac:dyDescent="0.2">
      <c r="A269" s="209"/>
      <c r="B269" s="210"/>
      <c r="C269" s="35" t="s">
        <v>75</v>
      </c>
      <c r="D269" s="33">
        <f>SUM(D263:D268)</f>
        <v>0</v>
      </c>
      <c r="E269" s="34">
        <f t="shared" si="17"/>
        <v>0</v>
      </c>
      <c r="F269" s="33"/>
      <c r="G269" s="33">
        <f>SUM(G263:G268)</f>
        <v>3936</v>
      </c>
      <c r="H269" s="34">
        <f t="shared" si="18"/>
        <v>1</v>
      </c>
      <c r="I269" s="33">
        <f t="shared" si="16"/>
        <v>3936</v>
      </c>
      <c r="Y269"/>
    </row>
    <row r="270" spans="1:25" ht="12.75" customHeight="1" thickBot="1" x14ac:dyDescent="0.25">
      <c r="A270" s="209"/>
      <c r="B270" s="217"/>
      <c r="C270" s="64" t="s">
        <v>25</v>
      </c>
      <c r="D270" s="63">
        <f>SUM(D261,D269)</f>
        <v>480</v>
      </c>
      <c r="E270" s="61">
        <f t="shared" si="17"/>
        <v>9.6153846153846159E-2</v>
      </c>
      <c r="F270" s="63"/>
      <c r="G270" s="63">
        <f>SUM(G261,G269)</f>
        <v>4512</v>
      </c>
      <c r="H270" s="61">
        <f t="shared" si="18"/>
        <v>0.90384615384615385</v>
      </c>
      <c r="I270" s="63">
        <f t="shared" si="16"/>
        <v>4992</v>
      </c>
      <c r="Y270"/>
    </row>
    <row r="271" spans="1:25" ht="12.75" customHeight="1" x14ac:dyDescent="0.2">
      <c r="A271" s="209"/>
      <c r="B271" s="212" t="s">
        <v>526</v>
      </c>
      <c r="C271" s="53" t="s">
        <v>101</v>
      </c>
      <c r="D271" s="36"/>
      <c r="E271" s="36"/>
      <c r="F271" s="36"/>
      <c r="G271" s="36"/>
      <c r="H271" s="36"/>
      <c r="I271" s="36"/>
      <c r="Y271"/>
    </row>
    <row r="272" spans="1:25" ht="12.75" customHeight="1" x14ac:dyDescent="0.2">
      <c r="A272" s="209"/>
      <c r="B272" s="210"/>
      <c r="C272" s="52" t="s">
        <v>36</v>
      </c>
      <c r="D272" s="15">
        <v>0</v>
      </c>
      <c r="E272" s="10">
        <f t="shared" ref="E272:E281" si="22">+D272/$I272</f>
        <v>0</v>
      </c>
      <c r="F272" s="7"/>
      <c r="G272" s="15">
        <v>512</v>
      </c>
      <c r="H272" s="10">
        <f t="shared" ref="H272:H281" si="23">+G272/$I272</f>
        <v>1</v>
      </c>
      <c r="I272" s="7">
        <f t="shared" ref="I272:I281" si="24">+D272+G272</f>
        <v>512</v>
      </c>
      <c r="Y272"/>
    </row>
    <row r="273" spans="1:25" ht="12.75" customHeight="1" x14ac:dyDescent="0.2">
      <c r="A273" s="209"/>
      <c r="B273" s="210"/>
      <c r="C273" s="52" t="s">
        <v>207</v>
      </c>
      <c r="D273" s="7"/>
      <c r="E273" s="10" t="s">
        <v>102</v>
      </c>
      <c r="F273" s="7"/>
      <c r="G273" s="7"/>
      <c r="H273" s="10" t="s">
        <v>102</v>
      </c>
      <c r="I273" s="7">
        <f t="shared" si="24"/>
        <v>0</v>
      </c>
      <c r="Y273"/>
    </row>
    <row r="274" spans="1:25" ht="12.75" customHeight="1" x14ac:dyDescent="0.2">
      <c r="A274" s="209"/>
      <c r="B274" s="210"/>
      <c r="C274" s="9" t="s">
        <v>314</v>
      </c>
      <c r="D274" s="16"/>
      <c r="E274" s="10" t="s">
        <v>102</v>
      </c>
      <c r="F274" s="16"/>
      <c r="G274" s="16"/>
      <c r="H274" s="10" t="s">
        <v>102</v>
      </c>
      <c r="I274" s="16">
        <f t="shared" si="24"/>
        <v>0</v>
      </c>
      <c r="Y274"/>
    </row>
    <row r="275" spans="1:25" ht="12.75" customHeight="1" x14ac:dyDescent="0.2">
      <c r="A275" s="209"/>
      <c r="B275" s="210"/>
      <c r="C275" s="52" t="s">
        <v>0</v>
      </c>
      <c r="D275" s="16"/>
      <c r="E275" s="10" t="s">
        <v>102</v>
      </c>
      <c r="F275" s="16"/>
      <c r="G275" s="16"/>
      <c r="H275" s="10" t="s">
        <v>102</v>
      </c>
      <c r="I275" s="16">
        <f t="shared" si="24"/>
        <v>0</v>
      </c>
      <c r="Y275"/>
    </row>
    <row r="276" spans="1:25" ht="12.75" customHeight="1" x14ac:dyDescent="0.2">
      <c r="A276" s="209"/>
      <c r="B276" s="210"/>
      <c r="C276" s="52" t="s">
        <v>37</v>
      </c>
      <c r="D276" s="7"/>
      <c r="E276" s="10" t="s">
        <v>102</v>
      </c>
      <c r="F276" s="7"/>
      <c r="G276" s="7"/>
      <c r="H276" s="10" t="s">
        <v>102</v>
      </c>
      <c r="I276" s="7">
        <f t="shared" si="24"/>
        <v>0</v>
      </c>
      <c r="Y276"/>
    </row>
    <row r="277" spans="1:25" ht="12.75" customHeight="1" x14ac:dyDescent="0.2">
      <c r="A277" s="209"/>
      <c r="B277" s="210"/>
      <c r="C277" s="9" t="s">
        <v>2</v>
      </c>
      <c r="D277" s="15"/>
      <c r="E277" s="10" t="s">
        <v>102</v>
      </c>
      <c r="F277" s="7"/>
      <c r="G277" s="15"/>
      <c r="H277" s="10" t="s">
        <v>102</v>
      </c>
      <c r="I277" s="7">
        <f t="shared" si="24"/>
        <v>0</v>
      </c>
      <c r="Y277"/>
    </row>
    <row r="278" spans="1:25" ht="12.75" customHeight="1" x14ac:dyDescent="0.2">
      <c r="A278" s="209"/>
      <c r="B278" s="210"/>
      <c r="C278" s="52" t="s">
        <v>309</v>
      </c>
      <c r="D278" s="7"/>
      <c r="E278" s="10" t="s">
        <v>102</v>
      </c>
      <c r="F278" s="7"/>
      <c r="G278" s="7"/>
      <c r="H278" s="10" t="s">
        <v>102</v>
      </c>
      <c r="I278" s="7">
        <f t="shared" si="24"/>
        <v>0</v>
      </c>
      <c r="Y278"/>
    </row>
    <row r="279" spans="1:25" ht="12.75" customHeight="1" x14ac:dyDescent="0.2">
      <c r="A279" s="209"/>
      <c r="B279" s="210"/>
      <c r="C279" s="45" t="s">
        <v>215</v>
      </c>
      <c r="D279" s="15"/>
      <c r="E279" s="10" t="s">
        <v>102</v>
      </c>
      <c r="F279" s="7"/>
      <c r="G279" s="15"/>
      <c r="H279" s="10" t="s">
        <v>102</v>
      </c>
      <c r="I279" s="7">
        <f t="shared" si="24"/>
        <v>0</v>
      </c>
      <c r="Y279"/>
    </row>
    <row r="280" spans="1:25" ht="12.75" customHeight="1" x14ac:dyDescent="0.2">
      <c r="A280" s="209"/>
      <c r="B280" s="210"/>
      <c r="C280" s="9" t="s">
        <v>206</v>
      </c>
      <c r="D280" s="7"/>
      <c r="E280" s="10" t="s">
        <v>102</v>
      </c>
      <c r="F280" s="7"/>
      <c r="G280" s="7"/>
      <c r="H280" s="10" t="s">
        <v>102</v>
      </c>
      <c r="I280" s="7">
        <f t="shared" si="24"/>
        <v>0</v>
      </c>
      <c r="Y280"/>
    </row>
    <row r="281" spans="1:25" ht="12.75" customHeight="1" x14ac:dyDescent="0.2">
      <c r="A281" s="209"/>
      <c r="B281" s="210"/>
      <c r="C281" s="35" t="s">
        <v>75</v>
      </c>
      <c r="D281" s="37">
        <f>SUM(D272:D280)</f>
        <v>0</v>
      </c>
      <c r="E281" s="34">
        <f t="shared" si="22"/>
        <v>0</v>
      </c>
      <c r="F281" s="33"/>
      <c r="G281" s="37">
        <f>SUM(G272:G280)</f>
        <v>512</v>
      </c>
      <c r="H281" s="34">
        <f t="shared" si="23"/>
        <v>1</v>
      </c>
      <c r="I281" s="33">
        <f t="shared" si="24"/>
        <v>512</v>
      </c>
      <c r="Y281"/>
    </row>
    <row r="282" spans="1:25" ht="12.75" customHeight="1" x14ac:dyDescent="0.2">
      <c r="A282" s="209"/>
      <c r="B282" s="210"/>
      <c r="C282" s="53" t="s">
        <v>179</v>
      </c>
      <c r="D282" s="37"/>
      <c r="E282" s="34"/>
      <c r="F282" s="33"/>
      <c r="G282" s="37"/>
      <c r="H282" s="34"/>
      <c r="I282" s="33"/>
      <c r="Y282"/>
    </row>
    <row r="283" spans="1:25" ht="12.75" customHeight="1" x14ac:dyDescent="0.2">
      <c r="A283" s="209"/>
      <c r="B283" s="210"/>
      <c r="C283" s="9" t="s">
        <v>312</v>
      </c>
      <c r="D283" s="16"/>
      <c r="E283" s="10" t="s">
        <v>102</v>
      </c>
      <c r="F283" s="16"/>
      <c r="G283" s="16"/>
      <c r="H283" s="10" t="s">
        <v>102</v>
      </c>
      <c r="I283" s="16">
        <f>+D283+G283</f>
        <v>0</v>
      </c>
      <c r="Y283"/>
    </row>
    <row r="284" spans="1:25" ht="12.75" customHeight="1" x14ac:dyDescent="0.2">
      <c r="A284" s="209"/>
      <c r="B284" s="210"/>
      <c r="C284" s="9" t="s">
        <v>34</v>
      </c>
      <c r="D284" s="7">
        <v>0</v>
      </c>
      <c r="E284" s="10">
        <f t="shared" ref="E284" si="25">+D284/$I284</f>
        <v>0</v>
      </c>
      <c r="F284" s="7"/>
      <c r="G284" s="7">
        <v>2736</v>
      </c>
      <c r="H284" s="10">
        <f t="shared" ref="H284" si="26">+G284/$I284</f>
        <v>1</v>
      </c>
      <c r="I284" s="7">
        <f t="shared" ref="I284:I285" si="27">+D284+G284</f>
        <v>2736</v>
      </c>
      <c r="Y284"/>
    </row>
    <row r="285" spans="1:25" ht="12.75" customHeight="1" x14ac:dyDescent="0.2">
      <c r="A285" s="209"/>
      <c r="B285" s="210"/>
      <c r="C285" s="9" t="s">
        <v>81</v>
      </c>
      <c r="D285" s="7"/>
      <c r="E285" s="10" t="s">
        <v>102</v>
      </c>
      <c r="F285" s="7"/>
      <c r="G285" s="7"/>
      <c r="H285" s="10" t="s">
        <v>102</v>
      </c>
      <c r="I285" s="7">
        <f t="shared" si="27"/>
        <v>0</v>
      </c>
      <c r="Y285"/>
    </row>
    <row r="286" spans="1:25" ht="12.75" customHeight="1" x14ac:dyDescent="0.2">
      <c r="A286" s="209"/>
      <c r="B286" s="210"/>
      <c r="C286" s="9" t="s">
        <v>6</v>
      </c>
      <c r="D286" s="7">
        <v>0</v>
      </c>
      <c r="E286" s="10">
        <f>+D286/$I286</f>
        <v>0</v>
      </c>
      <c r="F286" s="7"/>
      <c r="G286" s="7">
        <v>1984</v>
      </c>
      <c r="H286" s="10">
        <f>+G286/$I286</f>
        <v>1</v>
      </c>
      <c r="I286" s="7">
        <f>+D286+G286</f>
        <v>1984</v>
      </c>
      <c r="Y286"/>
    </row>
    <row r="287" spans="1:25" ht="12.75" customHeight="1" x14ac:dyDescent="0.2">
      <c r="A287" s="209"/>
      <c r="B287" s="210"/>
      <c r="C287" s="35" t="s">
        <v>75</v>
      </c>
      <c r="D287" s="33">
        <f>SUM(D283:D286)</f>
        <v>0</v>
      </c>
      <c r="E287" s="34">
        <f>+D287/$I287</f>
        <v>0</v>
      </c>
      <c r="F287" s="33"/>
      <c r="G287" s="33">
        <f>SUM(G283:G286)</f>
        <v>4720</v>
      </c>
      <c r="H287" s="34">
        <f>+G287/$I287</f>
        <v>1</v>
      </c>
      <c r="I287" s="33">
        <f>+D287+G287</f>
        <v>4720</v>
      </c>
      <c r="Y287"/>
    </row>
    <row r="288" spans="1:25" ht="12.75" customHeight="1" x14ac:dyDescent="0.2">
      <c r="A288" s="209"/>
      <c r="B288" s="210"/>
      <c r="C288" s="53" t="s">
        <v>93</v>
      </c>
      <c r="D288" s="43"/>
      <c r="E288" s="42"/>
      <c r="F288" s="43"/>
      <c r="G288" s="43"/>
      <c r="H288" s="42"/>
      <c r="I288" s="43"/>
      <c r="Y288"/>
    </row>
    <row r="289" spans="1:25" ht="12.75" customHeight="1" x14ac:dyDescent="0.2">
      <c r="A289" s="209"/>
      <c r="B289" s="210"/>
      <c r="C289" s="9" t="s">
        <v>1</v>
      </c>
      <c r="D289" s="15">
        <v>1344</v>
      </c>
      <c r="E289" s="10">
        <f t="shared" si="17"/>
        <v>0.35744680851063831</v>
      </c>
      <c r="F289" s="7"/>
      <c r="G289" s="15">
        <v>2416</v>
      </c>
      <c r="H289" s="10">
        <f t="shared" si="18"/>
        <v>0.64255319148936174</v>
      </c>
      <c r="I289" s="7">
        <f t="shared" si="16"/>
        <v>3760</v>
      </c>
      <c r="Y289"/>
    </row>
    <row r="290" spans="1:25" ht="12.75" customHeight="1" x14ac:dyDescent="0.2">
      <c r="A290" s="209"/>
      <c r="B290" s="210"/>
      <c r="C290" s="9" t="s">
        <v>97</v>
      </c>
      <c r="D290" s="15"/>
      <c r="E290" s="10" t="s">
        <v>102</v>
      </c>
      <c r="F290" s="7"/>
      <c r="G290" s="15">
        <v>816</v>
      </c>
      <c r="H290" s="10" t="s">
        <v>102</v>
      </c>
      <c r="I290" s="7">
        <f t="shared" si="16"/>
        <v>816</v>
      </c>
      <c r="Y290"/>
    </row>
    <row r="291" spans="1:25" ht="12.75" customHeight="1" x14ac:dyDescent="0.2">
      <c r="A291" s="209"/>
      <c r="B291" s="210"/>
      <c r="C291" s="9" t="s">
        <v>307</v>
      </c>
      <c r="D291" s="15"/>
      <c r="E291" s="10" t="s">
        <v>102</v>
      </c>
      <c r="F291" s="7"/>
      <c r="G291" s="15"/>
      <c r="H291" s="10" t="s">
        <v>102</v>
      </c>
      <c r="I291" s="7">
        <f t="shared" si="16"/>
        <v>0</v>
      </c>
      <c r="Y291"/>
    </row>
    <row r="292" spans="1:25" ht="12.75" customHeight="1" x14ac:dyDescent="0.2">
      <c r="A292" s="209"/>
      <c r="B292" s="210"/>
      <c r="C292" s="9" t="s">
        <v>4</v>
      </c>
      <c r="D292" s="7"/>
      <c r="E292" s="10" t="s">
        <v>102</v>
      </c>
      <c r="F292" s="7"/>
      <c r="G292" s="7">
        <v>864</v>
      </c>
      <c r="H292" s="10" t="s">
        <v>102</v>
      </c>
      <c r="I292" s="7">
        <f t="shared" si="16"/>
        <v>864</v>
      </c>
      <c r="Y292"/>
    </row>
    <row r="293" spans="1:25" ht="12.75" customHeight="1" x14ac:dyDescent="0.2">
      <c r="A293" s="209"/>
      <c r="B293" s="210"/>
      <c r="C293" s="9" t="s">
        <v>47</v>
      </c>
      <c r="D293" s="7">
        <v>0</v>
      </c>
      <c r="E293" s="10">
        <f t="shared" si="17"/>
        <v>0</v>
      </c>
      <c r="F293" s="7"/>
      <c r="G293" s="14">
        <v>2016</v>
      </c>
      <c r="H293" s="10">
        <f t="shared" si="18"/>
        <v>1</v>
      </c>
      <c r="I293" s="7">
        <f>+D293+G293</f>
        <v>2016</v>
      </c>
      <c r="Y293"/>
    </row>
    <row r="294" spans="1:25" ht="12.75" customHeight="1" x14ac:dyDescent="0.2">
      <c r="A294" s="209"/>
      <c r="B294" s="210"/>
      <c r="C294" s="35" t="s">
        <v>75</v>
      </c>
      <c r="D294" s="33">
        <f>SUM(D289:D293)</f>
        <v>1344</v>
      </c>
      <c r="E294" s="34">
        <f t="shared" si="17"/>
        <v>0.18025751072961374</v>
      </c>
      <c r="F294" s="33"/>
      <c r="G294" s="33">
        <f>SUM(G289:G293)</f>
        <v>6112</v>
      </c>
      <c r="H294" s="34">
        <f t="shared" si="18"/>
        <v>0.81974248927038629</v>
      </c>
      <c r="I294" s="33">
        <f t="shared" si="16"/>
        <v>7456</v>
      </c>
      <c r="Y294"/>
    </row>
    <row r="295" spans="1:25" ht="12.75" customHeight="1" thickBot="1" x14ac:dyDescent="0.25">
      <c r="A295" s="209"/>
      <c r="B295" s="217"/>
      <c r="C295" s="64" t="s">
        <v>25</v>
      </c>
      <c r="D295" s="63">
        <f>SUM(D281,D287,D294)</f>
        <v>1344</v>
      </c>
      <c r="E295" s="61">
        <f t="shared" si="17"/>
        <v>0.10592686002522068</v>
      </c>
      <c r="F295" s="63"/>
      <c r="G295" s="63">
        <f>SUM(G281,G287,G294)</f>
        <v>11344</v>
      </c>
      <c r="H295" s="61">
        <f t="shared" si="18"/>
        <v>0.89407313997477933</v>
      </c>
      <c r="I295" s="63">
        <f t="shared" si="16"/>
        <v>12688</v>
      </c>
      <c r="Y295"/>
    </row>
    <row r="296" spans="1:25" ht="12.75" customHeight="1" x14ac:dyDescent="0.2">
      <c r="A296" s="207" t="s">
        <v>530</v>
      </c>
      <c r="B296" s="212" t="s">
        <v>527</v>
      </c>
      <c r="C296" s="51" t="s">
        <v>487</v>
      </c>
      <c r="D296" s="65"/>
      <c r="E296" s="65"/>
      <c r="F296" s="65"/>
      <c r="G296" s="33"/>
      <c r="H296" s="33"/>
      <c r="I296" s="38"/>
      <c r="Y296"/>
    </row>
    <row r="297" spans="1:25" ht="12.75" customHeight="1" x14ac:dyDescent="0.2">
      <c r="A297" s="207"/>
      <c r="B297" s="210"/>
      <c r="C297" s="9" t="s">
        <v>234</v>
      </c>
      <c r="D297" s="7">
        <v>1104</v>
      </c>
      <c r="E297" s="10">
        <f t="shared" ref="E297:E359" si="28">+D297/$I297</f>
        <v>0.42857142857142855</v>
      </c>
      <c r="F297" s="12"/>
      <c r="G297" s="7">
        <v>1472</v>
      </c>
      <c r="H297" s="10">
        <f t="shared" ref="H297:H359" si="29">+G297/$I297</f>
        <v>0.5714285714285714</v>
      </c>
      <c r="I297" s="15">
        <f t="shared" ref="I297:I360" si="30">+D297+G297</f>
        <v>2576</v>
      </c>
      <c r="Y297"/>
    </row>
    <row r="298" spans="1:25" ht="12.75" customHeight="1" x14ac:dyDescent="0.2">
      <c r="A298" s="207"/>
      <c r="B298" s="210"/>
      <c r="C298" s="9" t="s">
        <v>235</v>
      </c>
      <c r="D298" s="7"/>
      <c r="E298" s="10" t="s">
        <v>102</v>
      </c>
      <c r="F298" s="12"/>
      <c r="G298" s="7"/>
      <c r="H298" s="10" t="s">
        <v>102</v>
      </c>
      <c r="I298" s="15">
        <f t="shared" si="30"/>
        <v>0</v>
      </c>
      <c r="Y298"/>
    </row>
    <row r="299" spans="1:25" ht="12.75" customHeight="1" x14ac:dyDescent="0.2">
      <c r="A299" s="207"/>
      <c r="B299" s="210"/>
      <c r="C299" s="52" t="s">
        <v>19</v>
      </c>
      <c r="D299" s="7"/>
      <c r="E299" s="10" t="s">
        <v>102</v>
      </c>
      <c r="F299" s="12"/>
      <c r="G299" s="7"/>
      <c r="H299" s="10" t="s">
        <v>102</v>
      </c>
      <c r="I299" s="15">
        <f t="shared" si="30"/>
        <v>0</v>
      </c>
      <c r="Y299"/>
    </row>
    <row r="300" spans="1:25" ht="12.75" customHeight="1" x14ac:dyDescent="0.2">
      <c r="A300" s="207"/>
      <c r="B300" s="210"/>
      <c r="C300" s="52" t="s">
        <v>14</v>
      </c>
      <c r="D300" s="7">
        <v>0</v>
      </c>
      <c r="E300" s="10">
        <f t="shared" si="28"/>
        <v>0</v>
      </c>
      <c r="F300" s="12"/>
      <c r="G300" s="7">
        <v>3696</v>
      </c>
      <c r="H300" s="10">
        <f t="shared" si="29"/>
        <v>1</v>
      </c>
      <c r="I300" s="15">
        <f t="shared" si="30"/>
        <v>3696</v>
      </c>
      <c r="Y300"/>
    </row>
    <row r="301" spans="1:25" ht="12.75" customHeight="1" x14ac:dyDescent="0.2">
      <c r="A301" s="207"/>
      <c r="B301" s="210"/>
      <c r="C301" s="9" t="s">
        <v>470</v>
      </c>
      <c r="D301" s="7"/>
      <c r="E301" s="10" t="s">
        <v>102</v>
      </c>
      <c r="F301" s="12"/>
      <c r="G301" s="7"/>
      <c r="H301" s="10" t="s">
        <v>102</v>
      </c>
      <c r="I301" s="15">
        <f t="shared" si="30"/>
        <v>0</v>
      </c>
      <c r="Y301"/>
    </row>
    <row r="302" spans="1:25" ht="12.75" customHeight="1" x14ac:dyDescent="0.2">
      <c r="A302" s="207"/>
      <c r="B302" s="210"/>
      <c r="C302" s="9" t="s">
        <v>15</v>
      </c>
      <c r="D302" s="7">
        <v>0</v>
      </c>
      <c r="E302" s="10">
        <f t="shared" si="28"/>
        <v>0</v>
      </c>
      <c r="F302" s="12"/>
      <c r="G302" s="7">
        <v>2848</v>
      </c>
      <c r="H302" s="10">
        <f t="shared" si="29"/>
        <v>1</v>
      </c>
      <c r="I302" s="15">
        <f t="shared" si="30"/>
        <v>2848</v>
      </c>
      <c r="Y302"/>
    </row>
    <row r="303" spans="1:25" ht="12.75" customHeight="1" x14ac:dyDescent="0.2">
      <c r="A303" s="207"/>
      <c r="B303" s="210"/>
      <c r="C303" s="9" t="s">
        <v>236</v>
      </c>
      <c r="D303" s="7"/>
      <c r="E303" s="10" t="s">
        <v>102</v>
      </c>
      <c r="F303" s="12"/>
      <c r="G303" s="7"/>
      <c r="H303" s="10" t="s">
        <v>102</v>
      </c>
      <c r="I303" s="15">
        <f t="shared" si="30"/>
        <v>0</v>
      </c>
      <c r="Y303"/>
    </row>
    <row r="304" spans="1:25" ht="12.75" customHeight="1" x14ac:dyDescent="0.2">
      <c r="A304" s="207"/>
      <c r="B304" s="210"/>
      <c r="C304" s="9" t="s">
        <v>18</v>
      </c>
      <c r="D304" s="7"/>
      <c r="E304" s="10" t="s">
        <v>102</v>
      </c>
      <c r="F304" s="12"/>
      <c r="G304" s="7"/>
      <c r="H304" s="10" t="s">
        <v>102</v>
      </c>
      <c r="I304" s="15">
        <f t="shared" si="30"/>
        <v>0</v>
      </c>
      <c r="Y304"/>
    </row>
    <row r="305" spans="1:25" ht="12.75" customHeight="1" x14ac:dyDescent="0.2">
      <c r="A305" s="207"/>
      <c r="B305" s="210"/>
      <c r="C305" s="9" t="s">
        <v>24</v>
      </c>
      <c r="D305" s="7"/>
      <c r="E305" s="10" t="s">
        <v>102</v>
      </c>
      <c r="F305" s="12"/>
      <c r="G305" s="7"/>
      <c r="H305" s="10" t="s">
        <v>102</v>
      </c>
      <c r="I305" s="15">
        <f t="shared" si="30"/>
        <v>0</v>
      </c>
      <c r="Y305"/>
    </row>
    <row r="306" spans="1:25" ht="12.75" customHeight="1" x14ac:dyDescent="0.2">
      <c r="A306" s="207"/>
      <c r="B306" s="210"/>
      <c r="C306" s="56" t="s">
        <v>75</v>
      </c>
      <c r="D306" s="33">
        <f>SUM(D297:D305)</f>
        <v>1104</v>
      </c>
      <c r="E306" s="34">
        <f t="shared" si="28"/>
        <v>0.12105263157894737</v>
      </c>
      <c r="F306" s="65"/>
      <c r="G306" s="33">
        <f>SUM(G297:G305)</f>
        <v>8016</v>
      </c>
      <c r="H306" s="34">
        <f t="shared" si="29"/>
        <v>0.87894736842105259</v>
      </c>
      <c r="I306" s="37">
        <f t="shared" si="30"/>
        <v>9120</v>
      </c>
      <c r="Y306"/>
    </row>
    <row r="307" spans="1:25" ht="12.75" customHeight="1" x14ac:dyDescent="0.2">
      <c r="A307" s="207"/>
      <c r="B307" s="210"/>
      <c r="C307" s="53" t="s">
        <v>299</v>
      </c>
      <c r="D307" s="33"/>
      <c r="E307" s="34"/>
      <c r="F307" s="65"/>
      <c r="G307" s="33"/>
      <c r="H307" s="34"/>
      <c r="I307" s="37"/>
      <c r="Y307"/>
    </row>
    <row r="308" spans="1:25" ht="12.75" customHeight="1" x14ac:dyDescent="0.2">
      <c r="A308" s="207"/>
      <c r="B308" s="210"/>
      <c r="C308" s="49" t="s">
        <v>208</v>
      </c>
      <c r="D308" s="7"/>
      <c r="E308" s="10" t="s">
        <v>102</v>
      </c>
      <c r="F308" s="12"/>
      <c r="G308" s="7"/>
      <c r="H308" s="10" t="s">
        <v>102</v>
      </c>
      <c r="I308" s="15">
        <f t="shared" si="30"/>
        <v>0</v>
      </c>
      <c r="Y308"/>
    </row>
    <row r="309" spans="1:25" ht="12.75" customHeight="1" x14ac:dyDescent="0.2">
      <c r="A309" s="207"/>
      <c r="B309" s="210"/>
      <c r="C309" s="49" t="s">
        <v>16</v>
      </c>
      <c r="D309" s="7"/>
      <c r="E309" s="10" t="s">
        <v>102</v>
      </c>
      <c r="F309" s="12"/>
      <c r="G309" s="7"/>
      <c r="H309" s="10" t="s">
        <v>102</v>
      </c>
      <c r="I309" s="15">
        <f t="shared" si="30"/>
        <v>0</v>
      </c>
      <c r="Y309"/>
    </row>
    <row r="310" spans="1:25" ht="12.75" customHeight="1" x14ac:dyDescent="0.2">
      <c r="A310" s="207"/>
      <c r="B310" s="210"/>
      <c r="C310" s="49" t="s">
        <v>17</v>
      </c>
      <c r="D310" s="7"/>
      <c r="E310" s="10" t="s">
        <v>102</v>
      </c>
      <c r="F310" s="12"/>
      <c r="G310" s="7"/>
      <c r="H310" s="10" t="s">
        <v>102</v>
      </c>
      <c r="I310" s="15">
        <f t="shared" si="30"/>
        <v>0</v>
      </c>
      <c r="Y310"/>
    </row>
    <row r="311" spans="1:25" ht="12.75" customHeight="1" x14ac:dyDescent="0.2">
      <c r="A311" s="207"/>
      <c r="B311" s="210"/>
      <c r="C311" s="9" t="s">
        <v>21</v>
      </c>
      <c r="D311" s="7"/>
      <c r="E311" s="10" t="s">
        <v>102</v>
      </c>
      <c r="F311" s="12"/>
      <c r="G311" s="7"/>
      <c r="H311" s="10" t="s">
        <v>102</v>
      </c>
      <c r="I311" s="15">
        <f t="shared" si="30"/>
        <v>0</v>
      </c>
      <c r="Y311"/>
    </row>
    <row r="312" spans="1:25" ht="12.75" customHeight="1" x14ac:dyDescent="0.2">
      <c r="A312" s="207"/>
      <c r="B312" s="210"/>
      <c r="C312" s="49" t="s">
        <v>22</v>
      </c>
      <c r="D312" s="7"/>
      <c r="E312" s="10" t="s">
        <v>102</v>
      </c>
      <c r="F312" s="12"/>
      <c r="G312" s="7"/>
      <c r="H312" s="10" t="s">
        <v>102</v>
      </c>
      <c r="I312" s="15">
        <f t="shared" si="30"/>
        <v>0</v>
      </c>
      <c r="Y312"/>
    </row>
    <row r="313" spans="1:25" ht="12.75" customHeight="1" x14ac:dyDescent="0.2">
      <c r="A313" s="207"/>
      <c r="B313" s="210"/>
      <c r="C313" s="9" t="s">
        <v>23</v>
      </c>
      <c r="D313" s="7"/>
      <c r="E313" s="10" t="s">
        <v>102</v>
      </c>
      <c r="F313" s="12"/>
      <c r="G313" s="7"/>
      <c r="H313" s="10" t="s">
        <v>102</v>
      </c>
      <c r="I313" s="15">
        <f t="shared" si="30"/>
        <v>0</v>
      </c>
      <c r="Y313"/>
    </row>
    <row r="314" spans="1:25" ht="12.75" customHeight="1" x14ac:dyDescent="0.2">
      <c r="A314" s="207"/>
      <c r="B314" s="210"/>
      <c r="C314" s="35" t="s">
        <v>75</v>
      </c>
      <c r="D314" s="33">
        <f>SUM(D308:D313)</f>
        <v>0</v>
      </c>
      <c r="E314" s="34" t="s">
        <v>102</v>
      </c>
      <c r="F314" s="65"/>
      <c r="G314" s="33">
        <f>SUM(G308:G313)</f>
        <v>0</v>
      </c>
      <c r="H314" s="34" t="s">
        <v>102</v>
      </c>
      <c r="I314" s="37">
        <f t="shared" si="30"/>
        <v>0</v>
      </c>
      <c r="Y314"/>
    </row>
    <row r="315" spans="1:25" ht="12.75" customHeight="1" x14ac:dyDescent="0.2">
      <c r="A315" s="207"/>
      <c r="B315" s="210"/>
      <c r="C315" s="47" t="s">
        <v>433</v>
      </c>
      <c r="D315" s="33"/>
      <c r="E315" s="34"/>
      <c r="F315" s="65"/>
      <c r="G315" s="33"/>
      <c r="H315" s="34"/>
      <c r="I315" s="37"/>
      <c r="Y315"/>
    </row>
    <row r="316" spans="1:25" ht="12.75" customHeight="1" x14ac:dyDescent="0.2">
      <c r="A316" s="207"/>
      <c r="B316" s="210"/>
      <c r="C316" s="52" t="s">
        <v>304</v>
      </c>
      <c r="D316" s="7"/>
      <c r="E316" s="10" t="s">
        <v>102</v>
      </c>
      <c r="F316" s="12"/>
      <c r="G316" s="7"/>
      <c r="H316" s="10" t="s">
        <v>102</v>
      </c>
      <c r="I316" s="15">
        <f t="shared" si="30"/>
        <v>0</v>
      </c>
      <c r="Y316"/>
    </row>
    <row r="317" spans="1:25" ht="12.75" customHeight="1" x14ac:dyDescent="0.2">
      <c r="A317" s="207"/>
      <c r="B317" s="210"/>
      <c r="C317" s="52" t="s">
        <v>238</v>
      </c>
      <c r="D317" s="7"/>
      <c r="E317" s="10" t="s">
        <v>102</v>
      </c>
      <c r="F317" s="12"/>
      <c r="G317" s="7"/>
      <c r="H317" s="10" t="s">
        <v>102</v>
      </c>
      <c r="I317" s="15">
        <f t="shared" si="30"/>
        <v>0</v>
      </c>
      <c r="Y317"/>
    </row>
    <row r="318" spans="1:25" ht="12.75" customHeight="1" x14ac:dyDescent="0.2">
      <c r="A318" s="207"/>
      <c r="B318" s="210"/>
      <c r="C318" s="9" t="s">
        <v>239</v>
      </c>
      <c r="D318" s="7"/>
      <c r="E318" s="10" t="s">
        <v>102</v>
      </c>
      <c r="F318" s="12"/>
      <c r="G318" s="7"/>
      <c r="H318" s="10" t="s">
        <v>102</v>
      </c>
      <c r="I318" s="15">
        <f t="shared" si="30"/>
        <v>0</v>
      </c>
      <c r="Y318"/>
    </row>
    <row r="319" spans="1:25" ht="12.75" customHeight="1" x14ac:dyDescent="0.2">
      <c r="A319" s="207"/>
      <c r="B319" s="210"/>
      <c r="C319" s="49" t="s">
        <v>246</v>
      </c>
      <c r="D319" s="7"/>
      <c r="E319" s="10" t="s">
        <v>102</v>
      </c>
      <c r="F319" s="12"/>
      <c r="G319" s="7"/>
      <c r="H319" s="10" t="s">
        <v>102</v>
      </c>
      <c r="I319" s="15">
        <f t="shared" si="30"/>
        <v>0</v>
      </c>
      <c r="Y319"/>
    </row>
    <row r="320" spans="1:25" ht="12.75" customHeight="1" x14ac:dyDescent="0.2">
      <c r="A320" s="207"/>
      <c r="B320" s="210"/>
      <c r="C320" s="49" t="s">
        <v>240</v>
      </c>
      <c r="D320" s="7"/>
      <c r="E320" s="10" t="s">
        <v>102</v>
      </c>
      <c r="F320" s="12"/>
      <c r="G320" s="7"/>
      <c r="H320" s="10" t="s">
        <v>102</v>
      </c>
      <c r="I320" s="15">
        <f t="shared" si="30"/>
        <v>0</v>
      </c>
      <c r="Y320"/>
    </row>
    <row r="321" spans="1:25" ht="12.75" customHeight="1" x14ac:dyDescent="0.2">
      <c r="A321" s="207"/>
      <c r="B321" s="210"/>
      <c r="C321" s="49" t="s">
        <v>241</v>
      </c>
      <c r="D321" s="7"/>
      <c r="E321" s="10" t="s">
        <v>102</v>
      </c>
      <c r="F321" s="12"/>
      <c r="G321" s="7"/>
      <c r="H321" s="10" t="s">
        <v>102</v>
      </c>
      <c r="I321" s="15">
        <f t="shared" si="30"/>
        <v>0</v>
      </c>
      <c r="Y321"/>
    </row>
    <row r="322" spans="1:25" ht="12.75" customHeight="1" x14ac:dyDescent="0.2">
      <c r="A322" s="207"/>
      <c r="B322" s="210"/>
      <c r="C322" s="49" t="s">
        <v>247</v>
      </c>
      <c r="D322" s="7"/>
      <c r="E322" s="10" t="s">
        <v>102</v>
      </c>
      <c r="F322" s="12"/>
      <c r="G322" s="7"/>
      <c r="H322" s="10" t="s">
        <v>102</v>
      </c>
      <c r="I322" s="15">
        <f t="shared" si="30"/>
        <v>0</v>
      </c>
      <c r="Y322"/>
    </row>
    <row r="323" spans="1:25" ht="12.75" customHeight="1" x14ac:dyDescent="0.2">
      <c r="A323" s="207"/>
      <c r="B323" s="210"/>
      <c r="C323" s="9" t="s">
        <v>243</v>
      </c>
      <c r="D323" s="7"/>
      <c r="E323" s="10" t="s">
        <v>102</v>
      </c>
      <c r="F323" s="12"/>
      <c r="G323" s="7"/>
      <c r="H323" s="10" t="s">
        <v>102</v>
      </c>
      <c r="I323" s="15">
        <f t="shared" si="30"/>
        <v>0</v>
      </c>
      <c r="Y323"/>
    </row>
    <row r="324" spans="1:25" ht="12.75" customHeight="1" x14ac:dyDescent="0.2">
      <c r="A324" s="207"/>
      <c r="B324" s="210"/>
      <c r="C324" s="49" t="s">
        <v>242</v>
      </c>
      <c r="D324" s="7"/>
      <c r="E324" s="10" t="s">
        <v>102</v>
      </c>
      <c r="F324" s="12"/>
      <c r="G324" s="7"/>
      <c r="H324" s="10" t="s">
        <v>102</v>
      </c>
      <c r="I324" s="15">
        <f t="shared" si="30"/>
        <v>0</v>
      </c>
      <c r="Y324"/>
    </row>
    <row r="325" spans="1:25" ht="12.75" customHeight="1" x14ac:dyDescent="0.2">
      <c r="A325" s="207"/>
      <c r="B325" s="210"/>
      <c r="C325" s="49" t="s">
        <v>248</v>
      </c>
      <c r="D325" s="7"/>
      <c r="E325" s="10" t="s">
        <v>102</v>
      </c>
      <c r="F325" s="12"/>
      <c r="G325" s="7"/>
      <c r="H325" s="10" t="s">
        <v>102</v>
      </c>
      <c r="I325" s="15">
        <f t="shared" si="30"/>
        <v>0</v>
      </c>
      <c r="Y325"/>
    </row>
    <row r="326" spans="1:25" ht="12.75" customHeight="1" x14ac:dyDescent="0.2">
      <c r="A326" s="207"/>
      <c r="B326" s="210"/>
      <c r="C326" s="49" t="s">
        <v>310</v>
      </c>
      <c r="D326" s="7"/>
      <c r="E326" s="10" t="s">
        <v>102</v>
      </c>
      <c r="F326" s="12"/>
      <c r="G326" s="7"/>
      <c r="H326" s="10" t="s">
        <v>102</v>
      </c>
      <c r="I326" s="15">
        <f t="shared" si="30"/>
        <v>0</v>
      </c>
      <c r="Y326"/>
    </row>
    <row r="327" spans="1:25" ht="12.75" customHeight="1" x14ac:dyDescent="0.2">
      <c r="A327" s="207"/>
      <c r="B327" s="210"/>
      <c r="C327" s="9" t="s">
        <v>244</v>
      </c>
      <c r="D327" s="7"/>
      <c r="E327" s="10" t="s">
        <v>102</v>
      </c>
      <c r="F327" s="12"/>
      <c r="G327" s="7"/>
      <c r="H327" s="10" t="s">
        <v>102</v>
      </c>
      <c r="I327" s="15">
        <f t="shared" si="30"/>
        <v>0</v>
      </c>
      <c r="Y327"/>
    </row>
    <row r="328" spans="1:25" ht="12.75" customHeight="1" x14ac:dyDescent="0.2">
      <c r="A328" s="207"/>
      <c r="B328" s="210"/>
      <c r="C328" s="57" t="s">
        <v>75</v>
      </c>
      <c r="D328" s="33">
        <f>SUM(D316:D327)</f>
        <v>0</v>
      </c>
      <c r="E328" s="34" t="s">
        <v>102</v>
      </c>
      <c r="F328" s="65"/>
      <c r="G328" s="33">
        <f>SUM(G316:G327)</f>
        <v>0</v>
      </c>
      <c r="H328" s="34" t="s">
        <v>102</v>
      </c>
      <c r="I328" s="37">
        <f t="shared" si="30"/>
        <v>0</v>
      </c>
      <c r="Y328"/>
    </row>
    <row r="329" spans="1:25" ht="12.75" customHeight="1" thickBot="1" x14ac:dyDescent="0.25">
      <c r="A329" s="207"/>
      <c r="B329" s="217"/>
      <c r="C329" s="64" t="s">
        <v>25</v>
      </c>
      <c r="D329" s="63">
        <f>SUM(D306,D314,D328)</f>
        <v>1104</v>
      </c>
      <c r="E329" s="61">
        <f t="shared" si="28"/>
        <v>0.12105263157894737</v>
      </c>
      <c r="F329" s="68"/>
      <c r="G329" s="63">
        <f>SUM(G306,G314,G328)</f>
        <v>8016</v>
      </c>
      <c r="H329" s="61">
        <f t="shared" si="29"/>
        <v>0.87894736842105259</v>
      </c>
      <c r="I329" s="60">
        <f t="shared" si="30"/>
        <v>9120</v>
      </c>
      <c r="Y329"/>
    </row>
    <row r="330" spans="1:25" ht="12.75" customHeight="1" thickBot="1" x14ac:dyDescent="0.25">
      <c r="A330" s="211"/>
      <c r="B330" s="204" t="s">
        <v>253</v>
      </c>
      <c r="C330" s="205"/>
      <c r="D330" s="76">
        <f>SUM(D270,D295,D329)</f>
        <v>2928</v>
      </c>
      <c r="E330" s="77">
        <f t="shared" si="28"/>
        <v>0.10925373134328359</v>
      </c>
      <c r="F330" s="78"/>
      <c r="G330" s="76">
        <f>SUM(G270,G295,G329)</f>
        <v>23872</v>
      </c>
      <c r="H330" s="77">
        <f t="shared" si="29"/>
        <v>0.89074626865671647</v>
      </c>
      <c r="I330" s="78">
        <f t="shared" si="30"/>
        <v>26800</v>
      </c>
      <c r="Y330"/>
    </row>
    <row r="331" spans="1:25" ht="12.75" customHeight="1" x14ac:dyDescent="0.2">
      <c r="A331" s="206" t="s">
        <v>529</v>
      </c>
      <c r="B331" s="212" t="s">
        <v>624</v>
      </c>
      <c r="C331" s="55" t="s">
        <v>301</v>
      </c>
      <c r="D331" s="70"/>
      <c r="E331" s="83"/>
      <c r="F331" s="69"/>
      <c r="G331" s="70"/>
      <c r="H331" s="83"/>
      <c r="I331" s="84"/>
      <c r="Y331"/>
    </row>
    <row r="332" spans="1:25" ht="12.75" customHeight="1" x14ac:dyDescent="0.2">
      <c r="A332" s="207"/>
      <c r="B332" s="210"/>
      <c r="C332" s="52" t="s">
        <v>36</v>
      </c>
      <c r="D332" s="7"/>
      <c r="E332" s="10" t="s">
        <v>102</v>
      </c>
      <c r="F332" s="12"/>
      <c r="G332" s="7"/>
      <c r="H332" s="10" t="s">
        <v>102</v>
      </c>
      <c r="I332" s="15">
        <f t="shared" si="30"/>
        <v>0</v>
      </c>
      <c r="Y332"/>
    </row>
    <row r="333" spans="1:25" ht="12.75" customHeight="1" x14ac:dyDescent="0.2">
      <c r="A333" s="207"/>
      <c r="B333" s="210"/>
      <c r="C333" s="52" t="s">
        <v>7</v>
      </c>
      <c r="D333" s="7"/>
      <c r="E333" s="10" t="s">
        <v>102</v>
      </c>
      <c r="F333" s="12"/>
      <c r="G333" s="7"/>
      <c r="H333" s="10" t="s">
        <v>102</v>
      </c>
      <c r="I333" s="15">
        <f t="shared" si="30"/>
        <v>0</v>
      </c>
      <c r="Y333"/>
    </row>
    <row r="334" spans="1:25" ht="12.75" customHeight="1" x14ac:dyDescent="0.2">
      <c r="A334" s="207"/>
      <c r="B334" s="210"/>
      <c r="C334" s="9" t="s">
        <v>0</v>
      </c>
      <c r="D334" s="7"/>
      <c r="E334" s="10" t="s">
        <v>102</v>
      </c>
      <c r="F334" s="12"/>
      <c r="G334" s="7"/>
      <c r="H334" s="10" t="s">
        <v>102</v>
      </c>
      <c r="I334" s="15">
        <f t="shared" si="30"/>
        <v>0</v>
      </c>
      <c r="Y334"/>
    </row>
    <row r="335" spans="1:25" ht="12.75" customHeight="1" x14ac:dyDescent="0.2">
      <c r="A335" s="207"/>
      <c r="B335" s="210"/>
      <c r="C335" s="9" t="s">
        <v>37</v>
      </c>
      <c r="D335" s="7"/>
      <c r="E335" s="10" t="s">
        <v>102</v>
      </c>
      <c r="F335" s="12"/>
      <c r="G335" s="7"/>
      <c r="H335" s="10" t="s">
        <v>102</v>
      </c>
      <c r="I335" s="15">
        <f t="shared" si="30"/>
        <v>0</v>
      </c>
      <c r="Y335"/>
    </row>
    <row r="336" spans="1:25" ht="12.75" customHeight="1" x14ac:dyDescent="0.2">
      <c r="A336" s="207"/>
      <c r="B336" s="210"/>
      <c r="C336" s="9" t="s">
        <v>208</v>
      </c>
      <c r="D336" s="7">
        <v>0</v>
      </c>
      <c r="E336" s="10">
        <f t="shared" si="28"/>
        <v>0</v>
      </c>
      <c r="F336" s="12"/>
      <c r="G336" s="7">
        <v>1248</v>
      </c>
      <c r="H336" s="10">
        <f t="shared" si="29"/>
        <v>1</v>
      </c>
      <c r="I336" s="15">
        <f t="shared" si="30"/>
        <v>1248</v>
      </c>
      <c r="Y336"/>
    </row>
    <row r="337" spans="1:25" ht="12.75" customHeight="1" x14ac:dyDescent="0.2">
      <c r="A337" s="207"/>
      <c r="B337" s="210"/>
      <c r="C337" s="9" t="s">
        <v>219</v>
      </c>
      <c r="D337" s="7"/>
      <c r="E337" s="10" t="s">
        <v>102</v>
      </c>
      <c r="F337" s="12"/>
      <c r="G337" s="7"/>
      <c r="H337" s="10" t="s">
        <v>102</v>
      </c>
      <c r="I337" s="15">
        <f t="shared" si="30"/>
        <v>0</v>
      </c>
      <c r="Y337"/>
    </row>
    <row r="338" spans="1:25" ht="12.75" customHeight="1" x14ac:dyDescent="0.2">
      <c r="A338" s="207"/>
      <c r="B338" s="210"/>
      <c r="C338" s="9" t="s">
        <v>1</v>
      </c>
      <c r="D338" s="7">
        <v>0</v>
      </c>
      <c r="E338" s="10">
        <f t="shared" si="28"/>
        <v>0</v>
      </c>
      <c r="F338" s="12"/>
      <c r="G338" s="7">
        <v>1472</v>
      </c>
      <c r="H338" s="10">
        <f t="shared" si="29"/>
        <v>1</v>
      </c>
      <c r="I338" s="15">
        <f t="shared" si="30"/>
        <v>1472</v>
      </c>
      <c r="Y338"/>
    </row>
    <row r="339" spans="1:25" ht="12.75" customHeight="1" x14ac:dyDescent="0.2">
      <c r="A339" s="207"/>
      <c r="B339" s="210"/>
      <c r="C339" s="9" t="s">
        <v>3</v>
      </c>
      <c r="D339" s="7"/>
      <c r="E339" s="10" t="s">
        <v>102</v>
      </c>
      <c r="F339" s="12"/>
      <c r="G339" s="7"/>
      <c r="H339" s="10" t="s">
        <v>102</v>
      </c>
      <c r="I339" s="15">
        <f t="shared" si="30"/>
        <v>0</v>
      </c>
      <c r="Y339"/>
    </row>
    <row r="340" spans="1:25" ht="12.75" customHeight="1" x14ac:dyDescent="0.2">
      <c r="A340" s="207"/>
      <c r="B340" s="210"/>
      <c r="C340" s="9" t="s">
        <v>9</v>
      </c>
      <c r="D340" s="7"/>
      <c r="E340" s="10" t="s">
        <v>102</v>
      </c>
      <c r="F340" s="12"/>
      <c r="G340" s="7"/>
      <c r="H340" s="10" t="s">
        <v>102</v>
      </c>
      <c r="I340" s="15">
        <f t="shared" si="30"/>
        <v>0</v>
      </c>
      <c r="Y340"/>
    </row>
    <row r="341" spans="1:25" ht="12.75" customHeight="1" x14ac:dyDescent="0.2">
      <c r="A341" s="207"/>
      <c r="B341" s="210"/>
      <c r="C341" s="9" t="s">
        <v>4</v>
      </c>
      <c r="D341" s="7"/>
      <c r="E341" s="10" t="s">
        <v>102</v>
      </c>
      <c r="F341" s="12"/>
      <c r="G341" s="7"/>
      <c r="H341" s="10" t="s">
        <v>102</v>
      </c>
      <c r="I341" s="15">
        <f t="shared" si="30"/>
        <v>0</v>
      </c>
      <c r="Y341"/>
    </row>
    <row r="342" spans="1:25" ht="12.75" customHeight="1" x14ac:dyDescent="0.2">
      <c r="A342" s="207"/>
      <c r="B342" s="210"/>
      <c r="C342" s="9" t="s">
        <v>10</v>
      </c>
      <c r="D342" s="7"/>
      <c r="E342" s="10" t="s">
        <v>102</v>
      </c>
      <c r="F342" s="12"/>
      <c r="G342" s="7"/>
      <c r="H342" s="10" t="s">
        <v>102</v>
      </c>
      <c r="I342" s="15">
        <f t="shared" si="30"/>
        <v>0</v>
      </c>
      <c r="Y342"/>
    </row>
    <row r="343" spans="1:25" ht="12.75" customHeight="1" x14ac:dyDescent="0.2">
      <c r="A343" s="207"/>
      <c r="B343" s="210"/>
      <c r="C343" s="9" t="s">
        <v>23</v>
      </c>
      <c r="D343" s="7"/>
      <c r="E343" s="10" t="s">
        <v>102</v>
      </c>
      <c r="F343" s="12"/>
      <c r="G343" s="7"/>
      <c r="H343" s="10" t="s">
        <v>102</v>
      </c>
      <c r="I343" s="15">
        <f t="shared" si="30"/>
        <v>0</v>
      </c>
      <c r="Y343"/>
    </row>
    <row r="344" spans="1:25" ht="12.75" customHeight="1" x14ac:dyDescent="0.2">
      <c r="A344" s="207"/>
      <c r="B344" s="210"/>
      <c r="C344" s="9" t="s">
        <v>47</v>
      </c>
      <c r="D344" s="7"/>
      <c r="E344" s="10" t="s">
        <v>102</v>
      </c>
      <c r="F344" s="12"/>
      <c r="G344" s="7"/>
      <c r="H344" s="10" t="s">
        <v>102</v>
      </c>
      <c r="I344" s="15">
        <f t="shared" si="30"/>
        <v>0</v>
      </c>
      <c r="Y344"/>
    </row>
    <row r="345" spans="1:25" ht="12.75" customHeight="1" x14ac:dyDescent="0.2">
      <c r="A345" s="207"/>
      <c r="B345" s="210"/>
      <c r="C345" s="9" t="s">
        <v>24</v>
      </c>
      <c r="D345" s="7"/>
      <c r="E345" s="10" t="s">
        <v>102</v>
      </c>
      <c r="F345" s="12"/>
      <c r="G345" s="7"/>
      <c r="H345" s="10" t="s">
        <v>102</v>
      </c>
      <c r="I345" s="15">
        <f t="shared" si="30"/>
        <v>0</v>
      </c>
      <c r="Y345"/>
    </row>
    <row r="346" spans="1:25" ht="12.75" customHeight="1" x14ac:dyDescent="0.2">
      <c r="A346" s="207"/>
      <c r="B346" s="210"/>
      <c r="C346" s="9" t="s">
        <v>206</v>
      </c>
      <c r="D346" s="7"/>
      <c r="E346" s="10" t="s">
        <v>102</v>
      </c>
      <c r="F346" s="12"/>
      <c r="G346" s="7"/>
      <c r="H346" s="10" t="s">
        <v>102</v>
      </c>
      <c r="I346" s="15">
        <f t="shared" si="30"/>
        <v>0</v>
      </c>
      <c r="Y346"/>
    </row>
    <row r="347" spans="1:25" ht="12.75" customHeight="1" x14ac:dyDescent="0.2">
      <c r="A347" s="207"/>
      <c r="B347" s="210"/>
      <c r="C347" s="9" t="s">
        <v>5</v>
      </c>
      <c r="D347" s="7">
        <v>0</v>
      </c>
      <c r="E347" s="10">
        <f t="shared" si="28"/>
        <v>0</v>
      </c>
      <c r="F347" s="12"/>
      <c r="G347" s="7">
        <v>672</v>
      </c>
      <c r="H347" s="10">
        <f t="shared" si="29"/>
        <v>1</v>
      </c>
      <c r="I347" s="15">
        <f t="shared" si="30"/>
        <v>672</v>
      </c>
      <c r="Y347"/>
    </row>
    <row r="348" spans="1:25" ht="12.75" customHeight="1" x14ac:dyDescent="0.2">
      <c r="A348" s="207"/>
      <c r="B348" s="210"/>
      <c r="C348" s="57" t="s">
        <v>75</v>
      </c>
      <c r="D348" s="33">
        <f>SUM(D332:D347)</f>
        <v>0</v>
      </c>
      <c r="E348" s="34">
        <f t="shared" si="28"/>
        <v>0</v>
      </c>
      <c r="F348" s="65"/>
      <c r="G348" s="33">
        <f>SUM(G332:G347)</f>
        <v>3392</v>
      </c>
      <c r="H348" s="34">
        <f t="shared" si="29"/>
        <v>1</v>
      </c>
      <c r="I348" s="37">
        <f t="shared" si="30"/>
        <v>3392</v>
      </c>
      <c r="Y348"/>
    </row>
    <row r="349" spans="1:25" ht="12.75" customHeight="1" x14ac:dyDescent="0.2">
      <c r="A349" s="207"/>
      <c r="B349" s="210"/>
      <c r="C349" s="47" t="s">
        <v>305</v>
      </c>
      <c r="D349" s="33"/>
      <c r="E349" s="34"/>
      <c r="F349" s="65"/>
      <c r="G349" s="33"/>
      <c r="H349" s="34"/>
      <c r="I349" s="37"/>
      <c r="Y349"/>
    </row>
    <row r="350" spans="1:25" ht="12.75" customHeight="1" x14ac:dyDescent="0.2">
      <c r="A350" s="207"/>
      <c r="B350" s="210"/>
      <c r="C350" s="9" t="s">
        <v>234</v>
      </c>
      <c r="D350" s="7">
        <v>0</v>
      </c>
      <c r="E350" s="10">
        <f t="shared" si="28"/>
        <v>0</v>
      </c>
      <c r="F350" s="12"/>
      <c r="G350" s="7">
        <v>2240</v>
      </c>
      <c r="H350" s="10">
        <f t="shared" si="29"/>
        <v>1</v>
      </c>
      <c r="I350" s="15">
        <f t="shared" si="30"/>
        <v>2240</v>
      </c>
      <c r="Y350"/>
    </row>
    <row r="351" spans="1:25" ht="12.75" customHeight="1" x14ac:dyDescent="0.2">
      <c r="A351" s="207"/>
      <c r="B351" s="210"/>
      <c r="C351" s="9" t="s">
        <v>235</v>
      </c>
      <c r="D351" s="7"/>
      <c r="E351" s="10" t="s">
        <v>102</v>
      </c>
      <c r="F351" s="12"/>
      <c r="G351" s="7"/>
      <c r="H351" s="10" t="s">
        <v>102</v>
      </c>
      <c r="I351" s="15">
        <f t="shared" si="30"/>
        <v>0</v>
      </c>
      <c r="Y351"/>
    </row>
    <row r="352" spans="1:25" ht="12.75" customHeight="1" x14ac:dyDescent="0.2">
      <c r="A352" s="207"/>
      <c r="B352" s="210"/>
      <c r="C352" s="9" t="s">
        <v>14</v>
      </c>
      <c r="D352" s="7">
        <v>0</v>
      </c>
      <c r="E352" s="10">
        <f t="shared" si="28"/>
        <v>0</v>
      </c>
      <c r="F352" s="12"/>
      <c r="G352" s="7">
        <v>1824</v>
      </c>
      <c r="H352" s="10">
        <f t="shared" si="29"/>
        <v>1</v>
      </c>
      <c r="I352" s="15">
        <f t="shared" si="30"/>
        <v>1824</v>
      </c>
      <c r="Y352"/>
    </row>
    <row r="353" spans="1:25" ht="12.75" customHeight="1" x14ac:dyDescent="0.2">
      <c r="A353" s="207"/>
      <c r="B353" s="210"/>
      <c r="C353" s="9" t="s">
        <v>15</v>
      </c>
      <c r="D353" s="7"/>
      <c r="E353" s="10" t="s">
        <v>102</v>
      </c>
      <c r="F353" s="12"/>
      <c r="G353" s="7"/>
      <c r="H353" s="10" t="s">
        <v>102</v>
      </c>
      <c r="I353" s="15">
        <f t="shared" si="30"/>
        <v>0</v>
      </c>
      <c r="Y353"/>
    </row>
    <row r="354" spans="1:25" ht="12.75" customHeight="1" x14ac:dyDescent="0.2">
      <c r="A354" s="207"/>
      <c r="B354" s="210"/>
      <c r="C354" s="9" t="s">
        <v>34</v>
      </c>
      <c r="D354" s="7"/>
      <c r="E354" s="10" t="s">
        <v>102</v>
      </c>
      <c r="F354" s="12"/>
      <c r="G354" s="7"/>
      <c r="H354" s="10" t="s">
        <v>102</v>
      </c>
      <c r="I354" s="15">
        <f t="shared" si="30"/>
        <v>0</v>
      </c>
      <c r="Y354"/>
    </row>
    <row r="355" spans="1:25" ht="12.75" customHeight="1" x14ac:dyDescent="0.2">
      <c r="A355" s="207"/>
      <c r="B355" s="210"/>
      <c r="C355" s="9" t="s">
        <v>16</v>
      </c>
      <c r="D355" s="7"/>
      <c r="E355" s="10" t="s">
        <v>102</v>
      </c>
      <c r="F355" s="12"/>
      <c r="G355" s="7"/>
      <c r="H355" s="10" t="s">
        <v>102</v>
      </c>
      <c r="I355" s="15">
        <f t="shared" si="30"/>
        <v>0</v>
      </c>
      <c r="Y355"/>
    </row>
    <row r="356" spans="1:25" ht="12.75" customHeight="1" x14ac:dyDescent="0.2">
      <c r="A356" s="207"/>
      <c r="B356" s="210"/>
      <c r="C356" s="9" t="s">
        <v>17</v>
      </c>
      <c r="D356" s="7"/>
      <c r="E356" s="10" t="s">
        <v>102</v>
      </c>
      <c r="F356" s="12"/>
      <c r="G356" s="7"/>
      <c r="H356" s="10" t="s">
        <v>102</v>
      </c>
      <c r="I356" s="15">
        <f t="shared" si="30"/>
        <v>0</v>
      </c>
      <c r="Y356"/>
    </row>
    <row r="357" spans="1:25" ht="12.75" customHeight="1" x14ac:dyDescent="0.2">
      <c r="A357" s="207"/>
      <c r="B357" s="210"/>
      <c r="C357" s="9" t="s">
        <v>21</v>
      </c>
      <c r="D357" s="7">
        <v>0</v>
      </c>
      <c r="E357" s="10">
        <f t="shared" si="28"/>
        <v>0</v>
      </c>
      <c r="F357" s="12"/>
      <c r="G357" s="7">
        <v>1872</v>
      </c>
      <c r="H357" s="10">
        <f t="shared" si="29"/>
        <v>1</v>
      </c>
      <c r="I357" s="15">
        <f t="shared" si="30"/>
        <v>1872</v>
      </c>
      <c r="Y357"/>
    </row>
    <row r="358" spans="1:25" ht="12.75" customHeight="1" x14ac:dyDescent="0.2">
      <c r="A358" s="207"/>
      <c r="B358" s="210"/>
      <c r="C358" s="9" t="s">
        <v>97</v>
      </c>
      <c r="D358" s="7"/>
      <c r="E358" s="10" t="s">
        <v>102</v>
      </c>
      <c r="F358" s="12"/>
      <c r="G358" s="7"/>
      <c r="H358" s="10" t="s">
        <v>102</v>
      </c>
      <c r="I358" s="15">
        <f t="shared" si="30"/>
        <v>0</v>
      </c>
      <c r="Y358"/>
    </row>
    <row r="359" spans="1:25" ht="12.75" customHeight="1" x14ac:dyDescent="0.2">
      <c r="A359" s="207"/>
      <c r="B359" s="210"/>
      <c r="C359" s="9" t="s">
        <v>6</v>
      </c>
      <c r="D359" s="7">
        <v>0</v>
      </c>
      <c r="E359" s="10">
        <f t="shared" si="28"/>
        <v>0</v>
      </c>
      <c r="F359" s="12"/>
      <c r="G359" s="7">
        <v>896</v>
      </c>
      <c r="H359" s="10">
        <f t="shared" si="29"/>
        <v>1</v>
      </c>
      <c r="I359" s="15">
        <f t="shared" si="30"/>
        <v>896</v>
      </c>
      <c r="Y359"/>
    </row>
    <row r="360" spans="1:25" ht="12.75" customHeight="1" x14ac:dyDescent="0.2">
      <c r="A360" s="207"/>
      <c r="B360" s="210"/>
      <c r="C360" s="9" t="s">
        <v>236</v>
      </c>
      <c r="D360" s="7"/>
      <c r="E360" s="10" t="s">
        <v>102</v>
      </c>
      <c r="F360" s="12"/>
      <c r="G360" s="7"/>
      <c r="H360" s="10" t="s">
        <v>102</v>
      </c>
      <c r="I360" s="15">
        <f t="shared" si="30"/>
        <v>0</v>
      </c>
      <c r="Y360"/>
    </row>
    <row r="361" spans="1:25" ht="12.75" customHeight="1" x14ac:dyDescent="0.2">
      <c r="A361" s="207"/>
      <c r="B361" s="210"/>
      <c r="C361" s="9" t="s">
        <v>18</v>
      </c>
      <c r="D361" s="7"/>
      <c r="E361" s="10" t="s">
        <v>102</v>
      </c>
      <c r="F361" s="12"/>
      <c r="G361" s="7"/>
      <c r="H361" s="10" t="s">
        <v>102</v>
      </c>
      <c r="I361" s="15">
        <f t="shared" ref="I361:I368" si="31">+D361+G361</f>
        <v>0</v>
      </c>
      <c r="Y361"/>
    </row>
    <row r="362" spans="1:25" ht="12.75" customHeight="1" x14ac:dyDescent="0.2">
      <c r="A362" s="207"/>
      <c r="B362" s="210"/>
      <c r="C362" s="9" t="s">
        <v>22</v>
      </c>
      <c r="D362" s="7"/>
      <c r="E362" s="10" t="s">
        <v>102</v>
      </c>
      <c r="F362" s="12"/>
      <c r="G362" s="7"/>
      <c r="H362" s="10" t="s">
        <v>102</v>
      </c>
      <c r="I362" s="15">
        <f t="shared" si="31"/>
        <v>0</v>
      </c>
      <c r="Y362"/>
    </row>
    <row r="363" spans="1:25" ht="12.75" customHeight="1" x14ac:dyDescent="0.2">
      <c r="A363" s="207"/>
      <c r="B363" s="210"/>
      <c r="C363" s="35" t="s">
        <v>75</v>
      </c>
      <c r="D363" s="33">
        <f>SUM(D350:D362)</f>
        <v>0</v>
      </c>
      <c r="E363" s="34">
        <f t="shared" ref="E363:E368" si="32">+D363/$I363</f>
        <v>0</v>
      </c>
      <c r="F363" s="65"/>
      <c r="G363" s="33">
        <f>SUM(G350:G362)</f>
        <v>6832</v>
      </c>
      <c r="H363" s="34">
        <f t="shared" ref="H363:H368" si="33">+G363/$I363</f>
        <v>1</v>
      </c>
      <c r="I363" s="37">
        <f t="shared" si="31"/>
        <v>6832</v>
      </c>
      <c r="Y363"/>
    </row>
    <row r="364" spans="1:25" ht="12.75" customHeight="1" x14ac:dyDescent="0.2">
      <c r="A364" s="207"/>
      <c r="B364" s="210"/>
      <c r="C364" s="9" t="s">
        <v>513</v>
      </c>
      <c r="D364" s="7">
        <v>672</v>
      </c>
      <c r="E364" s="10">
        <f t="shared" si="32"/>
        <v>1</v>
      </c>
      <c r="F364" s="12"/>
      <c r="G364" s="7">
        <v>0</v>
      </c>
      <c r="H364" s="10">
        <f t="shared" si="33"/>
        <v>0</v>
      </c>
      <c r="I364" s="15">
        <f t="shared" si="31"/>
        <v>672</v>
      </c>
      <c r="Y364"/>
    </row>
    <row r="365" spans="1:25" ht="12.75" customHeight="1" x14ac:dyDescent="0.2">
      <c r="A365" s="207"/>
      <c r="B365" s="210"/>
      <c r="C365" s="9" t="s">
        <v>659</v>
      </c>
      <c r="D365" s="7"/>
      <c r="E365" s="10" t="s">
        <v>102</v>
      </c>
      <c r="F365" s="12"/>
      <c r="G365" s="7"/>
      <c r="H365" s="10" t="s">
        <v>102</v>
      </c>
      <c r="I365" s="15">
        <f t="shared" si="31"/>
        <v>0</v>
      </c>
      <c r="Y365"/>
    </row>
    <row r="366" spans="1:25" ht="12.75" customHeight="1" x14ac:dyDescent="0.2">
      <c r="A366" s="207"/>
      <c r="B366" s="210"/>
      <c r="C366" s="57" t="s">
        <v>75</v>
      </c>
      <c r="D366" s="33">
        <f>SUM(D364:D365)</f>
        <v>672</v>
      </c>
      <c r="E366" s="34">
        <f t="shared" si="32"/>
        <v>1</v>
      </c>
      <c r="F366" s="65"/>
      <c r="G366" s="33">
        <f>SUM(G364:G365)</f>
        <v>0</v>
      </c>
      <c r="H366" s="34">
        <f t="shared" si="33"/>
        <v>0</v>
      </c>
      <c r="I366" s="37">
        <f t="shared" si="31"/>
        <v>672</v>
      </c>
      <c r="Y366"/>
    </row>
    <row r="367" spans="1:25" ht="12.75" customHeight="1" thickBot="1" x14ac:dyDescent="0.25">
      <c r="A367" s="207"/>
      <c r="B367" s="217"/>
      <c r="C367" s="64" t="s">
        <v>25</v>
      </c>
      <c r="D367" s="67">
        <f>SUM(D348,D363,D366)</f>
        <v>672</v>
      </c>
      <c r="E367" s="79">
        <f t="shared" si="32"/>
        <v>6.1674008810572688E-2</v>
      </c>
      <c r="F367" s="66"/>
      <c r="G367" s="67">
        <f>SUM(G348,G363,G366)</f>
        <v>10224</v>
      </c>
      <c r="H367" s="67">
        <f>SUM(H348,H363,H366)</f>
        <v>2</v>
      </c>
      <c r="I367" s="85">
        <f t="shared" si="31"/>
        <v>10896</v>
      </c>
      <c r="Y367"/>
    </row>
    <row r="368" spans="1:25" ht="12.75" customHeight="1" thickBot="1" x14ac:dyDescent="0.25">
      <c r="A368" s="208"/>
      <c r="B368" s="204" t="s">
        <v>254</v>
      </c>
      <c r="C368" s="205"/>
      <c r="D368" s="76">
        <f>+D367</f>
        <v>672</v>
      </c>
      <c r="E368" s="77">
        <f t="shared" si="32"/>
        <v>6.1674008810572688E-2</v>
      </c>
      <c r="F368" s="78"/>
      <c r="G368" s="76">
        <f>+G367</f>
        <v>10224</v>
      </c>
      <c r="H368" s="77">
        <f t="shared" si="33"/>
        <v>0.93832599118942728</v>
      </c>
      <c r="I368" s="78">
        <f t="shared" si="31"/>
        <v>10896</v>
      </c>
      <c r="Y368"/>
    </row>
    <row r="369" spans="4:25" ht="12.75" customHeight="1" x14ac:dyDescent="0.2">
      <c r="D369" s="2"/>
      <c r="E369" s="2"/>
      <c r="F369" s="2"/>
      <c r="G369" s="1"/>
      <c r="H369" s="1"/>
      <c r="Y369"/>
    </row>
  </sheetData>
  <mergeCells count="35">
    <mergeCell ref="B191:C191"/>
    <mergeCell ref="A79:A101"/>
    <mergeCell ref="B79:B100"/>
    <mergeCell ref="B101:C101"/>
    <mergeCell ref="A102:A137"/>
    <mergeCell ref="B102:B137"/>
    <mergeCell ref="A192:A232"/>
    <mergeCell ref="B192:B232"/>
    <mergeCell ref="G6:H6"/>
    <mergeCell ref="B8:C8"/>
    <mergeCell ref="A9:A51"/>
    <mergeCell ref="B9:B32"/>
    <mergeCell ref="B33:B50"/>
    <mergeCell ref="B51:C51"/>
    <mergeCell ref="A138:A153"/>
    <mergeCell ref="B138:B153"/>
    <mergeCell ref="A154:A191"/>
    <mergeCell ref="B154:B190"/>
    <mergeCell ref="D6:E6"/>
    <mergeCell ref="A52:A78"/>
    <mergeCell ref="B52:B77"/>
    <mergeCell ref="B78:C78"/>
    <mergeCell ref="A233:A252"/>
    <mergeCell ref="B233:B247"/>
    <mergeCell ref="B248:B251"/>
    <mergeCell ref="B252:C252"/>
    <mergeCell ref="A253:A295"/>
    <mergeCell ref="B253:B270"/>
    <mergeCell ref="B271:B295"/>
    <mergeCell ref="A296:A330"/>
    <mergeCell ref="B296:B329"/>
    <mergeCell ref="B330:C330"/>
    <mergeCell ref="A331:A368"/>
    <mergeCell ref="B331:B367"/>
    <mergeCell ref="B368:C368"/>
  </mergeCells>
  <phoneticPr fontId="8" type="noConversion"/>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0" manualBreakCount="10">
    <brk id="51" max="8" man="1"/>
    <brk id="78" max="8" man="1"/>
    <brk id="101" max="8" man="1"/>
    <brk id="137" max="8" man="1"/>
    <brk id="153" max="8" man="1"/>
    <brk id="191" max="8" man="1"/>
    <brk id="232" max="8" man="1"/>
    <brk id="252" max="8" man="1"/>
    <brk id="295" max="8" man="1"/>
    <brk id="33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373"/>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5.21875" bestFit="1" customWidth="1"/>
    <col min="14" max="14" width="1.77734375" style="95" customWidth="1"/>
    <col min="15" max="17" width="9.77734375" style="95" customWidth="1"/>
    <col min="23" max="16384" width="8.88671875" style="8"/>
  </cols>
  <sheetData>
    <row r="1" spans="1:25" ht="12.75" customHeight="1" x14ac:dyDescent="0.2">
      <c r="A1" s="24" t="s">
        <v>427</v>
      </c>
      <c r="C1" s="24"/>
      <c r="D1" s="24"/>
      <c r="E1" s="24"/>
      <c r="F1" s="24"/>
      <c r="G1" s="24"/>
      <c r="H1" s="24"/>
      <c r="I1" s="24"/>
    </row>
    <row r="2" spans="1:25" ht="12.75" customHeight="1" x14ac:dyDescent="0.2">
      <c r="A2" s="24" t="s">
        <v>35</v>
      </c>
      <c r="C2" s="24"/>
      <c r="D2" s="24"/>
      <c r="E2" s="24"/>
      <c r="F2" s="24"/>
      <c r="G2" s="24"/>
      <c r="H2" s="24"/>
      <c r="I2" s="24"/>
    </row>
    <row r="3" spans="1:25" ht="12.75" customHeight="1" x14ac:dyDescent="0.2">
      <c r="A3" s="24" t="s">
        <v>41</v>
      </c>
      <c r="C3" s="24"/>
      <c r="D3" s="24"/>
      <c r="E3" s="24"/>
      <c r="F3" s="24"/>
      <c r="G3" s="24"/>
      <c r="H3" s="24"/>
      <c r="I3" s="24"/>
    </row>
    <row r="4" spans="1:25" ht="12.75" customHeight="1" x14ac:dyDescent="0.2">
      <c r="A4" s="24" t="s">
        <v>689</v>
      </c>
      <c r="D4" s="24"/>
      <c r="E4" s="24"/>
      <c r="F4" s="24"/>
      <c r="G4" s="92"/>
      <c r="H4" s="24"/>
      <c r="I4" s="24"/>
    </row>
    <row r="5" spans="1:25" ht="12.75" customHeight="1" x14ac:dyDescent="0.2">
      <c r="B5" s="93"/>
    </row>
    <row r="6" spans="1:25" ht="12.75" customHeight="1" x14ac:dyDescent="0.2">
      <c r="D6" s="202" t="s">
        <v>46</v>
      </c>
      <c r="E6" s="202"/>
      <c r="F6" s="3"/>
      <c r="G6" s="202" t="s">
        <v>26</v>
      </c>
      <c r="H6" s="202"/>
      <c r="I6" s="3"/>
    </row>
    <row r="7" spans="1:25" ht="12.75" customHeight="1" x14ac:dyDescent="0.2">
      <c r="A7" s="82"/>
      <c r="B7" s="4" t="s">
        <v>27</v>
      </c>
      <c r="C7" s="4" t="s">
        <v>28</v>
      </c>
      <c r="D7" s="5" t="s">
        <v>29</v>
      </c>
      <c r="E7" s="5" t="s">
        <v>30</v>
      </c>
      <c r="F7" s="5"/>
      <c r="G7" s="5" t="s">
        <v>29</v>
      </c>
      <c r="H7" s="5" t="s">
        <v>30</v>
      </c>
      <c r="I7" s="5" t="s">
        <v>31</v>
      </c>
    </row>
    <row r="8" spans="1:25" ht="12.75" customHeight="1" thickBot="1" x14ac:dyDescent="0.25">
      <c r="A8" s="71"/>
      <c r="B8" s="218" t="s">
        <v>264</v>
      </c>
      <c r="C8" s="218"/>
      <c r="D8" s="88">
        <f>SUM(D51,D78,D101,D191,D195,D256,D334,D372)</f>
        <v>2197200</v>
      </c>
      <c r="E8" s="61">
        <f>D8/$I8</f>
        <v>0.63634941873598971</v>
      </c>
      <c r="F8" s="60"/>
      <c r="G8" s="88">
        <f>SUM(G51,G78,G101,G191,G195,G256,G334,G372)</f>
        <v>1255620</v>
      </c>
      <c r="H8" s="61">
        <f>G8/$I8</f>
        <v>0.36365058126401029</v>
      </c>
      <c r="I8" s="63">
        <f>+D8+G8</f>
        <v>3452820</v>
      </c>
    </row>
    <row r="9" spans="1:25" ht="12.75" customHeight="1" x14ac:dyDescent="0.2">
      <c r="A9" s="206" t="s">
        <v>536</v>
      </c>
      <c r="B9" s="212" t="s">
        <v>515</v>
      </c>
      <c r="C9" s="51" t="s">
        <v>514</v>
      </c>
      <c r="D9" s="86"/>
      <c r="E9" s="87"/>
      <c r="F9" s="86"/>
      <c r="G9" s="86"/>
      <c r="H9" s="87"/>
      <c r="I9" s="86"/>
      <c r="W9"/>
      <c r="X9"/>
      <c r="Y9"/>
    </row>
    <row r="10" spans="1:25" ht="12.75" customHeight="1" x14ac:dyDescent="0.2">
      <c r="A10" s="207"/>
      <c r="B10" s="209"/>
      <c r="C10" s="52" t="s">
        <v>36</v>
      </c>
      <c r="D10" s="16"/>
      <c r="E10" s="10" t="s">
        <v>102</v>
      </c>
      <c r="F10" s="16"/>
      <c r="G10" s="16"/>
      <c r="H10" s="10" t="s">
        <v>102</v>
      </c>
      <c r="I10" s="7">
        <f t="shared" ref="I10:I76" si="0">+D10+G10</f>
        <v>0</v>
      </c>
      <c r="W10"/>
      <c r="X10"/>
      <c r="Y10"/>
    </row>
    <row r="11" spans="1:25" ht="12.75" customHeight="1" x14ac:dyDescent="0.2">
      <c r="A11" s="207"/>
      <c r="B11" s="209"/>
      <c r="C11" s="52" t="s">
        <v>234</v>
      </c>
      <c r="D11" s="16"/>
      <c r="E11" s="10" t="s">
        <v>102</v>
      </c>
      <c r="F11" s="16"/>
      <c r="G11" s="16"/>
      <c r="H11" s="10" t="s">
        <v>102</v>
      </c>
      <c r="I11" s="7">
        <f t="shared" si="0"/>
        <v>0</v>
      </c>
      <c r="W11"/>
      <c r="X11"/>
      <c r="Y11"/>
    </row>
    <row r="12" spans="1:25" ht="12.75" customHeight="1" x14ac:dyDescent="0.2">
      <c r="A12" s="207"/>
      <c r="B12" s="209"/>
      <c r="C12" s="52" t="s">
        <v>7</v>
      </c>
      <c r="D12" s="16"/>
      <c r="E12" s="10" t="s">
        <v>102</v>
      </c>
      <c r="F12" s="16"/>
      <c r="G12" s="16"/>
      <c r="H12" s="10" t="s">
        <v>102</v>
      </c>
      <c r="I12" s="7">
        <f t="shared" si="0"/>
        <v>0</v>
      </c>
      <c r="W12"/>
      <c r="X12"/>
      <c r="Y12"/>
    </row>
    <row r="13" spans="1:25" ht="12.75" customHeight="1" x14ac:dyDescent="0.2">
      <c r="A13" s="207"/>
      <c r="B13" s="209"/>
      <c r="C13" s="52" t="s">
        <v>235</v>
      </c>
      <c r="D13" s="16"/>
      <c r="E13" s="10" t="s">
        <v>102</v>
      </c>
      <c r="F13" s="16"/>
      <c r="G13" s="16"/>
      <c r="H13" s="10" t="s">
        <v>102</v>
      </c>
      <c r="I13" s="7">
        <f t="shared" si="0"/>
        <v>0</v>
      </c>
      <c r="W13"/>
      <c r="X13"/>
      <c r="Y13"/>
    </row>
    <row r="14" spans="1:25" ht="12.75" customHeight="1" x14ac:dyDescent="0.2">
      <c r="A14" s="207"/>
      <c r="B14" s="209"/>
      <c r="C14" s="52" t="s">
        <v>14</v>
      </c>
      <c r="D14" s="16">
        <v>0</v>
      </c>
      <c r="E14" s="10">
        <f t="shared" ref="E14:E76" si="1">+D14/$I14</f>
        <v>0</v>
      </c>
      <c r="F14" s="16"/>
      <c r="G14" s="16">
        <v>1968</v>
      </c>
      <c r="H14" s="10">
        <f t="shared" ref="H14:H76" si="2">+G14/$I14</f>
        <v>1</v>
      </c>
      <c r="I14" s="7">
        <f t="shared" si="0"/>
        <v>1968</v>
      </c>
      <c r="W14"/>
      <c r="X14"/>
      <c r="Y14"/>
    </row>
    <row r="15" spans="1:25" ht="12.75" customHeight="1" x14ac:dyDescent="0.2">
      <c r="A15" s="207"/>
      <c r="B15" s="209"/>
      <c r="C15" s="52" t="s">
        <v>0</v>
      </c>
      <c r="D15" s="7">
        <v>432</v>
      </c>
      <c r="E15" s="10">
        <f t="shared" si="1"/>
        <v>1</v>
      </c>
      <c r="F15" s="7"/>
      <c r="G15" s="7">
        <v>0</v>
      </c>
      <c r="H15" s="10">
        <f t="shared" si="2"/>
        <v>0</v>
      </c>
      <c r="I15" s="7">
        <f t="shared" si="0"/>
        <v>432</v>
      </c>
      <c r="W15"/>
      <c r="X15"/>
      <c r="Y15"/>
    </row>
    <row r="16" spans="1:25" ht="12.75" customHeight="1" x14ac:dyDescent="0.2">
      <c r="A16" s="207"/>
      <c r="B16" s="210"/>
      <c r="C16" s="9" t="s">
        <v>34</v>
      </c>
      <c r="D16" s="7"/>
      <c r="E16" s="10" t="s">
        <v>102</v>
      </c>
      <c r="F16" s="7"/>
      <c r="G16" s="7"/>
      <c r="H16" s="10" t="s">
        <v>102</v>
      </c>
      <c r="I16" s="7">
        <f t="shared" si="0"/>
        <v>0</v>
      </c>
      <c r="W16"/>
      <c r="X16"/>
      <c r="Y16"/>
    </row>
    <row r="17" spans="1:25" ht="12.75" customHeight="1" x14ac:dyDescent="0.2">
      <c r="A17" s="207"/>
      <c r="B17" s="210"/>
      <c r="C17" s="9" t="s">
        <v>37</v>
      </c>
      <c r="D17" s="7">
        <v>6864</v>
      </c>
      <c r="E17" s="10">
        <f t="shared" si="1"/>
        <v>0.71499999999999997</v>
      </c>
      <c r="F17" s="7"/>
      <c r="G17" s="7">
        <v>2736</v>
      </c>
      <c r="H17" s="10">
        <f t="shared" si="2"/>
        <v>0.28499999999999998</v>
      </c>
      <c r="I17" s="7">
        <f t="shared" si="0"/>
        <v>9600</v>
      </c>
      <c r="W17"/>
      <c r="X17"/>
      <c r="Y17"/>
    </row>
    <row r="18" spans="1:25" ht="12.75" customHeight="1" x14ac:dyDescent="0.2">
      <c r="A18" s="207"/>
      <c r="B18" s="210"/>
      <c r="C18" s="9" t="s">
        <v>208</v>
      </c>
      <c r="D18" s="7">
        <v>624</v>
      </c>
      <c r="E18" s="10">
        <f t="shared" si="1"/>
        <v>1</v>
      </c>
      <c r="F18" s="12"/>
      <c r="G18" s="7">
        <v>0</v>
      </c>
      <c r="H18" s="10">
        <f t="shared" si="2"/>
        <v>0</v>
      </c>
      <c r="I18" s="7">
        <f t="shared" si="0"/>
        <v>624</v>
      </c>
      <c r="W18"/>
      <c r="X18"/>
      <c r="Y18"/>
    </row>
    <row r="19" spans="1:25" ht="12.75" customHeight="1" x14ac:dyDescent="0.2">
      <c r="A19" s="207"/>
      <c r="B19" s="210"/>
      <c r="C19" s="9" t="s">
        <v>1</v>
      </c>
      <c r="D19" s="7">
        <v>27088</v>
      </c>
      <c r="E19" s="10">
        <f t="shared" si="1"/>
        <v>0.74614367562802997</v>
      </c>
      <c r="F19" s="12"/>
      <c r="G19" s="7">
        <v>9216</v>
      </c>
      <c r="H19" s="10">
        <f t="shared" si="2"/>
        <v>0.25385632437197003</v>
      </c>
      <c r="I19" s="7">
        <f t="shared" si="0"/>
        <v>36304</v>
      </c>
      <c r="W19"/>
      <c r="X19"/>
      <c r="Y19"/>
    </row>
    <row r="20" spans="1:25" ht="12.75" customHeight="1" x14ac:dyDescent="0.2">
      <c r="A20" s="207"/>
      <c r="B20" s="210"/>
      <c r="C20" s="9" t="s">
        <v>16</v>
      </c>
      <c r="D20" s="7">
        <v>0</v>
      </c>
      <c r="E20" s="10">
        <f t="shared" si="1"/>
        <v>0</v>
      </c>
      <c r="F20" s="12"/>
      <c r="G20" s="7">
        <v>1056</v>
      </c>
      <c r="H20" s="10">
        <f t="shared" si="2"/>
        <v>1</v>
      </c>
      <c r="I20" s="7">
        <f t="shared" si="0"/>
        <v>1056</v>
      </c>
      <c r="W20"/>
      <c r="X20"/>
      <c r="Y20"/>
    </row>
    <row r="21" spans="1:25" ht="12.75" customHeight="1" x14ac:dyDescent="0.2">
      <c r="A21" s="207"/>
      <c r="B21" s="210"/>
      <c r="C21" s="9" t="s">
        <v>21</v>
      </c>
      <c r="D21" s="7">
        <v>7919.9999999999991</v>
      </c>
      <c r="E21" s="10">
        <f t="shared" si="1"/>
        <v>0.59139784946236551</v>
      </c>
      <c r="F21" s="12"/>
      <c r="G21" s="7">
        <v>5472</v>
      </c>
      <c r="H21" s="10">
        <f t="shared" si="2"/>
        <v>0.40860215053763443</v>
      </c>
      <c r="I21" s="7">
        <f t="shared" si="0"/>
        <v>13392</v>
      </c>
      <c r="W21"/>
      <c r="X21"/>
      <c r="Y21"/>
    </row>
    <row r="22" spans="1:25" ht="12.75" customHeight="1" x14ac:dyDescent="0.2">
      <c r="A22" s="207"/>
      <c r="B22" s="210"/>
      <c r="C22" s="9" t="s">
        <v>3</v>
      </c>
      <c r="D22" s="7"/>
      <c r="E22" s="10" t="s">
        <v>102</v>
      </c>
      <c r="F22" s="12"/>
      <c r="G22" s="7"/>
      <c r="H22" s="10" t="s">
        <v>102</v>
      </c>
      <c r="I22" s="7">
        <f t="shared" si="0"/>
        <v>0</v>
      </c>
      <c r="W22"/>
      <c r="X22"/>
      <c r="Y22"/>
    </row>
    <row r="23" spans="1:25" ht="12.75" customHeight="1" x14ac:dyDescent="0.2">
      <c r="A23" s="207"/>
      <c r="B23" s="210"/>
      <c r="C23" s="9" t="s">
        <v>6</v>
      </c>
      <c r="D23" s="15">
        <v>3008</v>
      </c>
      <c r="E23" s="10">
        <f t="shared" si="1"/>
        <v>0.54651162790697672</v>
      </c>
      <c r="F23" s="7"/>
      <c r="G23" s="15">
        <v>2496</v>
      </c>
      <c r="H23" s="10">
        <f t="shared" si="2"/>
        <v>0.45348837209302323</v>
      </c>
      <c r="I23" s="7">
        <f t="shared" si="0"/>
        <v>5504</v>
      </c>
      <c r="W23"/>
      <c r="X23"/>
      <c r="Y23"/>
    </row>
    <row r="24" spans="1:25" ht="12.75" customHeight="1" x14ac:dyDescent="0.2">
      <c r="A24" s="207"/>
      <c r="B24" s="210"/>
      <c r="C24" s="9" t="s">
        <v>9</v>
      </c>
      <c r="D24" s="15">
        <v>0</v>
      </c>
      <c r="E24" s="10">
        <f t="shared" si="1"/>
        <v>0</v>
      </c>
      <c r="F24" s="7"/>
      <c r="G24" s="15">
        <v>672</v>
      </c>
      <c r="H24" s="10">
        <f t="shared" si="2"/>
        <v>1</v>
      </c>
      <c r="I24" s="7">
        <f t="shared" si="0"/>
        <v>672</v>
      </c>
      <c r="W24"/>
      <c r="X24"/>
      <c r="Y24"/>
    </row>
    <row r="25" spans="1:25" ht="12.75" customHeight="1" x14ac:dyDescent="0.2">
      <c r="A25" s="207"/>
      <c r="B25" s="210"/>
      <c r="C25" s="9" t="s">
        <v>236</v>
      </c>
      <c r="D25" s="15"/>
      <c r="E25" s="10" t="s">
        <v>102</v>
      </c>
      <c r="F25" s="7"/>
      <c r="G25" s="15"/>
      <c r="H25" s="10" t="s">
        <v>102</v>
      </c>
      <c r="I25" s="7">
        <f t="shared" si="0"/>
        <v>0</v>
      </c>
      <c r="W25"/>
      <c r="X25"/>
      <c r="Y25"/>
    </row>
    <row r="26" spans="1:25" ht="12.75" customHeight="1" x14ac:dyDescent="0.2">
      <c r="A26" s="207"/>
      <c r="B26" s="210"/>
      <c r="C26" s="9" t="s">
        <v>4</v>
      </c>
      <c r="D26" s="15"/>
      <c r="E26" s="10" t="s">
        <v>102</v>
      </c>
      <c r="F26" s="7"/>
      <c r="G26" s="15"/>
      <c r="H26" s="10" t="s">
        <v>102</v>
      </c>
      <c r="I26" s="7">
        <f t="shared" si="0"/>
        <v>0</v>
      </c>
      <c r="W26"/>
      <c r="X26"/>
      <c r="Y26"/>
    </row>
    <row r="27" spans="1:25" ht="12.75" customHeight="1" x14ac:dyDescent="0.2">
      <c r="A27" s="207"/>
      <c r="B27" s="210"/>
      <c r="C27" s="9" t="s">
        <v>18</v>
      </c>
      <c r="D27" s="7"/>
      <c r="E27" s="10" t="s">
        <v>102</v>
      </c>
      <c r="F27" s="7"/>
      <c r="G27" s="7"/>
      <c r="H27" s="10" t="s">
        <v>102</v>
      </c>
      <c r="I27" s="7">
        <f t="shared" si="0"/>
        <v>0</v>
      </c>
      <c r="W27"/>
      <c r="X27"/>
      <c r="Y27"/>
    </row>
    <row r="28" spans="1:25" ht="12.75" customHeight="1" x14ac:dyDescent="0.2">
      <c r="A28" s="207"/>
      <c r="B28" s="210"/>
      <c r="C28" s="9" t="s">
        <v>22</v>
      </c>
      <c r="D28" s="7">
        <v>3840</v>
      </c>
      <c r="E28" s="10">
        <f t="shared" si="1"/>
        <v>0.60150375939849621</v>
      </c>
      <c r="F28" s="7"/>
      <c r="G28" s="7">
        <v>2544</v>
      </c>
      <c r="H28" s="10">
        <f t="shared" si="2"/>
        <v>0.39849624060150374</v>
      </c>
      <c r="I28" s="7">
        <f t="shared" si="0"/>
        <v>6384</v>
      </c>
      <c r="W28"/>
      <c r="X28"/>
      <c r="Y28"/>
    </row>
    <row r="29" spans="1:25" ht="12.75" customHeight="1" x14ac:dyDescent="0.2">
      <c r="A29" s="207"/>
      <c r="B29" s="210"/>
      <c r="C29" s="9" t="s">
        <v>23</v>
      </c>
      <c r="D29" s="7"/>
      <c r="E29" s="10" t="s">
        <v>102</v>
      </c>
      <c r="F29" s="7"/>
      <c r="G29" s="7"/>
      <c r="H29" s="10" t="s">
        <v>102</v>
      </c>
      <c r="I29" s="7">
        <f t="shared" si="0"/>
        <v>0</v>
      </c>
      <c r="W29"/>
      <c r="X29"/>
      <c r="Y29"/>
    </row>
    <row r="30" spans="1:25" ht="12.75" customHeight="1" x14ac:dyDescent="0.2">
      <c r="A30" s="207"/>
      <c r="B30" s="210"/>
      <c r="C30" s="9" t="s">
        <v>47</v>
      </c>
      <c r="D30" s="7"/>
      <c r="E30" s="10" t="s">
        <v>102</v>
      </c>
      <c r="F30" s="7"/>
      <c r="G30" s="7"/>
      <c r="H30" s="10" t="s">
        <v>102</v>
      </c>
      <c r="I30" s="7">
        <f t="shared" si="0"/>
        <v>0</v>
      </c>
      <c r="W30"/>
      <c r="X30"/>
      <c r="Y30"/>
    </row>
    <row r="31" spans="1:25" ht="12.75" customHeight="1" x14ac:dyDescent="0.2">
      <c r="A31" s="207"/>
      <c r="B31" s="210"/>
      <c r="C31" s="9" t="s">
        <v>5</v>
      </c>
      <c r="D31" s="7">
        <v>0</v>
      </c>
      <c r="E31" s="10">
        <f t="shared" si="1"/>
        <v>0</v>
      </c>
      <c r="F31" s="7"/>
      <c r="G31" s="7">
        <v>1104</v>
      </c>
      <c r="H31" s="10">
        <f t="shared" si="2"/>
        <v>1</v>
      </c>
      <c r="I31" s="7">
        <f t="shared" si="0"/>
        <v>1104</v>
      </c>
      <c r="W31"/>
      <c r="X31"/>
      <c r="Y31"/>
    </row>
    <row r="32" spans="1:25" ht="12.75" customHeight="1" thickBot="1" x14ac:dyDescent="0.25">
      <c r="A32" s="207"/>
      <c r="B32" s="217"/>
      <c r="C32" s="59" t="s">
        <v>25</v>
      </c>
      <c r="D32" s="60">
        <f>SUM(D10:D31)</f>
        <v>49776</v>
      </c>
      <c r="E32" s="61">
        <f t="shared" si="1"/>
        <v>0.64610591900311531</v>
      </c>
      <c r="F32" s="62"/>
      <c r="G32" s="60">
        <f>SUM(G10:G31)</f>
        <v>27264</v>
      </c>
      <c r="H32" s="61">
        <f t="shared" si="2"/>
        <v>0.35389408099688474</v>
      </c>
      <c r="I32" s="63">
        <f t="shared" si="0"/>
        <v>77040</v>
      </c>
      <c r="W32"/>
      <c r="X32"/>
      <c r="Y32"/>
    </row>
    <row r="33" spans="1:25" ht="12.75" customHeight="1" x14ac:dyDescent="0.2">
      <c r="A33" s="207"/>
      <c r="B33" s="209" t="s">
        <v>516</v>
      </c>
      <c r="C33" s="48" t="s">
        <v>490</v>
      </c>
      <c r="D33" s="16">
        <v>35376</v>
      </c>
      <c r="E33" s="17">
        <f t="shared" si="1"/>
        <v>1</v>
      </c>
      <c r="F33" s="16"/>
      <c r="G33" s="16">
        <v>0</v>
      </c>
      <c r="H33" s="17">
        <f t="shared" si="2"/>
        <v>0</v>
      </c>
      <c r="I33" s="16">
        <f t="shared" si="0"/>
        <v>35376</v>
      </c>
      <c r="W33"/>
      <c r="X33"/>
      <c r="Y33"/>
    </row>
    <row r="34" spans="1:25" ht="12.75" customHeight="1" x14ac:dyDescent="0.2">
      <c r="A34" s="207"/>
      <c r="B34" s="209"/>
      <c r="C34" s="9" t="s">
        <v>491</v>
      </c>
      <c r="D34" s="7">
        <v>1040</v>
      </c>
      <c r="E34" s="10">
        <f t="shared" si="1"/>
        <v>1</v>
      </c>
      <c r="F34" s="12"/>
      <c r="G34" s="7">
        <v>0</v>
      </c>
      <c r="H34" s="10">
        <f t="shared" si="2"/>
        <v>0</v>
      </c>
      <c r="I34" s="7">
        <f t="shared" si="0"/>
        <v>1040</v>
      </c>
      <c r="W34"/>
      <c r="X34"/>
      <c r="Y34"/>
    </row>
    <row r="35" spans="1:25" ht="12.75" customHeight="1" x14ac:dyDescent="0.2">
      <c r="A35" s="207"/>
      <c r="B35" s="209"/>
      <c r="C35" s="9" t="s">
        <v>661</v>
      </c>
      <c r="D35" s="12">
        <v>10176</v>
      </c>
      <c r="E35" s="10">
        <f t="shared" si="1"/>
        <v>1</v>
      </c>
      <c r="F35" s="12"/>
      <c r="G35" s="7">
        <v>0</v>
      </c>
      <c r="H35" s="10">
        <f t="shared" si="2"/>
        <v>0</v>
      </c>
      <c r="I35" s="7">
        <f t="shared" si="0"/>
        <v>10176</v>
      </c>
      <c r="W35"/>
      <c r="X35"/>
      <c r="Y35"/>
    </row>
    <row r="36" spans="1:25" ht="12.75" customHeight="1" x14ac:dyDescent="0.2">
      <c r="A36" s="207"/>
      <c r="B36" s="209"/>
      <c r="C36" s="9" t="s">
        <v>662</v>
      </c>
      <c r="D36" s="7"/>
      <c r="E36" s="10" t="s">
        <v>102</v>
      </c>
      <c r="F36" s="7"/>
      <c r="G36" s="7"/>
      <c r="H36" s="10" t="s">
        <v>102</v>
      </c>
      <c r="I36" s="7">
        <f t="shared" si="0"/>
        <v>0</v>
      </c>
      <c r="W36"/>
      <c r="X36"/>
      <c r="Y36"/>
    </row>
    <row r="37" spans="1:25" ht="12.75" customHeight="1" x14ac:dyDescent="0.2">
      <c r="A37" s="207"/>
      <c r="B37" s="209"/>
      <c r="C37" s="9" t="s">
        <v>492</v>
      </c>
      <c r="D37" s="7">
        <v>8064</v>
      </c>
      <c r="E37" s="10">
        <f t="shared" si="1"/>
        <v>1</v>
      </c>
      <c r="F37" s="7"/>
      <c r="G37" s="7">
        <v>0</v>
      </c>
      <c r="H37" s="10">
        <f t="shared" si="2"/>
        <v>0</v>
      </c>
      <c r="I37" s="7">
        <f t="shared" si="0"/>
        <v>8064</v>
      </c>
      <c r="W37"/>
      <c r="X37"/>
      <c r="Y37"/>
    </row>
    <row r="38" spans="1:25" ht="12.75" customHeight="1" x14ac:dyDescent="0.2">
      <c r="A38" s="207"/>
      <c r="B38" s="209"/>
      <c r="C38" s="9" t="s">
        <v>663</v>
      </c>
      <c r="D38" s="7">
        <v>9056</v>
      </c>
      <c r="E38" s="10">
        <f t="shared" si="1"/>
        <v>0.7128463476070529</v>
      </c>
      <c r="F38" s="7"/>
      <c r="G38" s="7">
        <v>3648</v>
      </c>
      <c r="H38" s="10">
        <f t="shared" si="2"/>
        <v>0.2871536523929471</v>
      </c>
      <c r="I38" s="7">
        <f t="shared" si="0"/>
        <v>12704</v>
      </c>
      <c r="W38"/>
      <c r="X38"/>
      <c r="Y38"/>
    </row>
    <row r="39" spans="1:25" ht="12.75" customHeight="1" x14ac:dyDescent="0.2">
      <c r="A39" s="207"/>
      <c r="B39" s="209"/>
      <c r="C39" s="9" t="s">
        <v>664</v>
      </c>
      <c r="D39" s="7"/>
      <c r="E39" s="10" t="s">
        <v>102</v>
      </c>
      <c r="F39" s="7"/>
      <c r="G39" s="7"/>
      <c r="H39" s="10" t="s">
        <v>102</v>
      </c>
      <c r="I39" s="7">
        <f t="shared" si="0"/>
        <v>0</v>
      </c>
      <c r="W39"/>
      <c r="X39"/>
      <c r="Y39"/>
    </row>
    <row r="40" spans="1:25" ht="12.75" customHeight="1" x14ac:dyDescent="0.2">
      <c r="A40" s="207"/>
      <c r="B40" s="209"/>
      <c r="C40" s="9" t="s">
        <v>683</v>
      </c>
      <c r="D40" s="7">
        <v>3152</v>
      </c>
      <c r="E40" s="10">
        <f t="shared" si="1"/>
        <v>1</v>
      </c>
      <c r="F40" s="7"/>
      <c r="G40" s="7"/>
      <c r="H40" s="10">
        <f t="shared" si="2"/>
        <v>0</v>
      </c>
      <c r="I40" s="7">
        <f t="shared" si="0"/>
        <v>3152</v>
      </c>
      <c r="W40"/>
      <c r="X40"/>
      <c r="Y40"/>
    </row>
    <row r="41" spans="1:25" ht="12.75" customHeight="1" x14ac:dyDescent="0.2">
      <c r="A41" s="207"/>
      <c r="B41" s="209"/>
      <c r="C41" s="9" t="s">
        <v>493</v>
      </c>
      <c r="D41" s="7">
        <v>5968</v>
      </c>
      <c r="E41" s="10">
        <f t="shared" si="1"/>
        <v>0.4953519256308101</v>
      </c>
      <c r="F41" s="7"/>
      <c r="G41" s="7">
        <v>6080</v>
      </c>
      <c r="H41" s="10">
        <f t="shared" si="2"/>
        <v>0.5046480743691899</v>
      </c>
      <c r="I41" s="7">
        <f t="shared" si="0"/>
        <v>12048</v>
      </c>
      <c r="W41"/>
      <c r="X41"/>
      <c r="Y41"/>
    </row>
    <row r="42" spans="1:25" ht="12.75" customHeight="1" x14ac:dyDescent="0.2">
      <c r="A42" s="207"/>
      <c r="B42" s="209"/>
      <c r="C42" s="9" t="s">
        <v>494</v>
      </c>
      <c r="D42" s="7">
        <v>7359.9999999999991</v>
      </c>
      <c r="E42" s="10">
        <f t="shared" si="1"/>
        <v>0.83333333333333326</v>
      </c>
      <c r="F42" s="7"/>
      <c r="G42" s="7">
        <v>1472</v>
      </c>
      <c r="H42" s="10">
        <f t="shared" si="2"/>
        <v>0.16666666666666666</v>
      </c>
      <c r="I42" s="7">
        <f t="shared" si="0"/>
        <v>8832</v>
      </c>
      <c r="W42"/>
      <c r="X42"/>
      <c r="Y42"/>
    </row>
    <row r="43" spans="1:25" ht="12.75" customHeight="1" x14ac:dyDescent="0.2">
      <c r="A43" s="207"/>
      <c r="B43" s="209"/>
      <c r="C43" s="9" t="s">
        <v>660</v>
      </c>
      <c r="D43" s="7"/>
      <c r="E43" s="10" t="s">
        <v>102</v>
      </c>
      <c r="F43" s="7"/>
      <c r="G43" s="7"/>
      <c r="H43" s="10" t="s">
        <v>102</v>
      </c>
      <c r="I43" s="7">
        <f t="shared" si="0"/>
        <v>0</v>
      </c>
      <c r="W43"/>
      <c r="X43"/>
      <c r="Y43"/>
    </row>
    <row r="44" spans="1:25" ht="12.75" customHeight="1" x14ac:dyDescent="0.2">
      <c r="A44" s="207"/>
      <c r="B44" s="209"/>
      <c r="C44" s="9" t="s">
        <v>495</v>
      </c>
      <c r="D44" s="41">
        <v>8976</v>
      </c>
      <c r="E44" s="17">
        <f t="shared" si="1"/>
        <v>0.73333333333333328</v>
      </c>
      <c r="F44" s="16"/>
      <c r="G44" s="41">
        <v>3264</v>
      </c>
      <c r="H44" s="17">
        <f t="shared" si="2"/>
        <v>0.26666666666666666</v>
      </c>
      <c r="I44" s="16">
        <f t="shared" si="0"/>
        <v>12240</v>
      </c>
      <c r="W44"/>
      <c r="X44"/>
      <c r="Y44"/>
    </row>
    <row r="45" spans="1:25" ht="12.75" customHeight="1" x14ac:dyDescent="0.2">
      <c r="A45" s="207"/>
      <c r="B45" s="209"/>
      <c r="C45" s="9" t="s">
        <v>665</v>
      </c>
      <c r="D45" s="7">
        <v>5504</v>
      </c>
      <c r="E45" s="10">
        <f t="shared" si="1"/>
        <v>1</v>
      </c>
      <c r="F45" s="12"/>
      <c r="G45" s="7">
        <v>0</v>
      </c>
      <c r="H45" s="10">
        <f t="shared" si="2"/>
        <v>0</v>
      </c>
      <c r="I45" s="7">
        <f t="shared" si="0"/>
        <v>5504</v>
      </c>
      <c r="W45"/>
      <c r="X45"/>
      <c r="Y45"/>
    </row>
    <row r="46" spans="1:25" ht="12.75" customHeight="1" x14ac:dyDescent="0.2">
      <c r="A46" s="207"/>
      <c r="B46" s="209"/>
      <c r="C46" s="9" t="s">
        <v>666</v>
      </c>
      <c r="D46" s="7"/>
      <c r="E46" s="10" t="s">
        <v>102</v>
      </c>
      <c r="F46" s="7"/>
      <c r="G46" s="7"/>
      <c r="H46" s="10" t="s">
        <v>102</v>
      </c>
      <c r="I46" s="7">
        <f t="shared" si="0"/>
        <v>0</v>
      </c>
      <c r="W46"/>
      <c r="X46"/>
      <c r="Y46"/>
    </row>
    <row r="47" spans="1:25" ht="12.75" customHeight="1" x14ac:dyDescent="0.2">
      <c r="A47" s="207"/>
      <c r="B47" s="209"/>
      <c r="C47" s="9" t="s">
        <v>496</v>
      </c>
      <c r="D47" s="7">
        <v>0</v>
      </c>
      <c r="E47" s="10">
        <f t="shared" si="1"/>
        <v>0</v>
      </c>
      <c r="F47" s="7"/>
      <c r="G47" s="7">
        <v>480</v>
      </c>
      <c r="H47" s="10">
        <f t="shared" si="2"/>
        <v>1</v>
      </c>
      <c r="I47" s="7">
        <f t="shared" si="0"/>
        <v>480</v>
      </c>
      <c r="W47"/>
      <c r="X47"/>
      <c r="Y47"/>
    </row>
    <row r="48" spans="1:25" ht="12.75" customHeight="1" x14ac:dyDescent="0.2">
      <c r="A48" s="207"/>
      <c r="B48" s="209"/>
      <c r="C48" s="9" t="s">
        <v>667</v>
      </c>
      <c r="D48" s="7"/>
      <c r="E48" s="10" t="s">
        <v>102</v>
      </c>
      <c r="F48" s="7"/>
      <c r="G48" s="7"/>
      <c r="H48" s="10" t="s">
        <v>102</v>
      </c>
      <c r="I48" s="7">
        <f t="shared" si="0"/>
        <v>0</v>
      </c>
      <c r="W48"/>
      <c r="X48"/>
      <c r="Y48"/>
    </row>
    <row r="49" spans="1:25" ht="12.75" customHeight="1" x14ac:dyDescent="0.2">
      <c r="A49" s="207"/>
      <c r="B49" s="209"/>
      <c r="C49" s="9" t="s">
        <v>497</v>
      </c>
      <c r="D49" s="15">
        <v>29376</v>
      </c>
      <c r="E49" s="10">
        <f t="shared" si="1"/>
        <v>1</v>
      </c>
      <c r="F49" s="7"/>
      <c r="G49" s="15">
        <v>0</v>
      </c>
      <c r="H49" s="10">
        <f t="shared" si="2"/>
        <v>0</v>
      </c>
      <c r="I49" s="7">
        <f t="shared" si="0"/>
        <v>29376</v>
      </c>
      <c r="W49"/>
      <c r="X49"/>
      <c r="Y49"/>
    </row>
    <row r="50" spans="1:25" ht="12.75" customHeight="1" thickBot="1" x14ac:dyDescent="0.25">
      <c r="A50" s="207"/>
      <c r="B50" s="219"/>
      <c r="C50" s="64" t="s">
        <v>25</v>
      </c>
      <c r="D50" s="60">
        <f>SUM(D33:D49)</f>
        <v>124048</v>
      </c>
      <c r="E50" s="61">
        <f t="shared" si="1"/>
        <v>0.89248302060550244</v>
      </c>
      <c r="F50" s="63"/>
      <c r="G50" s="60">
        <f>SUM(G33:G49)</f>
        <v>14944</v>
      </c>
      <c r="H50" s="61">
        <f t="shared" si="2"/>
        <v>0.10751697939449753</v>
      </c>
      <c r="I50" s="63">
        <f t="shared" si="0"/>
        <v>138992</v>
      </c>
      <c r="W50"/>
      <c r="X50"/>
      <c r="Y50"/>
    </row>
    <row r="51" spans="1:25" ht="12.75" customHeight="1" thickBot="1" x14ac:dyDescent="0.25">
      <c r="A51" s="211"/>
      <c r="B51" s="204" t="s">
        <v>295</v>
      </c>
      <c r="C51" s="205"/>
      <c r="D51" s="76">
        <f>SUM(D32,D50)</f>
        <v>173824</v>
      </c>
      <c r="E51" s="77">
        <f t="shared" si="1"/>
        <v>0.80462153754999255</v>
      </c>
      <c r="F51" s="78"/>
      <c r="G51" s="76">
        <f>SUM(G32,G50)</f>
        <v>42208</v>
      </c>
      <c r="H51" s="77">
        <f t="shared" si="2"/>
        <v>0.1953784624500074</v>
      </c>
      <c r="I51" s="78">
        <f t="shared" si="0"/>
        <v>216032</v>
      </c>
      <c r="W51"/>
      <c r="X51"/>
      <c r="Y51"/>
    </row>
    <row r="52" spans="1:25" ht="12.75" customHeight="1" x14ac:dyDescent="0.2">
      <c r="A52" s="212" t="s">
        <v>535</v>
      </c>
      <c r="B52" s="212" t="s">
        <v>517</v>
      </c>
      <c r="C52" s="51" t="s">
        <v>203</v>
      </c>
      <c r="D52" s="86"/>
      <c r="E52" s="87"/>
      <c r="F52" s="86"/>
      <c r="G52" s="86"/>
      <c r="H52" s="87"/>
      <c r="I52" s="86"/>
      <c r="W52"/>
      <c r="X52"/>
      <c r="Y52"/>
    </row>
    <row r="53" spans="1:25" ht="12.75" customHeight="1" x14ac:dyDescent="0.2">
      <c r="A53" s="209"/>
      <c r="B53" s="209"/>
      <c r="C53" s="9" t="s">
        <v>36</v>
      </c>
      <c r="D53" s="15"/>
      <c r="E53" s="10" t="s">
        <v>102</v>
      </c>
      <c r="F53" s="7"/>
      <c r="G53" s="15"/>
      <c r="H53" s="10" t="s">
        <v>102</v>
      </c>
      <c r="I53" s="7">
        <f t="shared" si="0"/>
        <v>0</v>
      </c>
      <c r="W53"/>
      <c r="X53"/>
      <c r="Y53"/>
    </row>
    <row r="54" spans="1:25" ht="12.75" customHeight="1" x14ac:dyDescent="0.2">
      <c r="A54" s="209"/>
      <c r="B54" s="209"/>
      <c r="C54" s="9" t="s">
        <v>234</v>
      </c>
      <c r="D54" s="15">
        <v>0</v>
      </c>
      <c r="E54" s="10">
        <f t="shared" si="1"/>
        <v>0</v>
      </c>
      <c r="F54" s="7"/>
      <c r="G54" s="15">
        <v>1008</v>
      </c>
      <c r="H54" s="10">
        <f t="shared" si="2"/>
        <v>1</v>
      </c>
      <c r="I54" s="7">
        <f t="shared" si="0"/>
        <v>1008</v>
      </c>
      <c r="W54"/>
      <c r="X54"/>
      <c r="Y54"/>
    </row>
    <row r="55" spans="1:25" ht="12.75" customHeight="1" x14ac:dyDescent="0.2">
      <c r="A55" s="209"/>
      <c r="B55" s="209"/>
      <c r="C55" s="9" t="s">
        <v>7</v>
      </c>
      <c r="D55" s="15">
        <v>0</v>
      </c>
      <c r="E55" s="10">
        <f t="shared" si="1"/>
        <v>0</v>
      </c>
      <c r="F55" s="7"/>
      <c r="G55" s="15">
        <v>1152</v>
      </c>
      <c r="H55" s="10">
        <f t="shared" si="2"/>
        <v>1</v>
      </c>
      <c r="I55" s="7">
        <f t="shared" si="0"/>
        <v>1152</v>
      </c>
      <c r="W55"/>
      <c r="X55"/>
      <c r="Y55"/>
    </row>
    <row r="56" spans="1:25" ht="12.75" customHeight="1" x14ac:dyDescent="0.2">
      <c r="A56" s="210"/>
      <c r="B56" s="210"/>
      <c r="C56" s="9" t="s">
        <v>14</v>
      </c>
      <c r="D56" s="15">
        <v>1248</v>
      </c>
      <c r="E56" s="10">
        <f t="shared" si="1"/>
        <v>0.27083333333333331</v>
      </c>
      <c r="F56" s="7"/>
      <c r="G56" s="15">
        <v>3360</v>
      </c>
      <c r="H56" s="10">
        <f t="shared" si="2"/>
        <v>0.72916666666666663</v>
      </c>
      <c r="I56" s="7">
        <f t="shared" si="0"/>
        <v>4608</v>
      </c>
      <c r="W56"/>
      <c r="X56"/>
      <c r="Y56"/>
    </row>
    <row r="57" spans="1:25" ht="12.75" customHeight="1" x14ac:dyDescent="0.2">
      <c r="A57" s="210"/>
      <c r="B57" s="210"/>
      <c r="C57" s="9" t="s">
        <v>0</v>
      </c>
      <c r="D57" s="15">
        <v>0</v>
      </c>
      <c r="E57" s="10">
        <f t="shared" si="1"/>
        <v>0</v>
      </c>
      <c r="F57" s="7"/>
      <c r="G57" s="15">
        <v>1440</v>
      </c>
      <c r="H57" s="10">
        <f t="shared" si="2"/>
        <v>1</v>
      </c>
      <c r="I57" s="7">
        <f t="shared" si="0"/>
        <v>1440</v>
      </c>
      <c r="W57"/>
      <c r="X57"/>
      <c r="Y57"/>
    </row>
    <row r="58" spans="1:25" ht="12.75" customHeight="1" x14ac:dyDescent="0.2">
      <c r="A58" s="210"/>
      <c r="B58" s="210"/>
      <c r="C58" s="50" t="s">
        <v>15</v>
      </c>
      <c r="D58" s="15">
        <v>0</v>
      </c>
      <c r="E58" s="10">
        <f t="shared" si="1"/>
        <v>0</v>
      </c>
      <c r="F58" s="7"/>
      <c r="G58" s="15">
        <v>448</v>
      </c>
      <c r="H58" s="10">
        <f t="shared" si="2"/>
        <v>1</v>
      </c>
      <c r="I58" s="7">
        <f t="shared" si="0"/>
        <v>448</v>
      </c>
      <c r="W58"/>
      <c r="X58"/>
      <c r="Y58"/>
    </row>
    <row r="59" spans="1:25" ht="12.75" customHeight="1" x14ac:dyDescent="0.2">
      <c r="A59" s="210"/>
      <c r="B59" s="210"/>
      <c r="C59" s="50" t="s">
        <v>34</v>
      </c>
      <c r="D59" s="15">
        <v>576</v>
      </c>
      <c r="E59" s="10">
        <f t="shared" si="1"/>
        <v>7.792207792207792E-2</v>
      </c>
      <c r="F59" s="7"/>
      <c r="G59" s="15">
        <v>6816</v>
      </c>
      <c r="H59" s="10">
        <f t="shared" si="2"/>
        <v>0.92207792207792205</v>
      </c>
      <c r="I59" s="7">
        <f t="shared" si="0"/>
        <v>7392</v>
      </c>
      <c r="W59"/>
      <c r="X59"/>
      <c r="Y59"/>
    </row>
    <row r="60" spans="1:25" ht="12.75" customHeight="1" x14ac:dyDescent="0.2">
      <c r="A60" s="210"/>
      <c r="B60" s="210"/>
      <c r="C60" s="50" t="s">
        <v>37</v>
      </c>
      <c r="D60" s="15">
        <v>0</v>
      </c>
      <c r="E60" s="10">
        <f t="shared" si="1"/>
        <v>0</v>
      </c>
      <c r="F60" s="7"/>
      <c r="G60" s="15">
        <v>576</v>
      </c>
      <c r="H60" s="10">
        <f t="shared" si="2"/>
        <v>1</v>
      </c>
      <c r="I60" s="7">
        <f t="shared" si="0"/>
        <v>576</v>
      </c>
      <c r="W60"/>
      <c r="X60"/>
      <c r="Y60"/>
    </row>
    <row r="61" spans="1:25" ht="12.75" customHeight="1" x14ac:dyDescent="0.2">
      <c r="A61" s="210"/>
      <c r="B61" s="210"/>
      <c r="C61" s="50" t="s">
        <v>208</v>
      </c>
      <c r="D61" s="15">
        <v>0</v>
      </c>
      <c r="E61" s="10">
        <f t="shared" si="1"/>
        <v>0</v>
      </c>
      <c r="F61" s="7"/>
      <c r="G61" s="15">
        <v>1872</v>
      </c>
      <c r="H61" s="10">
        <f t="shared" si="2"/>
        <v>1</v>
      </c>
      <c r="I61" s="7">
        <f t="shared" si="0"/>
        <v>1872</v>
      </c>
      <c r="W61"/>
      <c r="X61"/>
      <c r="Y61"/>
    </row>
    <row r="62" spans="1:25" ht="12.75" customHeight="1" x14ac:dyDescent="0.2">
      <c r="A62" s="210"/>
      <c r="B62" s="210"/>
      <c r="C62" s="50" t="s">
        <v>1</v>
      </c>
      <c r="D62" s="15">
        <v>20672</v>
      </c>
      <c r="E62" s="10">
        <f t="shared" si="1"/>
        <v>0.42458100558659218</v>
      </c>
      <c r="F62" s="7"/>
      <c r="G62" s="15">
        <v>28016</v>
      </c>
      <c r="H62" s="10">
        <f t="shared" si="2"/>
        <v>0.57541899441340782</v>
      </c>
      <c r="I62" s="7">
        <f t="shared" si="0"/>
        <v>48688</v>
      </c>
      <c r="W62"/>
      <c r="X62"/>
      <c r="Y62"/>
    </row>
    <row r="63" spans="1:25" ht="12.75" customHeight="1" x14ac:dyDescent="0.2">
      <c r="A63" s="210"/>
      <c r="B63" s="210"/>
      <c r="C63" s="50" t="s">
        <v>16</v>
      </c>
      <c r="D63" s="15"/>
      <c r="E63" s="10" t="s">
        <v>102</v>
      </c>
      <c r="F63" s="7"/>
      <c r="G63" s="15"/>
      <c r="H63" s="10" t="s">
        <v>102</v>
      </c>
      <c r="I63" s="7">
        <f t="shared" si="0"/>
        <v>0</v>
      </c>
      <c r="W63"/>
      <c r="X63"/>
      <c r="Y63"/>
    </row>
    <row r="64" spans="1:25" ht="12.75" customHeight="1" x14ac:dyDescent="0.2">
      <c r="A64" s="210"/>
      <c r="B64" s="210"/>
      <c r="C64" s="50" t="s">
        <v>17</v>
      </c>
      <c r="D64" s="15">
        <v>0</v>
      </c>
      <c r="E64" s="10">
        <f t="shared" si="1"/>
        <v>0</v>
      </c>
      <c r="F64" s="7"/>
      <c r="G64" s="15">
        <v>1152</v>
      </c>
      <c r="H64" s="10">
        <f t="shared" si="2"/>
        <v>1</v>
      </c>
      <c r="I64" s="7">
        <f t="shared" si="0"/>
        <v>1152</v>
      </c>
      <c r="W64"/>
      <c r="X64"/>
      <c r="Y64"/>
    </row>
    <row r="65" spans="1:25" ht="12.75" customHeight="1" x14ac:dyDescent="0.2">
      <c r="A65" s="210"/>
      <c r="B65" s="210"/>
      <c r="C65" s="50" t="s">
        <v>21</v>
      </c>
      <c r="D65" s="15">
        <v>7968</v>
      </c>
      <c r="E65" s="10">
        <f t="shared" si="1"/>
        <v>0.4</v>
      </c>
      <c r="F65" s="7"/>
      <c r="G65" s="15">
        <v>11952</v>
      </c>
      <c r="H65" s="10">
        <f t="shared" si="2"/>
        <v>0.6</v>
      </c>
      <c r="I65" s="7">
        <f t="shared" si="0"/>
        <v>19920</v>
      </c>
      <c r="W65"/>
      <c r="X65"/>
      <c r="Y65"/>
    </row>
    <row r="66" spans="1:25" ht="12.75" customHeight="1" x14ac:dyDescent="0.2">
      <c r="A66" s="210"/>
      <c r="B66" s="210"/>
      <c r="C66" s="50" t="s">
        <v>3</v>
      </c>
      <c r="D66" s="15">
        <v>0</v>
      </c>
      <c r="E66" s="10">
        <f t="shared" si="1"/>
        <v>0</v>
      </c>
      <c r="F66" s="7"/>
      <c r="G66" s="15">
        <v>1440</v>
      </c>
      <c r="H66" s="10">
        <f t="shared" si="2"/>
        <v>1</v>
      </c>
      <c r="I66" s="7">
        <f t="shared" si="0"/>
        <v>1440</v>
      </c>
      <c r="W66"/>
      <c r="X66"/>
      <c r="Y66"/>
    </row>
    <row r="67" spans="1:25" ht="12.75" customHeight="1" x14ac:dyDescent="0.2">
      <c r="A67" s="210"/>
      <c r="B67" s="210"/>
      <c r="C67" s="50" t="s">
        <v>6</v>
      </c>
      <c r="D67" s="15">
        <v>5056</v>
      </c>
      <c r="E67" s="10">
        <f t="shared" si="1"/>
        <v>0.32780082987551867</v>
      </c>
      <c r="F67" s="7"/>
      <c r="G67" s="15">
        <v>10368</v>
      </c>
      <c r="H67" s="10">
        <f t="shared" si="2"/>
        <v>0.67219917012448138</v>
      </c>
      <c r="I67" s="7">
        <f t="shared" si="0"/>
        <v>15424</v>
      </c>
      <c r="W67"/>
      <c r="X67"/>
      <c r="Y67"/>
    </row>
    <row r="68" spans="1:25" ht="12.75" customHeight="1" x14ac:dyDescent="0.2">
      <c r="A68" s="210"/>
      <c r="B68" s="210"/>
      <c r="C68" s="50" t="s">
        <v>9</v>
      </c>
      <c r="D68" s="15"/>
      <c r="E68" s="10" t="s">
        <v>102</v>
      </c>
      <c r="F68" s="7"/>
      <c r="G68" s="15"/>
      <c r="H68" s="10" t="s">
        <v>102</v>
      </c>
      <c r="I68" s="7">
        <f t="shared" si="0"/>
        <v>0</v>
      </c>
      <c r="W68"/>
      <c r="X68"/>
      <c r="Y68"/>
    </row>
    <row r="69" spans="1:25" ht="12.75" customHeight="1" x14ac:dyDescent="0.2">
      <c r="A69" s="210"/>
      <c r="B69" s="210"/>
      <c r="C69" s="50" t="s">
        <v>236</v>
      </c>
      <c r="D69" s="15"/>
      <c r="E69" s="10" t="s">
        <v>102</v>
      </c>
      <c r="F69" s="7"/>
      <c r="G69" s="15"/>
      <c r="H69" s="10" t="s">
        <v>102</v>
      </c>
      <c r="I69" s="7">
        <f t="shared" si="0"/>
        <v>0</v>
      </c>
      <c r="W69"/>
      <c r="X69"/>
      <c r="Y69"/>
    </row>
    <row r="70" spans="1:25" ht="12.75" customHeight="1" x14ac:dyDescent="0.2">
      <c r="A70" s="210"/>
      <c r="B70" s="210"/>
      <c r="C70" s="50" t="s">
        <v>4</v>
      </c>
      <c r="D70" s="15">
        <v>0</v>
      </c>
      <c r="E70" s="10">
        <f t="shared" si="1"/>
        <v>0</v>
      </c>
      <c r="F70" s="7"/>
      <c r="G70" s="15">
        <v>864</v>
      </c>
      <c r="H70" s="10">
        <f t="shared" si="2"/>
        <v>1</v>
      </c>
      <c r="I70" s="7">
        <f t="shared" si="0"/>
        <v>864</v>
      </c>
      <c r="W70"/>
      <c r="X70"/>
      <c r="Y70"/>
    </row>
    <row r="71" spans="1:25" ht="12.75" customHeight="1" x14ac:dyDescent="0.2">
      <c r="A71" s="210"/>
      <c r="B71" s="210"/>
      <c r="C71" s="50" t="s">
        <v>10</v>
      </c>
      <c r="D71" s="15">
        <v>0</v>
      </c>
      <c r="E71" s="10">
        <f t="shared" si="1"/>
        <v>0</v>
      </c>
      <c r="F71" s="7"/>
      <c r="G71" s="15">
        <v>2352</v>
      </c>
      <c r="H71" s="10">
        <f t="shared" si="2"/>
        <v>1</v>
      </c>
      <c r="I71" s="7">
        <f t="shared" si="0"/>
        <v>2352</v>
      </c>
      <c r="W71"/>
      <c r="X71"/>
      <c r="Y71"/>
    </row>
    <row r="72" spans="1:25" ht="12.75" customHeight="1" x14ac:dyDescent="0.2">
      <c r="A72" s="210"/>
      <c r="B72" s="210"/>
      <c r="C72" s="50" t="s">
        <v>22</v>
      </c>
      <c r="D72" s="15">
        <v>9648</v>
      </c>
      <c r="E72" s="10">
        <f t="shared" si="1"/>
        <v>0.50886075949367093</v>
      </c>
      <c r="F72" s="7"/>
      <c r="G72" s="15">
        <v>9312</v>
      </c>
      <c r="H72" s="10">
        <f t="shared" si="2"/>
        <v>0.49113924050632912</v>
      </c>
      <c r="I72" s="7">
        <f t="shared" si="0"/>
        <v>18960</v>
      </c>
      <c r="W72"/>
      <c r="X72"/>
      <c r="Y72"/>
    </row>
    <row r="73" spans="1:25" ht="12.75" customHeight="1" x14ac:dyDescent="0.2">
      <c r="A73" s="210"/>
      <c r="B73" s="210"/>
      <c r="C73" s="50" t="s">
        <v>23</v>
      </c>
      <c r="D73" s="15">
        <v>0</v>
      </c>
      <c r="E73" s="10">
        <f t="shared" si="1"/>
        <v>0</v>
      </c>
      <c r="F73" s="7"/>
      <c r="G73" s="15">
        <v>1728</v>
      </c>
      <c r="H73" s="10">
        <f t="shared" si="2"/>
        <v>1</v>
      </c>
      <c r="I73" s="7">
        <f t="shared" si="0"/>
        <v>1728</v>
      </c>
      <c r="W73"/>
      <c r="X73"/>
      <c r="Y73"/>
    </row>
    <row r="74" spans="1:25" ht="12.75" customHeight="1" x14ac:dyDescent="0.2">
      <c r="A74" s="210"/>
      <c r="B74" s="210"/>
      <c r="C74" s="50" t="s">
        <v>47</v>
      </c>
      <c r="D74" s="15">
        <v>0</v>
      </c>
      <c r="E74" s="10">
        <f t="shared" si="1"/>
        <v>0</v>
      </c>
      <c r="F74" s="7"/>
      <c r="G74" s="15">
        <v>5616</v>
      </c>
      <c r="H74" s="10">
        <f t="shared" si="2"/>
        <v>1</v>
      </c>
      <c r="I74" s="7">
        <f t="shared" si="0"/>
        <v>5616</v>
      </c>
      <c r="W74"/>
      <c r="X74"/>
      <c r="Y74"/>
    </row>
    <row r="75" spans="1:25" ht="12.75" customHeight="1" x14ac:dyDescent="0.2">
      <c r="A75" s="210"/>
      <c r="B75" s="210"/>
      <c r="C75" s="50" t="s">
        <v>24</v>
      </c>
      <c r="D75" s="15"/>
      <c r="E75" s="10" t="s">
        <v>102</v>
      </c>
      <c r="F75" s="7"/>
      <c r="G75" s="15"/>
      <c r="H75" s="10" t="s">
        <v>102</v>
      </c>
      <c r="I75" s="7">
        <f t="shared" si="0"/>
        <v>0</v>
      </c>
      <c r="W75"/>
      <c r="X75"/>
      <c r="Y75"/>
    </row>
    <row r="76" spans="1:25" ht="12.75" customHeight="1" x14ac:dyDescent="0.2">
      <c r="A76" s="210"/>
      <c r="B76" s="210"/>
      <c r="C76" s="50" t="s">
        <v>5</v>
      </c>
      <c r="D76" s="15">
        <v>672</v>
      </c>
      <c r="E76" s="10">
        <f t="shared" si="1"/>
        <v>0.4</v>
      </c>
      <c r="F76" s="7"/>
      <c r="G76" s="15">
        <v>1008</v>
      </c>
      <c r="H76" s="10">
        <f t="shared" si="2"/>
        <v>0.6</v>
      </c>
      <c r="I76" s="7">
        <f t="shared" si="0"/>
        <v>1680</v>
      </c>
      <c r="W76"/>
      <c r="X76"/>
      <c r="Y76"/>
    </row>
    <row r="77" spans="1:25" ht="12.75" customHeight="1" thickBot="1" x14ac:dyDescent="0.25">
      <c r="A77" s="210"/>
      <c r="B77" s="217"/>
      <c r="C77" s="64" t="s">
        <v>25</v>
      </c>
      <c r="D77" s="60">
        <f>SUM(D53:D76)</f>
        <v>45840</v>
      </c>
      <c r="E77" s="61">
        <f t="shared" ref="E77:E101" si="3">+D77/$I77</f>
        <v>0.33626760563380281</v>
      </c>
      <c r="F77" s="63"/>
      <c r="G77" s="60">
        <f>SUM(G53:G76)</f>
        <v>90480</v>
      </c>
      <c r="H77" s="61">
        <f t="shared" ref="H77:H101" si="4">+G77/$I77</f>
        <v>0.66373239436619713</v>
      </c>
      <c r="I77" s="63">
        <f t="shared" ref="I77:I101" si="5">+D77+G77</f>
        <v>136320</v>
      </c>
      <c r="W77"/>
      <c r="X77"/>
      <c r="Y77"/>
    </row>
    <row r="78" spans="1:25" ht="12.75" customHeight="1" thickBot="1" x14ac:dyDescent="0.25">
      <c r="A78" s="217"/>
      <c r="B78" s="204" t="s">
        <v>326</v>
      </c>
      <c r="C78" s="205"/>
      <c r="D78" s="76">
        <f>+D77</f>
        <v>45840</v>
      </c>
      <c r="E78" s="77">
        <f t="shared" si="3"/>
        <v>0.33626760563380281</v>
      </c>
      <c r="F78" s="78"/>
      <c r="G78" s="76">
        <f>+G77</f>
        <v>90480</v>
      </c>
      <c r="H78" s="77">
        <f t="shared" si="4"/>
        <v>0.66373239436619713</v>
      </c>
      <c r="I78" s="78">
        <f t="shared" si="5"/>
        <v>136320</v>
      </c>
      <c r="W78"/>
      <c r="X78"/>
      <c r="Y78"/>
    </row>
    <row r="79" spans="1:25" ht="12.75" customHeight="1" x14ac:dyDescent="0.2">
      <c r="A79" s="212" t="s">
        <v>534</v>
      </c>
      <c r="B79" s="212" t="s">
        <v>518</v>
      </c>
      <c r="C79" s="51" t="s">
        <v>76</v>
      </c>
      <c r="D79" s="86"/>
      <c r="E79" s="87"/>
      <c r="F79" s="86"/>
      <c r="G79" s="86"/>
      <c r="H79" s="87"/>
      <c r="I79" s="86"/>
      <c r="W79"/>
      <c r="X79"/>
      <c r="Y79"/>
    </row>
    <row r="80" spans="1:25" ht="12.75" customHeight="1" x14ac:dyDescent="0.2">
      <c r="A80" s="209"/>
      <c r="B80" s="209"/>
      <c r="C80" s="9" t="s">
        <v>234</v>
      </c>
      <c r="D80" s="15">
        <v>3696</v>
      </c>
      <c r="E80" s="10">
        <f t="shared" si="3"/>
        <v>1</v>
      </c>
      <c r="F80" s="7"/>
      <c r="G80" s="15">
        <v>0</v>
      </c>
      <c r="H80" s="10">
        <f t="shared" si="4"/>
        <v>0</v>
      </c>
      <c r="I80" s="7">
        <f t="shared" si="5"/>
        <v>3696</v>
      </c>
      <c r="W80"/>
      <c r="X80"/>
      <c r="Y80"/>
    </row>
    <row r="81" spans="1:25" ht="12.75" customHeight="1" x14ac:dyDescent="0.2">
      <c r="A81" s="209"/>
      <c r="B81" s="209"/>
      <c r="C81" s="9" t="s">
        <v>7</v>
      </c>
      <c r="D81" s="15">
        <v>0</v>
      </c>
      <c r="E81" s="10">
        <f t="shared" si="3"/>
        <v>0</v>
      </c>
      <c r="F81" s="7"/>
      <c r="G81" s="15">
        <v>672</v>
      </c>
      <c r="H81" s="10">
        <f t="shared" si="4"/>
        <v>1</v>
      </c>
      <c r="I81" s="7">
        <f t="shared" si="5"/>
        <v>672</v>
      </c>
      <c r="W81"/>
      <c r="X81"/>
      <c r="Y81"/>
    </row>
    <row r="82" spans="1:25" ht="12.75" customHeight="1" x14ac:dyDescent="0.2">
      <c r="A82" s="209"/>
      <c r="B82" s="209"/>
      <c r="C82" s="9" t="s">
        <v>235</v>
      </c>
      <c r="D82" s="15"/>
      <c r="E82" s="10" t="s">
        <v>102</v>
      </c>
      <c r="F82" s="7"/>
      <c r="G82" s="15"/>
      <c r="H82" s="10" t="s">
        <v>102</v>
      </c>
      <c r="I82" s="7">
        <f t="shared" si="5"/>
        <v>0</v>
      </c>
      <c r="W82"/>
      <c r="X82"/>
      <c r="Y82"/>
    </row>
    <row r="83" spans="1:25" ht="12.75" customHeight="1" x14ac:dyDescent="0.2">
      <c r="A83" s="209"/>
      <c r="B83" s="209"/>
      <c r="C83" s="9" t="s">
        <v>14</v>
      </c>
      <c r="D83" s="15">
        <v>1200</v>
      </c>
      <c r="E83" s="10">
        <f t="shared" si="3"/>
        <v>0.3125</v>
      </c>
      <c r="F83" s="7"/>
      <c r="G83" s="15">
        <v>2640</v>
      </c>
      <c r="H83" s="10">
        <f t="shared" si="4"/>
        <v>0.6875</v>
      </c>
      <c r="I83" s="7">
        <f t="shared" si="5"/>
        <v>3840</v>
      </c>
      <c r="W83"/>
      <c r="X83"/>
      <c r="Y83"/>
    </row>
    <row r="84" spans="1:25" ht="12.75" customHeight="1" x14ac:dyDescent="0.2">
      <c r="A84" s="209"/>
      <c r="B84" s="210"/>
      <c r="C84" s="9" t="s">
        <v>0</v>
      </c>
      <c r="D84" s="15"/>
      <c r="E84" s="10" t="s">
        <v>102</v>
      </c>
      <c r="F84" s="7"/>
      <c r="G84" s="15"/>
      <c r="H84" s="10" t="s">
        <v>102</v>
      </c>
      <c r="I84" s="7">
        <f t="shared" si="5"/>
        <v>0</v>
      </c>
      <c r="W84"/>
      <c r="X84"/>
      <c r="Y84"/>
    </row>
    <row r="85" spans="1:25" ht="12.75" customHeight="1" x14ac:dyDescent="0.2">
      <c r="A85" s="209"/>
      <c r="B85" s="210"/>
      <c r="C85" s="50" t="s">
        <v>34</v>
      </c>
      <c r="D85" s="15">
        <v>2112</v>
      </c>
      <c r="E85" s="10">
        <f t="shared" si="3"/>
        <v>0.5714285714285714</v>
      </c>
      <c r="F85" s="7"/>
      <c r="G85" s="15">
        <v>1584</v>
      </c>
      <c r="H85" s="10">
        <f t="shared" si="4"/>
        <v>0.42857142857142855</v>
      </c>
      <c r="I85" s="7">
        <f t="shared" si="5"/>
        <v>3696</v>
      </c>
      <c r="W85"/>
      <c r="X85"/>
      <c r="Y85"/>
    </row>
    <row r="86" spans="1:25" ht="12.75" customHeight="1" x14ac:dyDescent="0.2">
      <c r="A86" s="209"/>
      <c r="B86" s="210"/>
      <c r="C86" s="50" t="s">
        <v>37</v>
      </c>
      <c r="D86" s="15">
        <v>0</v>
      </c>
      <c r="E86" s="10">
        <f t="shared" si="3"/>
        <v>0</v>
      </c>
      <c r="F86" s="7"/>
      <c r="G86" s="15">
        <v>1392</v>
      </c>
      <c r="H86" s="10">
        <f t="shared" si="4"/>
        <v>1</v>
      </c>
      <c r="I86" s="7">
        <f t="shared" si="5"/>
        <v>1392</v>
      </c>
      <c r="W86"/>
      <c r="X86"/>
      <c r="Y86"/>
    </row>
    <row r="87" spans="1:25" ht="12.75" customHeight="1" x14ac:dyDescent="0.2">
      <c r="A87" s="209"/>
      <c r="B87" s="210"/>
      <c r="C87" s="50" t="s">
        <v>208</v>
      </c>
      <c r="D87" s="15">
        <v>0</v>
      </c>
      <c r="E87" s="10">
        <f t="shared" si="3"/>
        <v>0</v>
      </c>
      <c r="F87" s="7"/>
      <c r="G87" s="15">
        <v>3984</v>
      </c>
      <c r="H87" s="10">
        <f t="shared" si="4"/>
        <v>1</v>
      </c>
      <c r="I87" s="7">
        <f t="shared" si="5"/>
        <v>3984</v>
      </c>
      <c r="W87"/>
      <c r="X87"/>
      <c r="Y87"/>
    </row>
    <row r="88" spans="1:25" ht="12.75" customHeight="1" x14ac:dyDescent="0.2">
      <c r="A88" s="209"/>
      <c r="B88" s="210"/>
      <c r="C88" s="50" t="s">
        <v>1</v>
      </c>
      <c r="D88" s="15">
        <v>0</v>
      </c>
      <c r="E88" s="10">
        <f t="shared" si="3"/>
        <v>0</v>
      </c>
      <c r="F88" s="7"/>
      <c r="G88" s="15">
        <v>9776</v>
      </c>
      <c r="H88" s="10">
        <f t="shared" si="4"/>
        <v>1</v>
      </c>
      <c r="I88" s="7">
        <f t="shared" si="5"/>
        <v>9776</v>
      </c>
      <c r="W88"/>
      <c r="X88"/>
      <c r="Y88"/>
    </row>
    <row r="89" spans="1:25" ht="12.75" customHeight="1" x14ac:dyDescent="0.2">
      <c r="A89" s="209"/>
      <c r="B89" s="210"/>
      <c r="C89" s="50" t="s">
        <v>16</v>
      </c>
      <c r="D89" s="15">
        <v>0</v>
      </c>
      <c r="E89" s="10">
        <f t="shared" si="3"/>
        <v>0</v>
      </c>
      <c r="F89" s="7"/>
      <c r="G89" s="15">
        <v>1152</v>
      </c>
      <c r="H89" s="10">
        <f t="shared" si="4"/>
        <v>1</v>
      </c>
      <c r="I89" s="7">
        <f t="shared" si="5"/>
        <v>1152</v>
      </c>
      <c r="W89"/>
      <c r="X89"/>
      <c r="Y89"/>
    </row>
    <row r="90" spans="1:25" ht="12.75" customHeight="1" x14ac:dyDescent="0.2">
      <c r="A90" s="209"/>
      <c r="B90" s="210"/>
      <c r="C90" s="50" t="s">
        <v>21</v>
      </c>
      <c r="D90" s="15">
        <v>3936</v>
      </c>
      <c r="E90" s="10">
        <f t="shared" si="3"/>
        <v>0.62121212121212122</v>
      </c>
      <c r="F90" s="7"/>
      <c r="G90" s="15">
        <v>2400</v>
      </c>
      <c r="H90" s="10">
        <f t="shared" si="4"/>
        <v>0.37878787878787878</v>
      </c>
      <c r="I90" s="7">
        <f t="shared" si="5"/>
        <v>6336</v>
      </c>
      <c r="W90"/>
      <c r="X90"/>
      <c r="Y90"/>
    </row>
    <row r="91" spans="1:25" ht="12.75" customHeight="1" x14ac:dyDescent="0.2">
      <c r="A91" s="209"/>
      <c r="B91" s="210"/>
      <c r="C91" s="50" t="s">
        <v>3</v>
      </c>
      <c r="D91" s="15">
        <v>0</v>
      </c>
      <c r="E91" s="10">
        <f t="shared" si="3"/>
        <v>0</v>
      </c>
      <c r="F91" s="7"/>
      <c r="G91" s="15">
        <v>960</v>
      </c>
      <c r="H91" s="10">
        <f t="shared" si="4"/>
        <v>1</v>
      </c>
      <c r="I91" s="7">
        <f t="shared" si="5"/>
        <v>960</v>
      </c>
      <c r="W91"/>
      <c r="X91"/>
      <c r="Y91"/>
    </row>
    <row r="92" spans="1:25" ht="12.75" customHeight="1" x14ac:dyDescent="0.2">
      <c r="A92" s="209"/>
      <c r="B92" s="210"/>
      <c r="C92" s="50" t="s">
        <v>6</v>
      </c>
      <c r="D92" s="15">
        <v>3392</v>
      </c>
      <c r="E92" s="10">
        <f t="shared" si="3"/>
        <v>0.85483870967741937</v>
      </c>
      <c r="F92" s="7"/>
      <c r="G92" s="15">
        <v>576</v>
      </c>
      <c r="H92" s="10">
        <f t="shared" si="4"/>
        <v>0.14516129032258066</v>
      </c>
      <c r="I92" s="7">
        <f t="shared" si="5"/>
        <v>3968</v>
      </c>
      <c r="W92"/>
      <c r="X92"/>
      <c r="Y92"/>
    </row>
    <row r="93" spans="1:25" ht="12.75" customHeight="1" x14ac:dyDescent="0.2">
      <c r="A93" s="209"/>
      <c r="B93" s="210"/>
      <c r="C93" s="50" t="s">
        <v>9</v>
      </c>
      <c r="D93" s="15">
        <v>0</v>
      </c>
      <c r="E93" s="10">
        <f t="shared" si="3"/>
        <v>0</v>
      </c>
      <c r="F93" s="7"/>
      <c r="G93" s="15">
        <v>768</v>
      </c>
      <c r="H93" s="10">
        <f t="shared" si="4"/>
        <v>1</v>
      </c>
      <c r="I93" s="7">
        <f t="shared" si="5"/>
        <v>768</v>
      </c>
      <c r="W93"/>
      <c r="X93"/>
      <c r="Y93"/>
    </row>
    <row r="94" spans="1:25" ht="12.75" customHeight="1" x14ac:dyDescent="0.2">
      <c r="A94" s="209"/>
      <c r="B94" s="210"/>
      <c r="C94" s="50" t="s">
        <v>236</v>
      </c>
      <c r="D94" s="15"/>
      <c r="E94" s="10" t="s">
        <v>102</v>
      </c>
      <c r="F94" s="7"/>
      <c r="G94" s="15"/>
      <c r="H94" s="10" t="s">
        <v>102</v>
      </c>
      <c r="I94" s="7">
        <f t="shared" si="5"/>
        <v>0</v>
      </c>
      <c r="W94"/>
      <c r="X94"/>
      <c r="Y94"/>
    </row>
    <row r="95" spans="1:25" ht="12.75" customHeight="1" x14ac:dyDescent="0.2">
      <c r="A95" s="209"/>
      <c r="B95" s="210"/>
      <c r="C95" s="50" t="s">
        <v>4</v>
      </c>
      <c r="D95" s="15"/>
      <c r="E95" s="10" t="s">
        <v>102</v>
      </c>
      <c r="F95" s="7"/>
      <c r="G95" s="15"/>
      <c r="H95" s="10" t="s">
        <v>102</v>
      </c>
      <c r="I95" s="7">
        <f t="shared" si="5"/>
        <v>0</v>
      </c>
      <c r="W95"/>
      <c r="X95"/>
      <c r="Y95"/>
    </row>
    <row r="96" spans="1:25" ht="12.75" customHeight="1" x14ac:dyDescent="0.2">
      <c r="A96" s="209"/>
      <c r="B96" s="210"/>
      <c r="C96" s="50" t="s">
        <v>22</v>
      </c>
      <c r="D96" s="15">
        <v>3408</v>
      </c>
      <c r="E96" s="10">
        <f t="shared" si="3"/>
        <v>1</v>
      </c>
      <c r="F96" s="7"/>
      <c r="G96" s="15">
        <v>0</v>
      </c>
      <c r="H96" s="10">
        <f t="shared" si="4"/>
        <v>0</v>
      </c>
      <c r="I96" s="7">
        <f t="shared" si="5"/>
        <v>3408</v>
      </c>
      <c r="W96"/>
      <c r="X96"/>
      <c r="Y96"/>
    </row>
    <row r="97" spans="1:25" ht="12.75" customHeight="1" x14ac:dyDescent="0.2">
      <c r="A97" s="209"/>
      <c r="B97" s="210"/>
      <c r="C97" s="50" t="s">
        <v>23</v>
      </c>
      <c r="D97" s="15">
        <v>0</v>
      </c>
      <c r="E97" s="10">
        <f t="shared" si="3"/>
        <v>0</v>
      </c>
      <c r="F97" s="7"/>
      <c r="G97" s="15">
        <v>624</v>
      </c>
      <c r="H97" s="10">
        <f t="shared" si="4"/>
        <v>1</v>
      </c>
      <c r="I97" s="7">
        <f t="shared" si="5"/>
        <v>624</v>
      </c>
      <c r="W97"/>
      <c r="X97"/>
      <c r="Y97"/>
    </row>
    <row r="98" spans="1:25" ht="12.75" customHeight="1" x14ac:dyDescent="0.2">
      <c r="A98" s="209"/>
      <c r="B98" s="210"/>
      <c r="C98" s="50" t="s">
        <v>47</v>
      </c>
      <c r="D98" s="15">
        <v>528</v>
      </c>
      <c r="E98" s="10">
        <f t="shared" si="3"/>
        <v>0.19298245614035087</v>
      </c>
      <c r="F98" s="7"/>
      <c r="G98" s="15">
        <v>2208</v>
      </c>
      <c r="H98" s="10">
        <f t="shared" si="4"/>
        <v>0.80701754385964908</v>
      </c>
      <c r="I98" s="7">
        <f t="shared" si="5"/>
        <v>2736</v>
      </c>
      <c r="W98"/>
      <c r="X98"/>
      <c r="Y98"/>
    </row>
    <row r="99" spans="1:25" ht="12.75" customHeight="1" x14ac:dyDescent="0.2">
      <c r="A99" s="209"/>
      <c r="B99" s="210"/>
      <c r="C99" s="50" t="s">
        <v>5</v>
      </c>
      <c r="D99" s="15">
        <v>0</v>
      </c>
      <c r="E99" s="10">
        <f t="shared" si="3"/>
        <v>0</v>
      </c>
      <c r="F99" s="7"/>
      <c r="G99" s="15">
        <v>720</v>
      </c>
      <c r="H99" s="10">
        <f t="shared" si="4"/>
        <v>1</v>
      </c>
      <c r="I99" s="7">
        <f t="shared" si="5"/>
        <v>720</v>
      </c>
      <c r="W99"/>
      <c r="X99"/>
      <c r="Y99"/>
    </row>
    <row r="100" spans="1:25" ht="12.75" customHeight="1" thickBot="1" x14ac:dyDescent="0.25">
      <c r="A100" s="209"/>
      <c r="B100" s="217"/>
      <c r="C100" s="64" t="s">
        <v>25</v>
      </c>
      <c r="D100" s="60">
        <f>SUM(D80:D99)</f>
        <v>18272</v>
      </c>
      <c r="E100" s="61">
        <f t="shared" si="3"/>
        <v>0.38283607106939321</v>
      </c>
      <c r="F100" s="63"/>
      <c r="G100" s="60">
        <f>SUM(G80:G99)</f>
        <v>29456</v>
      </c>
      <c r="H100" s="61">
        <f t="shared" si="4"/>
        <v>0.61716392893060679</v>
      </c>
      <c r="I100" s="63">
        <f t="shared" si="5"/>
        <v>47728</v>
      </c>
      <c r="W100"/>
      <c r="X100"/>
      <c r="Y100"/>
    </row>
    <row r="101" spans="1:25" ht="12.75" customHeight="1" thickBot="1" x14ac:dyDescent="0.25">
      <c r="A101" s="219"/>
      <c r="B101" s="204" t="s">
        <v>327</v>
      </c>
      <c r="C101" s="205"/>
      <c r="D101" s="76">
        <f>+D100</f>
        <v>18272</v>
      </c>
      <c r="E101" s="77">
        <f t="shared" si="3"/>
        <v>0.38283607106939321</v>
      </c>
      <c r="F101" s="78"/>
      <c r="G101" s="76">
        <f>+G100</f>
        <v>29456</v>
      </c>
      <c r="H101" s="77">
        <f t="shared" si="4"/>
        <v>0.61716392893060679</v>
      </c>
      <c r="I101" s="78">
        <f t="shared" si="5"/>
        <v>47728</v>
      </c>
      <c r="W101"/>
      <c r="X101"/>
      <c r="Y101"/>
    </row>
    <row r="102" spans="1:25" ht="12.75" customHeight="1" x14ac:dyDescent="0.2">
      <c r="A102" s="209" t="s">
        <v>533</v>
      </c>
      <c r="B102" s="212" t="s">
        <v>519</v>
      </c>
      <c r="C102" s="53" t="s">
        <v>668</v>
      </c>
      <c r="D102" s="43"/>
      <c r="E102" s="42"/>
      <c r="F102" s="43"/>
      <c r="G102" s="43"/>
      <c r="H102" s="42"/>
      <c r="I102" s="43"/>
      <c r="W102"/>
      <c r="X102"/>
      <c r="Y102"/>
    </row>
    <row r="103" spans="1:25" ht="12.75" customHeight="1" x14ac:dyDescent="0.2">
      <c r="A103" s="210"/>
      <c r="B103" s="210"/>
      <c r="C103" s="9" t="s">
        <v>19</v>
      </c>
      <c r="D103" s="7">
        <v>0</v>
      </c>
      <c r="E103" s="10">
        <f t="shared" ref="E103:E183" si="6">+D103/$I103</f>
        <v>0</v>
      </c>
      <c r="F103" s="12"/>
      <c r="G103" s="7">
        <v>1056</v>
      </c>
      <c r="H103" s="10">
        <f t="shared" ref="H103:H183" si="7">+G103/$I103</f>
        <v>1</v>
      </c>
      <c r="I103" s="7">
        <f t="shared" ref="I103:I183" si="8">+D103+G103</f>
        <v>1056</v>
      </c>
      <c r="W103"/>
      <c r="X103"/>
      <c r="Y103"/>
    </row>
    <row r="104" spans="1:25" ht="12.75" customHeight="1" x14ac:dyDescent="0.2">
      <c r="A104" s="210"/>
      <c r="B104" s="210"/>
      <c r="C104" s="9" t="s">
        <v>237</v>
      </c>
      <c r="D104" s="7"/>
      <c r="E104" s="10" t="s">
        <v>102</v>
      </c>
      <c r="F104" s="7"/>
      <c r="G104" s="7"/>
      <c r="H104" s="10" t="s">
        <v>102</v>
      </c>
      <c r="I104" s="7">
        <f t="shared" si="8"/>
        <v>0</v>
      </c>
      <c r="W104"/>
      <c r="X104"/>
      <c r="Y104"/>
    </row>
    <row r="105" spans="1:25" ht="12.75" customHeight="1" x14ac:dyDescent="0.2">
      <c r="A105" s="210"/>
      <c r="B105" s="210"/>
      <c r="C105" s="9" t="s">
        <v>208</v>
      </c>
      <c r="D105" s="7">
        <v>1632</v>
      </c>
      <c r="E105" s="10">
        <f t="shared" si="6"/>
        <v>0.10149253731343283</v>
      </c>
      <c r="F105" s="7"/>
      <c r="G105" s="7">
        <v>14448</v>
      </c>
      <c r="H105" s="10">
        <f t="shared" si="7"/>
        <v>0.89850746268656712</v>
      </c>
      <c r="I105" s="7">
        <f t="shared" si="8"/>
        <v>16080</v>
      </c>
      <c r="W105"/>
      <c r="X105"/>
      <c r="Y105"/>
    </row>
    <row r="106" spans="1:25" ht="12.75" customHeight="1" x14ac:dyDescent="0.2">
      <c r="A106" s="210"/>
      <c r="B106" s="210"/>
      <c r="C106" s="9" t="s">
        <v>219</v>
      </c>
      <c r="D106" s="7">
        <v>2496</v>
      </c>
      <c r="E106" s="10">
        <f t="shared" si="6"/>
        <v>1</v>
      </c>
      <c r="F106" s="7"/>
      <c r="G106" s="7">
        <v>0</v>
      </c>
      <c r="H106" s="10">
        <f t="shared" si="7"/>
        <v>0</v>
      </c>
      <c r="I106" s="7">
        <f t="shared" si="8"/>
        <v>2496</v>
      </c>
      <c r="W106"/>
      <c r="X106"/>
      <c r="Y106"/>
    </row>
    <row r="107" spans="1:25" ht="12.75" customHeight="1" x14ac:dyDescent="0.2">
      <c r="A107" s="210"/>
      <c r="B107" s="210"/>
      <c r="C107" s="9" t="s">
        <v>20</v>
      </c>
      <c r="D107" s="7"/>
      <c r="E107" s="10" t="s">
        <v>102</v>
      </c>
      <c r="F107" s="7"/>
      <c r="G107" s="7"/>
      <c r="H107" s="10" t="s">
        <v>102</v>
      </c>
      <c r="I107" s="7">
        <f t="shared" si="8"/>
        <v>0</v>
      </c>
      <c r="W107"/>
      <c r="X107"/>
      <c r="Y107"/>
    </row>
    <row r="108" spans="1:25" ht="12.75" customHeight="1" x14ac:dyDescent="0.2">
      <c r="A108" s="210"/>
      <c r="B108" s="210"/>
      <c r="C108" s="9" t="s">
        <v>21</v>
      </c>
      <c r="D108" s="7">
        <v>40800</v>
      </c>
      <c r="E108" s="10">
        <f t="shared" si="6"/>
        <v>0.93406593406593408</v>
      </c>
      <c r="F108" s="7"/>
      <c r="G108" s="7">
        <v>2880</v>
      </c>
      <c r="H108" s="10">
        <f t="shared" si="7"/>
        <v>6.5934065934065936E-2</v>
      </c>
      <c r="I108" s="7">
        <f t="shared" si="8"/>
        <v>43680</v>
      </c>
      <c r="W108"/>
      <c r="X108"/>
      <c r="Y108"/>
    </row>
    <row r="109" spans="1:25" ht="12.75" customHeight="1" x14ac:dyDescent="0.2">
      <c r="A109" s="210"/>
      <c r="B109" s="210"/>
      <c r="C109" s="9" t="s">
        <v>22</v>
      </c>
      <c r="D109" s="7">
        <v>23952</v>
      </c>
      <c r="E109" s="10">
        <f t="shared" si="6"/>
        <v>0.75951293759512939</v>
      </c>
      <c r="F109" s="7"/>
      <c r="G109" s="7">
        <v>7584</v>
      </c>
      <c r="H109" s="10">
        <f t="shared" si="7"/>
        <v>0.24048706240487061</v>
      </c>
      <c r="I109" s="7">
        <f t="shared" si="8"/>
        <v>31536</v>
      </c>
      <c r="W109"/>
      <c r="X109"/>
      <c r="Y109"/>
    </row>
    <row r="110" spans="1:25" ht="12.75" customHeight="1" x14ac:dyDescent="0.2">
      <c r="A110" s="210"/>
      <c r="B110" s="210"/>
      <c r="C110" s="9" t="s">
        <v>23</v>
      </c>
      <c r="D110" s="15">
        <v>17088</v>
      </c>
      <c r="E110" s="58">
        <f t="shared" si="6"/>
        <v>0.77899343544857769</v>
      </c>
      <c r="F110" s="50"/>
      <c r="G110" s="15">
        <v>4848</v>
      </c>
      <c r="H110" s="58">
        <f t="shared" si="7"/>
        <v>0.22100656455142231</v>
      </c>
      <c r="I110" s="15">
        <f t="shared" si="8"/>
        <v>21936</v>
      </c>
      <c r="W110"/>
      <c r="X110"/>
      <c r="Y110"/>
    </row>
    <row r="111" spans="1:25" ht="12.75" customHeight="1" x14ac:dyDescent="0.2">
      <c r="A111" s="210"/>
      <c r="B111" s="210"/>
      <c r="C111" s="9" t="s">
        <v>24</v>
      </c>
      <c r="D111" s="15">
        <v>5472</v>
      </c>
      <c r="E111" s="58">
        <f t="shared" si="6"/>
        <v>1</v>
      </c>
      <c r="F111" s="50"/>
      <c r="G111" s="15">
        <v>0</v>
      </c>
      <c r="H111" s="58">
        <f t="shared" si="7"/>
        <v>0</v>
      </c>
      <c r="I111" s="15">
        <f t="shared" si="8"/>
        <v>5472</v>
      </c>
      <c r="W111"/>
      <c r="X111"/>
      <c r="Y111"/>
    </row>
    <row r="112" spans="1:25" ht="12.75" customHeight="1" x14ac:dyDescent="0.2">
      <c r="A112" s="210"/>
      <c r="B112" s="210"/>
      <c r="C112" s="9" t="s">
        <v>275</v>
      </c>
      <c r="D112" s="15"/>
      <c r="E112" s="58" t="s">
        <v>102</v>
      </c>
      <c r="F112" s="50"/>
      <c r="G112" s="15"/>
      <c r="H112" s="58" t="s">
        <v>102</v>
      </c>
      <c r="I112" s="15">
        <f t="shared" si="8"/>
        <v>0</v>
      </c>
      <c r="W112"/>
      <c r="X112"/>
      <c r="Y112"/>
    </row>
    <row r="113" spans="1:25" ht="12.75" customHeight="1" x14ac:dyDescent="0.2">
      <c r="A113" s="210"/>
      <c r="B113" s="210"/>
      <c r="C113" s="9" t="s">
        <v>5</v>
      </c>
      <c r="D113" s="15">
        <v>11376</v>
      </c>
      <c r="E113" s="58">
        <f t="shared" si="6"/>
        <v>0.60613810741687979</v>
      </c>
      <c r="F113" s="50"/>
      <c r="G113" s="15">
        <v>7392</v>
      </c>
      <c r="H113" s="58">
        <f t="shared" si="7"/>
        <v>0.39386189258312021</v>
      </c>
      <c r="I113" s="15">
        <f t="shared" si="8"/>
        <v>18768</v>
      </c>
      <c r="W113"/>
      <c r="X113"/>
      <c r="Y113"/>
    </row>
    <row r="114" spans="1:25" ht="12.75" customHeight="1" x14ac:dyDescent="0.2">
      <c r="A114" s="210"/>
      <c r="B114" s="210"/>
      <c r="C114" s="35" t="s">
        <v>75</v>
      </c>
      <c r="D114" s="33">
        <f>SUM(D103:D113)</f>
        <v>102816</v>
      </c>
      <c r="E114" s="34">
        <f t="shared" si="6"/>
        <v>0.72906739278420696</v>
      </c>
      <c r="F114" s="33"/>
      <c r="G114" s="33">
        <f>SUM(G103:G113)</f>
        <v>38208</v>
      </c>
      <c r="H114" s="34">
        <f t="shared" si="7"/>
        <v>0.27093260721579304</v>
      </c>
      <c r="I114" s="33">
        <f t="shared" si="8"/>
        <v>141024</v>
      </c>
      <c r="W114"/>
      <c r="X114"/>
      <c r="Y114"/>
    </row>
    <row r="115" spans="1:25" ht="12.75" customHeight="1" x14ac:dyDescent="0.2">
      <c r="A115" s="210"/>
      <c r="B115" s="210"/>
      <c r="C115" s="53" t="s">
        <v>431</v>
      </c>
      <c r="D115" s="43"/>
      <c r="E115" s="42"/>
      <c r="F115" s="43"/>
      <c r="G115" s="43"/>
      <c r="H115" s="42"/>
      <c r="I115" s="43"/>
      <c r="W115"/>
      <c r="X115"/>
      <c r="Y115"/>
    </row>
    <row r="116" spans="1:25" ht="12.75" customHeight="1" x14ac:dyDescent="0.2">
      <c r="A116" s="210"/>
      <c r="B116" s="210"/>
      <c r="C116" s="9" t="s">
        <v>7</v>
      </c>
      <c r="D116" s="16">
        <v>17328</v>
      </c>
      <c r="E116" s="17">
        <f t="shared" si="6"/>
        <v>0.84149184149184153</v>
      </c>
      <c r="F116" s="16"/>
      <c r="G116" s="16">
        <v>3264</v>
      </c>
      <c r="H116" s="17">
        <f t="shared" si="7"/>
        <v>0.1585081585081585</v>
      </c>
      <c r="I116" s="16">
        <f t="shared" si="8"/>
        <v>20592</v>
      </c>
      <c r="W116"/>
      <c r="X116"/>
      <c r="Y116"/>
    </row>
    <row r="117" spans="1:25" ht="12.75" customHeight="1" x14ac:dyDescent="0.2">
      <c r="A117" s="210"/>
      <c r="B117" s="210"/>
      <c r="C117" s="9" t="s">
        <v>8</v>
      </c>
      <c r="D117" s="16">
        <v>0</v>
      </c>
      <c r="E117" s="17">
        <f t="shared" si="6"/>
        <v>0</v>
      </c>
      <c r="F117" s="16"/>
      <c r="G117" s="16">
        <v>1776</v>
      </c>
      <c r="H117" s="17">
        <f t="shared" si="7"/>
        <v>1</v>
      </c>
      <c r="I117" s="16">
        <f t="shared" si="8"/>
        <v>1776</v>
      </c>
      <c r="W117"/>
      <c r="X117"/>
      <c r="Y117"/>
    </row>
    <row r="118" spans="1:25" ht="12.75" customHeight="1" x14ac:dyDescent="0.2">
      <c r="A118" s="210"/>
      <c r="B118" s="210"/>
      <c r="C118" s="9" t="s">
        <v>1</v>
      </c>
      <c r="D118" s="7">
        <v>50496</v>
      </c>
      <c r="E118" s="10">
        <f t="shared" si="6"/>
        <v>0.79777553083923158</v>
      </c>
      <c r="F118" s="7"/>
      <c r="G118" s="7">
        <v>12800</v>
      </c>
      <c r="H118" s="10">
        <f t="shared" si="7"/>
        <v>0.20222446916076844</v>
      </c>
      <c r="I118" s="7">
        <f t="shared" si="8"/>
        <v>63296</v>
      </c>
      <c r="W118"/>
      <c r="X118"/>
      <c r="Y118"/>
    </row>
    <row r="119" spans="1:25" ht="12.75" customHeight="1" x14ac:dyDescent="0.2">
      <c r="A119" s="210"/>
      <c r="B119" s="210"/>
      <c r="C119" s="9" t="s">
        <v>2</v>
      </c>
      <c r="D119" s="7"/>
      <c r="E119" s="10" t="s">
        <v>102</v>
      </c>
      <c r="F119" s="7"/>
      <c r="G119" s="7"/>
      <c r="H119" s="10" t="s">
        <v>102</v>
      </c>
      <c r="I119" s="7">
        <f t="shared" si="8"/>
        <v>0</v>
      </c>
      <c r="W119"/>
      <c r="X119"/>
      <c r="Y119"/>
    </row>
    <row r="120" spans="1:25" ht="12.75" customHeight="1" x14ac:dyDescent="0.2">
      <c r="A120" s="210"/>
      <c r="B120" s="210"/>
      <c r="C120" s="9" t="s">
        <v>3</v>
      </c>
      <c r="D120" s="14">
        <v>2304</v>
      </c>
      <c r="E120" s="10">
        <f t="shared" si="6"/>
        <v>0.37209302325581395</v>
      </c>
      <c r="F120" s="7"/>
      <c r="G120" s="7">
        <v>3888</v>
      </c>
      <c r="H120" s="10">
        <f t="shared" si="7"/>
        <v>0.62790697674418605</v>
      </c>
      <c r="I120" s="7">
        <f t="shared" si="8"/>
        <v>6192</v>
      </c>
      <c r="W120"/>
      <c r="X120"/>
      <c r="Y120"/>
    </row>
    <row r="121" spans="1:25" ht="12.75" customHeight="1" x14ac:dyDescent="0.2">
      <c r="A121" s="210"/>
      <c r="B121" s="210"/>
      <c r="C121" s="52" t="s">
        <v>9</v>
      </c>
      <c r="D121" s="7">
        <v>9168</v>
      </c>
      <c r="E121" s="10">
        <f t="shared" si="6"/>
        <v>0.90521327014218012</v>
      </c>
      <c r="F121" s="7"/>
      <c r="G121" s="7">
        <v>960</v>
      </c>
      <c r="H121" s="10">
        <f t="shared" si="7"/>
        <v>9.4786729857819899E-2</v>
      </c>
      <c r="I121" s="7">
        <f t="shared" si="8"/>
        <v>10128</v>
      </c>
      <c r="W121"/>
      <c r="X121"/>
      <c r="Y121"/>
    </row>
    <row r="122" spans="1:25" ht="12.75" customHeight="1" x14ac:dyDescent="0.2">
      <c r="A122" s="210"/>
      <c r="B122" s="210"/>
      <c r="C122" s="9" t="s">
        <v>4</v>
      </c>
      <c r="D122" s="7">
        <v>9216</v>
      </c>
      <c r="E122" s="10">
        <f t="shared" si="6"/>
        <v>0.78048780487804881</v>
      </c>
      <c r="F122" s="7"/>
      <c r="G122" s="7">
        <v>2592</v>
      </c>
      <c r="H122" s="10">
        <f t="shared" si="7"/>
        <v>0.21951219512195122</v>
      </c>
      <c r="I122" s="7">
        <f t="shared" si="8"/>
        <v>11808</v>
      </c>
      <c r="W122"/>
      <c r="X122"/>
      <c r="Y122"/>
    </row>
    <row r="123" spans="1:25" ht="12.75" customHeight="1" x14ac:dyDescent="0.2">
      <c r="A123" s="210"/>
      <c r="B123" s="210"/>
      <c r="C123" s="9" t="s">
        <v>10</v>
      </c>
      <c r="D123" s="7">
        <v>0</v>
      </c>
      <c r="E123" s="10">
        <f t="shared" si="6"/>
        <v>0</v>
      </c>
      <c r="F123" s="7"/>
      <c r="G123" s="7">
        <v>2448</v>
      </c>
      <c r="H123" s="10">
        <f t="shared" si="7"/>
        <v>1</v>
      </c>
      <c r="I123" s="7">
        <f t="shared" si="8"/>
        <v>2448</v>
      </c>
      <c r="W123"/>
      <c r="X123"/>
      <c r="Y123"/>
    </row>
    <row r="124" spans="1:25" ht="12.75" customHeight="1" x14ac:dyDescent="0.2">
      <c r="A124" s="210"/>
      <c r="B124" s="210"/>
      <c r="C124" s="49" t="s">
        <v>47</v>
      </c>
      <c r="D124" s="7">
        <v>13056</v>
      </c>
      <c r="E124" s="10">
        <f t="shared" si="6"/>
        <v>0.80235988200589969</v>
      </c>
      <c r="F124" s="7"/>
      <c r="G124" s="7">
        <v>3216</v>
      </c>
      <c r="H124" s="10">
        <f t="shared" si="7"/>
        <v>0.19764011799410031</v>
      </c>
      <c r="I124" s="7">
        <f t="shared" si="8"/>
        <v>16272</v>
      </c>
      <c r="W124"/>
      <c r="X124"/>
      <c r="Y124"/>
    </row>
    <row r="125" spans="1:25" ht="12.75" customHeight="1" x14ac:dyDescent="0.2">
      <c r="A125" s="210"/>
      <c r="B125" s="210"/>
      <c r="C125" s="49" t="s">
        <v>206</v>
      </c>
      <c r="D125" s="7">
        <v>1040</v>
      </c>
      <c r="E125" s="10">
        <f t="shared" si="6"/>
        <v>0.48148148148148145</v>
      </c>
      <c r="F125" s="7"/>
      <c r="G125" s="7">
        <v>1120</v>
      </c>
      <c r="H125" s="10">
        <f t="shared" si="7"/>
        <v>0.51851851851851849</v>
      </c>
      <c r="I125" s="7">
        <f t="shared" si="8"/>
        <v>2160</v>
      </c>
      <c r="W125"/>
      <c r="X125"/>
      <c r="Y125"/>
    </row>
    <row r="126" spans="1:25" ht="12.75" customHeight="1" x14ac:dyDescent="0.2">
      <c r="A126" s="210"/>
      <c r="B126" s="210"/>
      <c r="C126" s="35" t="s">
        <v>75</v>
      </c>
      <c r="D126" s="33">
        <f>SUM(D116:D125)</f>
        <v>102608</v>
      </c>
      <c r="E126" s="34">
        <f t="shared" si="6"/>
        <v>0.76191041938933113</v>
      </c>
      <c r="F126" s="33"/>
      <c r="G126" s="33">
        <f>SUM(G116:G125)</f>
        <v>32064</v>
      </c>
      <c r="H126" s="34">
        <f t="shared" si="7"/>
        <v>0.23808958061066887</v>
      </c>
      <c r="I126" s="33">
        <f t="shared" si="8"/>
        <v>134672</v>
      </c>
      <c r="W126"/>
      <c r="X126"/>
      <c r="Y126"/>
    </row>
    <row r="127" spans="1:25" ht="12.75" customHeight="1" x14ac:dyDescent="0.2">
      <c r="A127" s="210"/>
      <c r="B127" s="210"/>
      <c r="C127" s="53" t="s">
        <v>100</v>
      </c>
      <c r="D127" s="33"/>
      <c r="E127" s="34"/>
      <c r="F127" s="33"/>
      <c r="G127" s="33"/>
      <c r="H127" s="34"/>
      <c r="I127" s="33"/>
      <c r="W127"/>
      <c r="X127"/>
      <c r="Y127"/>
    </row>
    <row r="128" spans="1:25" ht="12.75" customHeight="1" x14ac:dyDescent="0.2">
      <c r="A128" s="210"/>
      <c r="B128" s="210"/>
      <c r="C128" s="9" t="s">
        <v>234</v>
      </c>
      <c r="D128" s="7">
        <v>26800</v>
      </c>
      <c r="E128" s="10">
        <f t="shared" si="6"/>
        <v>0.87239583333333337</v>
      </c>
      <c r="F128" s="7"/>
      <c r="G128" s="7">
        <v>3920</v>
      </c>
      <c r="H128" s="10">
        <f t="shared" si="7"/>
        <v>0.12760416666666666</v>
      </c>
      <c r="I128" s="7">
        <f t="shared" si="8"/>
        <v>30720</v>
      </c>
      <c r="W128"/>
      <c r="X128"/>
      <c r="Y128"/>
    </row>
    <row r="129" spans="1:25" ht="12.75" customHeight="1" x14ac:dyDescent="0.2">
      <c r="A129" s="210"/>
      <c r="B129" s="210"/>
      <c r="C129" s="9" t="s">
        <v>235</v>
      </c>
      <c r="D129" s="7">
        <v>2304</v>
      </c>
      <c r="E129" s="10">
        <f t="shared" si="6"/>
        <v>1</v>
      </c>
      <c r="F129" s="7"/>
      <c r="G129" s="7">
        <v>0</v>
      </c>
      <c r="H129" s="10">
        <f t="shared" si="7"/>
        <v>0</v>
      </c>
      <c r="I129" s="7">
        <f t="shared" si="8"/>
        <v>2304</v>
      </c>
      <c r="W129"/>
      <c r="X129"/>
      <c r="Y129"/>
    </row>
    <row r="130" spans="1:25" ht="12.75" customHeight="1" x14ac:dyDescent="0.2">
      <c r="A130" s="210"/>
      <c r="B130" s="210"/>
      <c r="C130" s="9" t="s">
        <v>14</v>
      </c>
      <c r="D130" s="15">
        <v>28704</v>
      </c>
      <c r="E130" s="10">
        <f t="shared" si="6"/>
        <v>0.59859859859859865</v>
      </c>
      <c r="F130" s="7"/>
      <c r="G130" s="15">
        <v>19248</v>
      </c>
      <c r="H130" s="10">
        <f t="shared" si="7"/>
        <v>0.4014014014014014</v>
      </c>
      <c r="I130" s="7">
        <f t="shared" si="8"/>
        <v>47952</v>
      </c>
      <c r="W130"/>
      <c r="X130"/>
      <c r="Y130"/>
    </row>
    <row r="131" spans="1:25" ht="12.75" customHeight="1" x14ac:dyDescent="0.2">
      <c r="A131" s="210"/>
      <c r="B131" s="210"/>
      <c r="C131" s="9" t="s">
        <v>15</v>
      </c>
      <c r="D131" s="15">
        <v>20320</v>
      </c>
      <c r="E131" s="10">
        <f t="shared" si="6"/>
        <v>0.83607636603028312</v>
      </c>
      <c r="F131" s="7"/>
      <c r="G131" s="15">
        <v>3984</v>
      </c>
      <c r="H131" s="10">
        <f t="shared" si="7"/>
        <v>0.16392363396971693</v>
      </c>
      <c r="I131" s="7">
        <f t="shared" si="8"/>
        <v>24304</v>
      </c>
      <c r="W131"/>
      <c r="X131"/>
      <c r="Y131"/>
    </row>
    <row r="132" spans="1:25" ht="12.75" customHeight="1" x14ac:dyDescent="0.2">
      <c r="A132" s="210"/>
      <c r="B132" s="210"/>
      <c r="C132" s="9" t="s">
        <v>16</v>
      </c>
      <c r="D132" s="7">
        <v>6624</v>
      </c>
      <c r="E132" s="10">
        <f t="shared" si="6"/>
        <v>0.68316831683168322</v>
      </c>
      <c r="F132" s="7"/>
      <c r="G132" s="7">
        <v>3072</v>
      </c>
      <c r="H132" s="10">
        <f t="shared" si="7"/>
        <v>0.31683168316831684</v>
      </c>
      <c r="I132" s="7">
        <f t="shared" si="8"/>
        <v>9696</v>
      </c>
      <c r="W132"/>
      <c r="X132"/>
      <c r="Y132"/>
    </row>
    <row r="133" spans="1:25" ht="12.75" customHeight="1" x14ac:dyDescent="0.2">
      <c r="A133" s="210"/>
      <c r="B133" s="210"/>
      <c r="C133" s="9" t="s">
        <v>17</v>
      </c>
      <c r="D133" s="7">
        <v>5088</v>
      </c>
      <c r="E133" s="10">
        <f t="shared" si="6"/>
        <v>0.37455830388692574</v>
      </c>
      <c r="F133" s="7"/>
      <c r="G133" s="7">
        <v>8496.0000000000018</v>
      </c>
      <c r="H133" s="10">
        <f t="shared" si="7"/>
        <v>0.62544169611307421</v>
      </c>
      <c r="I133" s="7">
        <f t="shared" si="8"/>
        <v>13584.000000000002</v>
      </c>
      <c r="W133"/>
      <c r="X133"/>
      <c r="Y133"/>
    </row>
    <row r="134" spans="1:25" ht="12.75" customHeight="1" x14ac:dyDescent="0.2">
      <c r="A134" s="210"/>
      <c r="B134" s="210"/>
      <c r="C134" s="9" t="s">
        <v>97</v>
      </c>
      <c r="D134" s="7">
        <v>3776</v>
      </c>
      <c r="E134" s="10">
        <f t="shared" si="6"/>
        <v>1</v>
      </c>
      <c r="F134" s="7"/>
      <c r="G134" s="7">
        <v>0</v>
      </c>
      <c r="H134" s="10">
        <f t="shared" si="7"/>
        <v>0</v>
      </c>
      <c r="I134" s="7">
        <f t="shared" si="8"/>
        <v>3776</v>
      </c>
      <c r="W134"/>
      <c r="X134"/>
      <c r="Y134"/>
    </row>
    <row r="135" spans="1:25" ht="12.75" customHeight="1" x14ac:dyDescent="0.2">
      <c r="A135" s="210"/>
      <c r="B135" s="210"/>
      <c r="C135" s="9" t="s">
        <v>236</v>
      </c>
      <c r="D135" s="7">
        <v>2160</v>
      </c>
      <c r="E135" s="10">
        <f t="shared" si="6"/>
        <v>1</v>
      </c>
      <c r="F135" s="7"/>
      <c r="G135" s="7">
        <v>0</v>
      </c>
      <c r="H135" s="10">
        <f t="shared" si="7"/>
        <v>0</v>
      </c>
      <c r="I135" s="7">
        <f t="shared" si="8"/>
        <v>2160</v>
      </c>
      <c r="W135"/>
      <c r="X135"/>
      <c r="Y135"/>
    </row>
    <row r="136" spans="1:25" ht="12.75" customHeight="1" x14ac:dyDescent="0.2">
      <c r="A136" s="210"/>
      <c r="B136" s="210"/>
      <c r="C136" s="9" t="s">
        <v>18</v>
      </c>
      <c r="D136" s="7">
        <v>5568</v>
      </c>
      <c r="E136" s="10">
        <f t="shared" si="6"/>
        <v>0.69461077844311381</v>
      </c>
      <c r="F136" s="7"/>
      <c r="G136" s="7">
        <v>2448</v>
      </c>
      <c r="H136" s="10">
        <f t="shared" si="7"/>
        <v>0.30538922155688625</v>
      </c>
      <c r="I136" s="7">
        <f t="shared" si="8"/>
        <v>8016</v>
      </c>
      <c r="W136"/>
      <c r="X136"/>
      <c r="Y136"/>
    </row>
    <row r="137" spans="1:25" ht="12.75" customHeight="1" thickBot="1" x14ac:dyDescent="0.25">
      <c r="A137" s="210"/>
      <c r="B137" s="210"/>
      <c r="C137" s="73" t="s">
        <v>75</v>
      </c>
      <c r="D137" s="74">
        <f>SUM(D128:D136)</f>
        <v>101344</v>
      </c>
      <c r="E137" s="75">
        <f t="shared" si="6"/>
        <v>0.71112608061075555</v>
      </c>
      <c r="F137" s="74"/>
      <c r="G137" s="74">
        <f>SUM(G128:G136)</f>
        <v>41168</v>
      </c>
      <c r="H137" s="75">
        <f t="shared" si="7"/>
        <v>0.28887391938924439</v>
      </c>
      <c r="I137" s="74">
        <f t="shared" si="8"/>
        <v>142512</v>
      </c>
      <c r="W137"/>
      <c r="X137"/>
      <c r="Y137"/>
    </row>
    <row r="138" spans="1:25" ht="12.75" customHeight="1" x14ac:dyDescent="0.2">
      <c r="A138" s="207" t="s">
        <v>533</v>
      </c>
      <c r="B138" s="209" t="s">
        <v>519</v>
      </c>
      <c r="C138" s="53" t="s">
        <v>298</v>
      </c>
      <c r="D138" s="72"/>
      <c r="E138" s="42"/>
      <c r="F138" s="43"/>
      <c r="G138" s="72"/>
      <c r="H138" s="42"/>
      <c r="I138" s="43"/>
      <c r="W138"/>
      <c r="X138"/>
      <c r="Y138"/>
    </row>
    <row r="139" spans="1:25" ht="12.75" customHeight="1" x14ac:dyDescent="0.2">
      <c r="A139" s="214"/>
      <c r="B139" s="209"/>
      <c r="C139" s="52" t="s">
        <v>304</v>
      </c>
      <c r="D139" s="16"/>
      <c r="E139" s="17" t="s">
        <v>102</v>
      </c>
      <c r="F139" s="16"/>
      <c r="G139" s="16"/>
      <c r="H139" s="17" t="s">
        <v>102</v>
      </c>
      <c r="I139" s="16">
        <f t="shared" si="8"/>
        <v>0</v>
      </c>
      <c r="W139"/>
      <c r="X139"/>
      <c r="Y139"/>
    </row>
    <row r="140" spans="1:25" ht="12.75" customHeight="1" x14ac:dyDescent="0.2">
      <c r="A140" s="214"/>
      <c r="B140" s="209"/>
      <c r="C140" s="52" t="s">
        <v>238</v>
      </c>
      <c r="D140" s="16">
        <v>624</v>
      </c>
      <c r="E140" s="17">
        <f t="shared" si="6"/>
        <v>7.1428571428571425E-2</v>
      </c>
      <c r="F140" s="16"/>
      <c r="G140" s="16">
        <v>8112</v>
      </c>
      <c r="H140" s="17">
        <f t="shared" si="7"/>
        <v>0.9285714285714286</v>
      </c>
      <c r="I140" s="16">
        <f t="shared" si="8"/>
        <v>8736</v>
      </c>
      <c r="W140"/>
      <c r="X140"/>
      <c r="Y140"/>
    </row>
    <row r="141" spans="1:25" ht="12.75" customHeight="1" x14ac:dyDescent="0.2">
      <c r="A141" s="214"/>
      <c r="B141" s="209"/>
      <c r="C141" s="52" t="s">
        <v>245</v>
      </c>
      <c r="D141" s="16">
        <v>0</v>
      </c>
      <c r="E141" s="17">
        <f t="shared" si="6"/>
        <v>0</v>
      </c>
      <c r="F141" s="16"/>
      <c r="G141" s="16">
        <v>1920</v>
      </c>
      <c r="H141" s="17">
        <f t="shared" si="7"/>
        <v>1</v>
      </c>
      <c r="I141" s="16">
        <f t="shared" si="8"/>
        <v>1920</v>
      </c>
      <c r="W141"/>
      <c r="X141"/>
      <c r="Y141"/>
    </row>
    <row r="142" spans="1:25" ht="12.75" customHeight="1" x14ac:dyDescent="0.2">
      <c r="A142" s="214"/>
      <c r="B142" s="209"/>
      <c r="C142" s="9" t="s">
        <v>239</v>
      </c>
      <c r="D142" s="16">
        <v>15312</v>
      </c>
      <c r="E142" s="17">
        <f t="shared" si="6"/>
        <v>0.60188679245283017</v>
      </c>
      <c r="F142" s="16"/>
      <c r="G142" s="16">
        <v>10128</v>
      </c>
      <c r="H142" s="17">
        <f t="shared" si="7"/>
        <v>0.39811320754716983</v>
      </c>
      <c r="I142" s="16">
        <f t="shared" si="8"/>
        <v>25440</v>
      </c>
      <c r="W142"/>
      <c r="X142"/>
      <c r="Y142"/>
    </row>
    <row r="143" spans="1:25" ht="12.75" customHeight="1" x14ac:dyDescent="0.2">
      <c r="A143" s="214"/>
      <c r="B143" s="209"/>
      <c r="C143" s="49" t="s">
        <v>246</v>
      </c>
      <c r="D143" s="16">
        <v>3888</v>
      </c>
      <c r="E143" s="17">
        <f t="shared" si="6"/>
        <v>1</v>
      </c>
      <c r="F143" s="16"/>
      <c r="G143" s="16">
        <v>0</v>
      </c>
      <c r="H143" s="17">
        <f t="shared" si="7"/>
        <v>0</v>
      </c>
      <c r="I143" s="16">
        <f t="shared" si="8"/>
        <v>3888</v>
      </c>
      <c r="W143"/>
      <c r="X143"/>
      <c r="Y143"/>
    </row>
    <row r="144" spans="1:25" ht="12.75" customHeight="1" x14ac:dyDescent="0.2">
      <c r="A144" s="214"/>
      <c r="B144" s="209"/>
      <c r="C144" s="49" t="s">
        <v>240</v>
      </c>
      <c r="D144" s="16">
        <v>43664</v>
      </c>
      <c r="E144" s="17">
        <f t="shared" si="6"/>
        <v>0.50933184023889511</v>
      </c>
      <c r="F144" s="16"/>
      <c r="G144" s="16">
        <v>42064</v>
      </c>
      <c r="H144" s="17">
        <f t="shared" si="7"/>
        <v>0.49066815976110489</v>
      </c>
      <c r="I144" s="16">
        <f t="shared" si="8"/>
        <v>85728</v>
      </c>
      <c r="W144"/>
      <c r="X144"/>
      <c r="Y144"/>
    </row>
    <row r="145" spans="1:25" ht="12.75" customHeight="1" x14ac:dyDescent="0.2">
      <c r="A145" s="214"/>
      <c r="B145" s="209"/>
      <c r="C145" s="49" t="s">
        <v>241</v>
      </c>
      <c r="D145" s="16">
        <v>13344</v>
      </c>
      <c r="E145" s="17">
        <f t="shared" si="6"/>
        <v>0.34278668310727495</v>
      </c>
      <c r="F145" s="7"/>
      <c r="G145" s="16">
        <v>25584.000000000004</v>
      </c>
      <c r="H145" s="17">
        <f t="shared" si="7"/>
        <v>0.65721331689272511</v>
      </c>
      <c r="I145" s="7">
        <f t="shared" si="8"/>
        <v>38928</v>
      </c>
      <c r="W145"/>
      <c r="X145"/>
      <c r="Y145"/>
    </row>
    <row r="146" spans="1:25" ht="12.75" customHeight="1" x14ac:dyDescent="0.2">
      <c r="A146" s="214"/>
      <c r="B146" s="209"/>
      <c r="C146" s="49" t="s">
        <v>247</v>
      </c>
      <c r="D146" s="16">
        <v>0</v>
      </c>
      <c r="E146" s="17">
        <f t="shared" si="6"/>
        <v>0</v>
      </c>
      <c r="F146" s="7"/>
      <c r="G146" s="16">
        <v>2496</v>
      </c>
      <c r="H146" s="17">
        <f t="shared" si="7"/>
        <v>1</v>
      </c>
      <c r="I146" s="7">
        <f t="shared" si="8"/>
        <v>2496</v>
      </c>
      <c r="W146"/>
      <c r="X146"/>
      <c r="Y146"/>
    </row>
    <row r="147" spans="1:25" ht="12.75" customHeight="1" x14ac:dyDescent="0.2">
      <c r="A147" s="214"/>
      <c r="B147" s="209"/>
      <c r="C147" s="9" t="s">
        <v>243</v>
      </c>
      <c r="D147" s="16">
        <v>2944</v>
      </c>
      <c r="E147" s="17">
        <f t="shared" si="6"/>
        <v>0.25842696629213485</v>
      </c>
      <c r="F147" s="7"/>
      <c r="G147" s="16">
        <v>8448</v>
      </c>
      <c r="H147" s="17">
        <f t="shared" si="7"/>
        <v>0.7415730337078652</v>
      </c>
      <c r="I147" s="7">
        <f t="shared" si="8"/>
        <v>11392</v>
      </c>
      <c r="W147"/>
      <c r="X147"/>
      <c r="Y147"/>
    </row>
    <row r="148" spans="1:25" ht="12.75" customHeight="1" x14ac:dyDescent="0.2">
      <c r="A148" s="214"/>
      <c r="B148" s="209"/>
      <c r="C148" s="49" t="s">
        <v>242</v>
      </c>
      <c r="D148" s="16">
        <v>6768</v>
      </c>
      <c r="E148" s="17">
        <f t="shared" si="6"/>
        <v>0.3271461716937355</v>
      </c>
      <c r="F148" s="7"/>
      <c r="G148" s="16">
        <v>13920</v>
      </c>
      <c r="H148" s="17">
        <f t="shared" si="7"/>
        <v>0.6728538283062645</v>
      </c>
      <c r="I148" s="7">
        <f t="shared" si="8"/>
        <v>20688</v>
      </c>
      <c r="W148"/>
      <c r="X148"/>
      <c r="Y148"/>
    </row>
    <row r="149" spans="1:25" ht="12.75" customHeight="1" x14ac:dyDescent="0.2">
      <c r="A149" s="214"/>
      <c r="B149" s="209"/>
      <c r="C149" s="9" t="s">
        <v>248</v>
      </c>
      <c r="D149" s="16">
        <v>1344</v>
      </c>
      <c r="E149" s="17">
        <f t="shared" si="6"/>
        <v>0.62222222222222223</v>
      </c>
      <c r="F149" s="7"/>
      <c r="G149" s="16">
        <v>816</v>
      </c>
      <c r="H149" s="17">
        <f t="shared" si="7"/>
        <v>0.37777777777777777</v>
      </c>
      <c r="I149" s="7">
        <f t="shared" si="8"/>
        <v>2160</v>
      </c>
      <c r="W149"/>
      <c r="X149"/>
      <c r="Y149"/>
    </row>
    <row r="150" spans="1:25" ht="12.75" customHeight="1" x14ac:dyDescent="0.2">
      <c r="A150" s="214"/>
      <c r="B150" s="209"/>
      <c r="C150" s="9" t="s">
        <v>249</v>
      </c>
      <c r="D150" s="16">
        <v>0</v>
      </c>
      <c r="E150" s="17">
        <f t="shared" si="6"/>
        <v>0</v>
      </c>
      <c r="F150" s="7"/>
      <c r="G150" s="16">
        <v>3312</v>
      </c>
      <c r="H150" s="17">
        <f t="shared" si="7"/>
        <v>1</v>
      </c>
      <c r="I150" s="7">
        <f t="shared" si="8"/>
        <v>3312</v>
      </c>
      <c r="W150"/>
      <c r="X150"/>
      <c r="Y150"/>
    </row>
    <row r="151" spans="1:25" ht="12.75" customHeight="1" x14ac:dyDescent="0.2">
      <c r="A151" s="214"/>
      <c r="B151" s="209"/>
      <c r="C151" s="9" t="s">
        <v>244</v>
      </c>
      <c r="D151" s="16">
        <v>0</v>
      </c>
      <c r="E151" s="17">
        <f t="shared" si="6"/>
        <v>0</v>
      </c>
      <c r="F151" s="7"/>
      <c r="G151" s="16">
        <v>1392</v>
      </c>
      <c r="H151" s="17">
        <f t="shared" si="7"/>
        <v>1</v>
      </c>
      <c r="I151" s="7">
        <f t="shared" si="8"/>
        <v>1392</v>
      </c>
      <c r="W151"/>
      <c r="X151"/>
      <c r="Y151"/>
    </row>
    <row r="152" spans="1:25" ht="12.75" customHeight="1" x14ac:dyDescent="0.2">
      <c r="A152" s="214"/>
      <c r="B152" s="209"/>
      <c r="C152" s="35" t="s">
        <v>75</v>
      </c>
      <c r="D152" s="33">
        <f>SUM(D139:D151)</f>
        <v>87888</v>
      </c>
      <c r="E152" s="34">
        <f t="shared" si="6"/>
        <v>0.42647515527950308</v>
      </c>
      <c r="F152" s="33"/>
      <c r="G152" s="33">
        <f>SUM(G139:G151)</f>
        <v>118192</v>
      </c>
      <c r="H152" s="34">
        <f t="shared" si="7"/>
        <v>0.57352484472049692</v>
      </c>
      <c r="I152" s="33">
        <f t="shared" si="8"/>
        <v>206080</v>
      </c>
      <c r="W152"/>
      <c r="X152"/>
      <c r="Y152"/>
    </row>
    <row r="153" spans="1:25" ht="12.75" customHeight="1" thickBot="1" x14ac:dyDescent="0.25">
      <c r="A153" s="214"/>
      <c r="B153" s="219"/>
      <c r="C153" s="59" t="s">
        <v>25</v>
      </c>
      <c r="D153" s="60">
        <f>SUM(D114,D126,D137,D152)</f>
        <v>394656</v>
      </c>
      <c r="E153" s="61">
        <f t="shared" si="6"/>
        <v>0.6321697677994772</v>
      </c>
      <c r="F153" s="63"/>
      <c r="G153" s="60">
        <f>SUM(G114,G126,G137,G152)</f>
        <v>229632</v>
      </c>
      <c r="H153" s="61">
        <f t="shared" si="7"/>
        <v>0.36783023220052286</v>
      </c>
      <c r="I153" s="63">
        <f t="shared" si="8"/>
        <v>624288</v>
      </c>
      <c r="W153"/>
      <c r="X153"/>
      <c r="Y153"/>
    </row>
    <row r="154" spans="1:25" ht="12.75" customHeight="1" x14ac:dyDescent="0.2">
      <c r="A154" s="207" t="s">
        <v>533</v>
      </c>
      <c r="B154" s="212" t="s">
        <v>520</v>
      </c>
      <c r="C154" s="51" t="s">
        <v>432</v>
      </c>
      <c r="D154" s="43"/>
      <c r="E154" s="42"/>
      <c r="F154" s="43"/>
      <c r="G154" s="43"/>
      <c r="H154" s="42"/>
      <c r="I154" s="43"/>
      <c r="W154"/>
      <c r="X154"/>
      <c r="Y154"/>
    </row>
    <row r="155" spans="1:25" ht="12.75" customHeight="1" x14ac:dyDescent="0.2">
      <c r="A155" s="215"/>
      <c r="B155" s="209"/>
      <c r="C155" s="50" t="s">
        <v>637</v>
      </c>
      <c r="D155" s="7"/>
      <c r="E155" s="10" t="s">
        <v>102</v>
      </c>
      <c r="F155" s="7"/>
      <c r="G155" s="7"/>
      <c r="H155" s="10" t="s">
        <v>102</v>
      </c>
      <c r="I155" s="7">
        <f t="shared" si="8"/>
        <v>0</v>
      </c>
      <c r="W155"/>
      <c r="X155"/>
      <c r="Y155"/>
    </row>
    <row r="156" spans="1:25" ht="12.75" customHeight="1" x14ac:dyDescent="0.2">
      <c r="A156" s="215"/>
      <c r="B156" s="209"/>
      <c r="C156" s="50" t="s">
        <v>635</v>
      </c>
      <c r="D156" s="7">
        <v>21760</v>
      </c>
      <c r="E156" s="10">
        <f t="shared" si="6"/>
        <v>0.69211195928753177</v>
      </c>
      <c r="F156" s="7"/>
      <c r="G156" s="7">
        <v>9680</v>
      </c>
      <c r="H156" s="10">
        <f t="shared" si="7"/>
        <v>0.30788804071246817</v>
      </c>
      <c r="I156" s="7">
        <f t="shared" si="8"/>
        <v>31440</v>
      </c>
      <c r="W156"/>
      <c r="X156"/>
      <c r="Y156"/>
    </row>
    <row r="157" spans="1:25" ht="12.75" customHeight="1" x14ac:dyDescent="0.2">
      <c r="A157" s="215"/>
      <c r="B157" s="209"/>
      <c r="C157" s="50" t="s">
        <v>479</v>
      </c>
      <c r="D157" s="7">
        <v>12624</v>
      </c>
      <c r="E157" s="10">
        <f t="shared" si="6"/>
        <v>0.8915254237288136</v>
      </c>
      <c r="F157" s="7"/>
      <c r="G157" s="7">
        <v>1536</v>
      </c>
      <c r="H157" s="10">
        <f t="shared" si="7"/>
        <v>0.10847457627118644</v>
      </c>
      <c r="I157" s="7">
        <f t="shared" si="8"/>
        <v>14160</v>
      </c>
      <c r="W157"/>
      <c r="X157"/>
      <c r="Y157"/>
    </row>
    <row r="158" spans="1:25" ht="12.75" customHeight="1" x14ac:dyDescent="0.2">
      <c r="A158" s="215"/>
      <c r="B158" s="209"/>
      <c r="C158" s="50" t="s">
        <v>632</v>
      </c>
      <c r="D158" s="7">
        <v>4752</v>
      </c>
      <c r="E158" s="10">
        <f t="shared" si="6"/>
        <v>0.42307692307692307</v>
      </c>
      <c r="F158" s="7"/>
      <c r="G158" s="7">
        <v>6480</v>
      </c>
      <c r="H158" s="10">
        <f t="shared" si="7"/>
        <v>0.57692307692307687</v>
      </c>
      <c r="I158" s="7">
        <f t="shared" si="8"/>
        <v>11232</v>
      </c>
      <c r="W158"/>
      <c r="X158"/>
      <c r="Y158"/>
    </row>
    <row r="159" spans="1:25" ht="12.75" customHeight="1" x14ac:dyDescent="0.2">
      <c r="A159" s="215"/>
      <c r="B159" s="209"/>
      <c r="C159" s="50" t="s">
        <v>633</v>
      </c>
      <c r="D159" s="7">
        <v>3008</v>
      </c>
      <c r="E159" s="10">
        <f t="shared" si="6"/>
        <v>1</v>
      </c>
      <c r="F159" s="7"/>
      <c r="G159" s="7"/>
      <c r="H159" s="10">
        <f t="shared" si="7"/>
        <v>0</v>
      </c>
      <c r="I159" s="7">
        <f t="shared" si="8"/>
        <v>3008</v>
      </c>
      <c r="W159"/>
      <c r="X159"/>
      <c r="Y159"/>
    </row>
    <row r="160" spans="1:25" ht="12.75" customHeight="1" x14ac:dyDescent="0.2">
      <c r="A160" s="215"/>
      <c r="B160" s="209"/>
      <c r="C160" s="50" t="s">
        <v>658</v>
      </c>
      <c r="D160" s="7"/>
      <c r="E160" s="10" t="s">
        <v>102</v>
      </c>
      <c r="F160" s="7"/>
      <c r="G160" s="7"/>
      <c r="H160" s="10" t="s">
        <v>102</v>
      </c>
      <c r="I160" s="7">
        <f t="shared" si="8"/>
        <v>0</v>
      </c>
      <c r="W160"/>
      <c r="X160"/>
      <c r="Y160"/>
    </row>
    <row r="161" spans="1:25" ht="12.75" customHeight="1" x14ac:dyDescent="0.2">
      <c r="A161" s="215"/>
      <c r="B161" s="209"/>
      <c r="C161" s="9" t="s">
        <v>639</v>
      </c>
      <c r="D161" s="7">
        <v>4416</v>
      </c>
      <c r="E161" s="10">
        <f t="shared" si="6"/>
        <v>0.89610389610389607</v>
      </c>
      <c r="F161" s="7"/>
      <c r="G161" s="7">
        <v>512</v>
      </c>
      <c r="H161" s="10">
        <f t="shared" si="7"/>
        <v>0.1038961038961039</v>
      </c>
      <c r="I161" s="7">
        <f t="shared" si="8"/>
        <v>4928</v>
      </c>
      <c r="W161"/>
      <c r="X161"/>
      <c r="Y161"/>
    </row>
    <row r="162" spans="1:25" ht="12.75" customHeight="1" x14ac:dyDescent="0.2">
      <c r="A162" s="215"/>
      <c r="B162" s="209"/>
      <c r="C162" s="35" t="s">
        <v>75</v>
      </c>
      <c r="D162" s="33">
        <f>SUM(D155:D161)</f>
        <v>46560</v>
      </c>
      <c r="E162" s="34">
        <f t="shared" si="6"/>
        <v>0.71887351778656128</v>
      </c>
      <c r="F162" s="33"/>
      <c r="G162" s="33">
        <f>SUM(G155:G161)</f>
        <v>18208</v>
      </c>
      <c r="H162" s="34">
        <f t="shared" si="7"/>
        <v>0.28112648221343872</v>
      </c>
      <c r="I162" s="33">
        <f t="shared" si="8"/>
        <v>64768</v>
      </c>
      <c r="W162"/>
      <c r="X162"/>
      <c r="Y162"/>
    </row>
    <row r="163" spans="1:25" ht="12.75" customHeight="1" x14ac:dyDescent="0.2">
      <c r="A163" s="215"/>
      <c r="B163" s="209"/>
      <c r="C163" s="53" t="s">
        <v>296</v>
      </c>
      <c r="D163" s="43"/>
      <c r="E163" s="42"/>
      <c r="F163" s="43"/>
      <c r="G163" s="43"/>
      <c r="H163" s="42"/>
      <c r="I163" s="43"/>
      <c r="W163"/>
      <c r="X163"/>
      <c r="Y163"/>
    </row>
    <row r="164" spans="1:25" ht="12.75" customHeight="1" x14ac:dyDescent="0.2">
      <c r="A164" s="215"/>
      <c r="B164" s="209"/>
      <c r="C164" s="9" t="s">
        <v>36</v>
      </c>
      <c r="D164" s="7">
        <v>6272</v>
      </c>
      <c r="E164" s="10">
        <f t="shared" ref="E164:E169" si="9">+D164/$I164</f>
        <v>0.63636363636363635</v>
      </c>
      <c r="F164" s="7"/>
      <c r="G164" s="7">
        <v>3584</v>
      </c>
      <c r="H164" s="10">
        <f t="shared" ref="H164:H169" si="10">+G164/$I164</f>
        <v>0.36363636363636365</v>
      </c>
      <c r="I164" s="7">
        <f t="shared" ref="I164:I169" si="11">+D164+G164</f>
        <v>9856</v>
      </c>
      <c r="W164"/>
      <c r="X164"/>
      <c r="Y164"/>
    </row>
    <row r="165" spans="1:25" ht="12.75" customHeight="1" x14ac:dyDescent="0.2">
      <c r="A165" s="215"/>
      <c r="B165" s="209"/>
      <c r="C165" s="9" t="s">
        <v>0</v>
      </c>
      <c r="D165" s="7">
        <v>0</v>
      </c>
      <c r="E165" s="10">
        <f t="shared" si="9"/>
        <v>0</v>
      </c>
      <c r="F165" s="7"/>
      <c r="G165" s="7">
        <v>6096</v>
      </c>
      <c r="H165" s="10">
        <f t="shared" si="10"/>
        <v>1</v>
      </c>
      <c r="I165" s="7">
        <f t="shared" si="11"/>
        <v>6096</v>
      </c>
      <c r="W165"/>
      <c r="X165"/>
      <c r="Y165"/>
    </row>
    <row r="166" spans="1:25" ht="12.75" customHeight="1" x14ac:dyDescent="0.2">
      <c r="A166" s="215"/>
      <c r="B166" s="209"/>
      <c r="C166" s="9" t="s">
        <v>34</v>
      </c>
      <c r="D166" s="7">
        <v>12912</v>
      </c>
      <c r="E166" s="10">
        <f t="shared" si="9"/>
        <v>0.37206085753803597</v>
      </c>
      <c r="F166" s="7"/>
      <c r="G166" s="7">
        <v>21792</v>
      </c>
      <c r="H166" s="10">
        <f t="shared" si="10"/>
        <v>0.62793914246196403</v>
      </c>
      <c r="I166" s="7">
        <f t="shared" si="11"/>
        <v>34704</v>
      </c>
      <c r="W166"/>
      <c r="X166"/>
      <c r="Y166"/>
    </row>
    <row r="167" spans="1:25" ht="12.75" customHeight="1" x14ac:dyDescent="0.2">
      <c r="A167" s="215"/>
      <c r="B167" s="209"/>
      <c r="C167" s="9" t="s">
        <v>37</v>
      </c>
      <c r="D167" s="7">
        <v>8688</v>
      </c>
      <c r="E167" s="10">
        <f t="shared" si="9"/>
        <v>0.74793388429752061</v>
      </c>
      <c r="F167" s="7"/>
      <c r="G167" s="7">
        <v>2928</v>
      </c>
      <c r="H167" s="10">
        <f t="shared" si="10"/>
        <v>0.25206611570247933</v>
      </c>
      <c r="I167" s="7">
        <f t="shared" si="11"/>
        <v>11616</v>
      </c>
      <c r="W167"/>
      <c r="X167"/>
      <c r="Y167"/>
    </row>
    <row r="168" spans="1:25" ht="12.75" customHeight="1" x14ac:dyDescent="0.2">
      <c r="A168" s="215"/>
      <c r="B168" s="209"/>
      <c r="C168" s="52" t="s">
        <v>6</v>
      </c>
      <c r="D168" s="7">
        <v>62512</v>
      </c>
      <c r="E168" s="10">
        <f t="shared" si="9"/>
        <v>0.73315819103021207</v>
      </c>
      <c r="F168" s="7"/>
      <c r="G168" s="7">
        <v>22752</v>
      </c>
      <c r="H168" s="10">
        <f t="shared" si="10"/>
        <v>0.26684180896978793</v>
      </c>
      <c r="I168" s="7">
        <f t="shared" si="11"/>
        <v>85264</v>
      </c>
      <c r="W168"/>
      <c r="X168"/>
      <c r="Y168"/>
    </row>
    <row r="169" spans="1:25" ht="12.75" customHeight="1" x14ac:dyDescent="0.2">
      <c r="A169" s="215"/>
      <c r="B169" s="209"/>
      <c r="C169" s="35" t="s">
        <v>75</v>
      </c>
      <c r="D169" s="33">
        <f>SUM(D164:D168)</f>
        <v>90384</v>
      </c>
      <c r="E169" s="34">
        <f t="shared" si="9"/>
        <v>0.61262335972237281</v>
      </c>
      <c r="F169" s="33"/>
      <c r="G169" s="33">
        <f>SUM(G164:G168)</f>
        <v>57152</v>
      </c>
      <c r="H169" s="34">
        <f t="shared" si="10"/>
        <v>0.38737664027762714</v>
      </c>
      <c r="I169" s="33">
        <f t="shared" si="11"/>
        <v>147536</v>
      </c>
      <c r="W169"/>
      <c r="X169"/>
      <c r="Y169"/>
    </row>
    <row r="170" spans="1:25" ht="12.75" customHeight="1" x14ac:dyDescent="0.2">
      <c r="A170" s="215"/>
      <c r="B170" s="209"/>
      <c r="C170" s="54" t="s">
        <v>197</v>
      </c>
      <c r="D170" s="33"/>
      <c r="E170" s="34"/>
      <c r="F170" s="65"/>
      <c r="G170" s="33"/>
      <c r="H170" s="34"/>
      <c r="I170" s="33"/>
      <c r="W170"/>
      <c r="X170"/>
      <c r="Y170"/>
    </row>
    <row r="171" spans="1:25" ht="12.75" customHeight="1" x14ac:dyDescent="0.2">
      <c r="A171" s="215"/>
      <c r="B171" s="209"/>
      <c r="C171" s="9" t="s">
        <v>222</v>
      </c>
      <c r="D171" s="15">
        <v>17184</v>
      </c>
      <c r="E171" s="10">
        <f t="shared" si="6"/>
        <v>0.7246963562753036</v>
      </c>
      <c r="F171" s="7"/>
      <c r="G171" s="15">
        <v>6528</v>
      </c>
      <c r="H171" s="10">
        <f t="shared" si="7"/>
        <v>0.27530364372469635</v>
      </c>
      <c r="I171" s="7">
        <f t="shared" si="8"/>
        <v>23712</v>
      </c>
      <c r="W171"/>
      <c r="X171"/>
      <c r="Y171"/>
    </row>
    <row r="172" spans="1:25" ht="12.75" customHeight="1" x14ac:dyDescent="0.2">
      <c r="A172" s="215"/>
      <c r="B172" s="209"/>
      <c r="C172" s="50" t="s">
        <v>657</v>
      </c>
      <c r="D172" s="15">
        <v>640</v>
      </c>
      <c r="E172" s="10">
        <f t="shared" ref="E172" si="12">+D172/$I172</f>
        <v>1</v>
      </c>
      <c r="F172" s="7"/>
      <c r="G172" s="7">
        <v>0</v>
      </c>
      <c r="H172" s="10">
        <f t="shared" ref="H172" si="13">+G172/$I172</f>
        <v>0</v>
      </c>
      <c r="I172" s="7">
        <f t="shared" ref="I172" si="14">+D172+G172</f>
        <v>640</v>
      </c>
      <c r="W172"/>
      <c r="X172"/>
      <c r="Y172"/>
    </row>
    <row r="173" spans="1:25" ht="12.75" customHeight="1" x14ac:dyDescent="0.2">
      <c r="A173" s="215"/>
      <c r="B173" s="209"/>
      <c r="C173" s="9" t="s">
        <v>77</v>
      </c>
      <c r="D173" s="14">
        <v>5136</v>
      </c>
      <c r="E173" s="17">
        <f t="shared" si="6"/>
        <v>0.43852459016393441</v>
      </c>
      <c r="F173" s="16"/>
      <c r="G173" s="14">
        <v>6576</v>
      </c>
      <c r="H173" s="17">
        <f t="shared" si="7"/>
        <v>0.56147540983606559</v>
      </c>
      <c r="I173" s="16">
        <f t="shared" si="8"/>
        <v>11712</v>
      </c>
      <c r="W173"/>
      <c r="X173"/>
      <c r="Y173"/>
    </row>
    <row r="174" spans="1:25" ht="12.75" customHeight="1" x14ac:dyDescent="0.2">
      <c r="A174" s="215"/>
      <c r="B174" s="209"/>
      <c r="C174" s="9" t="s">
        <v>85</v>
      </c>
      <c r="D174" s="7">
        <v>5600</v>
      </c>
      <c r="E174" s="10">
        <f t="shared" si="6"/>
        <v>0.81395348837209303</v>
      </c>
      <c r="F174" s="7"/>
      <c r="G174" s="7">
        <v>1280</v>
      </c>
      <c r="H174" s="10">
        <f t="shared" si="7"/>
        <v>0.18604651162790697</v>
      </c>
      <c r="I174" s="7">
        <f t="shared" si="8"/>
        <v>6880</v>
      </c>
      <c r="W174"/>
      <c r="X174"/>
      <c r="Y174"/>
    </row>
    <row r="175" spans="1:25" ht="12.75" customHeight="1" x14ac:dyDescent="0.2">
      <c r="A175" s="215"/>
      <c r="B175" s="209"/>
      <c r="C175" s="50" t="s">
        <v>86</v>
      </c>
      <c r="D175" s="15">
        <v>384</v>
      </c>
      <c r="E175" s="10">
        <f t="shared" si="6"/>
        <v>1</v>
      </c>
      <c r="F175" s="7"/>
      <c r="G175" s="15">
        <v>0</v>
      </c>
      <c r="H175" s="10">
        <f t="shared" si="7"/>
        <v>0</v>
      </c>
      <c r="I175" s="7">
        <f t="shared" si="8"/>
        <v>384</v>
      </c>
      <c r="W175"/>
      <c r="X175"/>
      <c r="Y175"/>
    </row>
    <row r="176" spans="1:25" ht="12.75" customHeight="1" x14ac:dyDescent="0.2">
      <c r="A176" s="215"/>
      <c r="B176" s="209"/>
      <c r="C176" s="9" t="s">
        <v>87</v>
      </c>
      <c r="D176" s="7">
        <v>3072</v>
      </c>
      <c r="E176" s="10">
        <f t="shared" si="6"/>
        <v>1</v>
      </c>
      <c r="F176" s="7"/>
      <c r="G176" s="7">
        <v>0</v>
      </c>
      <c r="H176" s="10">
        <f t="shared" si="7"/>
        <v>0</v>
      </c>
      <c r="I176" s="7">
        <f t="shared" si="8"/>
        <v>3072</v>
      </c>
      <c r="W176"/>
      <c r="X176"/>
      <c r="Y176"/>
    </row>
    <row r="177" spans="1:25" ht="12.75" customHeight="1" x14ac:dyDescent="0.2">
      <c r="A177" s="215"/>
      <c r="B177" s="209"/>
      <c r="C177" s="9" t="s">
        <v>308</v>
      </c>
      <c r="D177" s="7">
        <v>14400</v>
      </c>
      <c r="E177" s="10">
        <f t="shared" si="6"/>
        <v>0.73349633251833746</v>
      </c>
      <c r="F177" s="7"/>
      <c r="G177" s="7">
        <v>5232</v>
      </c>
      <c r="H177" s="10">
        <f t="shared" si="7"/>
        <v>0.2665036674816626</v>
      </c>
      <c r="I177" s="7">
        <f t="shared" si="8"/>
        <v>19632</v>
      </c>
      <c r="W177"/>
      <c r="X177"/>
      <c r="Y177"/>
    </row>
    <row r="178" spans="1:25" ht="12.75" customHeight="1" x14ac:dyDescent="0.2">
      <c r="A178" s="215"/>
      <c r="B178" s="209"/>
      <c r="C178" s="50" t="s">
        <v>88</v>
      </c>
      <c r="D178" s="14">
        <v>5840</v>
      </c>
      <c r="E178" s="17">
        <f t="shared" si="6"/>
        <v>0.87951807228915657</v>
      </c>
      <c r="F178" s="16"/>
      <c r="G178" s="7">
        <v>800</v>
      </c>
      <c r="H178" s="17">
        <f t="shared" si="7"/>
        <v>0.12048192771084337</v>
      </c>
      <c r="I178" s="16">
        <f t="shared" si="8"/>
        <v>6640</v>
      </c>
      <c r="W178"/>
      <c r="X178"/>
      <c r="Y178"/>
    </row>
    <row r="179" spans="1:25" ht="12.75" customHeight="1" x14ac:dyDescent="0.2">
      <c r="A179" s="215"/>
      <c r="B179" s="209"/>
      <c r="C179" s="50" t="s">
        <v>89</v>
      </c>
      <c r="D179" s="7">
        <v>4176</v>
      </c>
      <c r="E179" s="10">
        <f t="shared" si="6"/>
        <v>0.75</v>
      </c>
      <c r="F179" s="7"/>
      <c r="G179" s="7">
        <v>1392</v>
      </c>
      <c r="H179" s="10">
        <f t="shared" si="7"/>
        <v>0.25</v>
      </c>
      <c r="I179" s="7">
        <f t="shared" si="8"/>
        <v>5568</v>
      </c>
      <c r="W179"/>
      <c r="X179"/>
      <c r="Y179"/>
    </row>
    <row r="180" spans="1:25" ht="12.75" customHeight="1" x14ac:dyDescent="0.2">
      <c r="A180" s="215"/>
      <c r="B180" s="209"/>
      <c r="C180" s="50" t="s">
        <v>214</v>
      </c>
      <c r="D180" s="7">
        <v>1680</v>
      </c>
      <c r="E180" s="10">
        <f t="shared" si="6"/>
        <v>1</v>
      </c>
      <c r="F180" s="7"/>
      <c r="G180" s="7">
        <v>0</v>
      </c>
      <c r="H180" s="10">
        <f t="shared" si="7"/>
        <v>0</v>
      </c>
      <c r="I180" s="7">
        <f t="shared" si="8"/>
        <v>1680</v>
      </c>
      <c r="W180"/>
      <c r="X180"/>
      <c r="Y180"/>
    </row>
    <row r="181" spans="1:25" ht="12.75" customHeight="1" x14ac:dyDescent="0.2">
      <c r="A181" s="215"/>
      <c r="B181" s="209"/>
      <c r="C181" s="50" t="s">
        <v>306</v>
      </c>
      <c r="D181" s="7"/>
      <c r="E181" s="10" t="s">
        <v>102</v>
      </c>
      <c r="F181" s="7"/>
      <c r="G181" s="7"/>
      <c r="H181" s="10" t="s">
        <v>102</v>
      </c>
      <c r="I181" s="7">
        <f t="shared" si="8"/>
        <v>0</v>
      </c>
      <c r="W181"/>
      <c r="X181"/>
      <c r="Y181"/>
    </row>
    <row r="182" spans="1:25" ht="12.75" customHeight="1" x14ac:dyDescent="0.2">
      <c r="A182" s="215"/>
      <c r="B182" s="209"/>
      <c r="C182" s="50" t="s">
        <v>223</v>
      </c>
      <c r="D182" s="7">
        <v>8160</v>
      </c>
      <c r="E182" s="10">
        <f t="shared" si="6"/>
        <v>1</v>
      </c>
      <c r="F182" s="7"/>
      <c r="G182" s="7">
        <v>0</v>
      </c>
      <c r="H182" s="10">
        <f t="shared" si="7"/>
        <v>0</v>
      </c>
      <c r="I182" s="7">
        <f t="shared" si="8"/>
        <v>8160</v>
      </c>
      <c r="W182"/>
      <c r="X182"/>
      <c r="Y182"/>
    </row>
    <row r="183" spans="1:25" ht="12.75" customHeight="1" x14ac:dyDescent="0.2">
      <c r="A183" s="215"/>
      <c r="B183" s="209"/>
      <c r="C183" s="35" t="s">
        <v>75</v>
      </c>
      <c r="D183" s="33">
        <f>SUM(D171:D182)</f>
        <v>66272</v>
      </c>
      <c r="E183" s="34">
        <f t="shared" si="6"/>
        <v>0.75240690281562217</v>
      </c>
      <c r="F183" s="33"/>
      <c r="G183" s="33">
        <f>SUM(G171:G182)</f>
        <v>21808</v>
      </c>
      <c r="H183" s="34">
        <f t="shared" si="7"/>
        <v>0.24759309718437783</v>
      </c>
      <c r="I183" s="33">
        <f t="shared" si="8"/>
        <v>88080</v>
      </c>
      <c r="W183"/>
      <c r="X183"/>
      <c r="Y183"/>
    </row>
    <row r="184" spans="1:25" ht="12.75" customHeight="1" x14ac:dyDescent="0.2">
      <c r="A184" s="215"/>
      <c r="B184" s="210"/>
      <c r="C184" s="54" t="s">
        <v>212</v>
      </c>
      <c r="D184" s="33"/>
      <c r="E184" s="34"/>
      <c r="F184" s="65"/>
      <c r="G184" s="33"/>
      <c r="H184" s="34"/>
      <c r="I184" s="33"/>
      <c r="W184"/>
      <c r="X184"/>
      <c r="Y184"/>
    </row>
    <row r="185" spans="1:25" ht="12.75" customHeight="1" x14ac:dyDescent="0.2">
      <c r="A185" s="215"/>
      <c r="B185" s="210"/>
      <c r="C185" s="8" t="s">
        <v>471</v>
      </c>
      <c r="D185" s="7">
        <v>1408</v>
      </c>
      <c r="E185" s="10">
        <f t="shared" ref="E185:E208" si="15">+D185/$I185</f>
        <v>1</v>
      </c>
      <c r="F185" s="7"/>
      <c r="G185" s="15"/>
      <c r="H185" s="10">
        <f t="shared" ref="H185:H208" si="16">+G185/$I185</f>
        <v>0</v>
      </c>
      <c r="I185" s="7">
        <f t="shared" ref="I185:I208" si="17">+D185+G185</f>
        <v>1408</v>
      </c>
      <c r="W185"/>
      <c r="X185"/>
      <c r="Y185"/>
    </row>
    <row r="186" spans="1:25" ht="12.75" customHeight="1" x14ac:dyDescent="0.2">
      <c r="A186" s="215"/>
      <c r="B186" s="210"/>
      <c r="C186" s="50" t="s">
        <v>472</v>
      </c>
      <c r="D186" s="7">
        <v>12320</v>
      </c>
      <c r="E186" s="10">
        <f t="shared" si="15"/>
        <v>1</v>
      </c>
      <c r="F186" s="7"/>
      <c r="G186" s="15"/>
      <c r="H186" s="10">
        <f t="shared" si="16"/>
        <v>0</v>
      </c>
      <c r="I186" s="7">
        <f t="shared" si="17"/>
        <v>12320</v>
      </c>
      <c r="W186"/>
      <c r="X186"/>
      <c r="Y186"/>
    </row>
    <row r="187" spans="1:25" ht="12.75" customHeight="1" x14ac:dyDescent="0.2">
      <c r="A187" s="215"/>
      <c r="B187" s="210"/>
      <c r="C187" s="50" t="s">
        <v>473</v>
      </c>
      <c r="D187" s="7">
        <v>1408</v>
      </c>
      <c r="E187" s="10">
        <f t="shared" si="15"/>
        <v>1</v>
      </c>
      <c r="F187" s="7"/>
      <c r="G187" s="15"/>
      <c r="H187" s="10">
        <f t="shared" si="16"/>
        <v>0</v>
      </c>
      <c r="I187" s="7">
        <f t="shared" si="17"/>
        <v>1408</v>
      </c>
      <c r="W187"/>
      <c r="X187"/>
      <c r="Y187"/>
    </row>
    <row r="188" spans="1:25" ht="12.75" customHeight="1" x14ac:dyDescent="0.2">
      <c r="A188" s="215"/>
      <c r="B188" s="210"/>
      <c r="C188" s="50" t="s">
        <v>474</v>
      </c>
      <c r="D188" s="7"/>
      <c r="E188" s="10" t="s">
        <v>102</v>
      </c>
      <c r="F188" s="7"/>
      <c r="G188" s="15"/>
      <c r="H188" s="10" t="s">
        <v>102</v>
      </c>
      <c r="I188" s="7">
        <f t="shared" si="17"/>
        <v>0</v>
      </c>
      <c r="W188"/>
      <c r="X188"/>
      <c r="Y188"/>
    </row>
    <row r="189" spans="1:25" ht="12.75" customHeight="1" x14ac:dyDescent="0.2">
      <c r="A189" s="215"/>
      <c r="B189" s="210"/>
      <c r="C189" s="35" t="s">
        <v>75</v>
      </c>
      <c r="D189" s="33">
        <f>SUM(D185:D188)</f>
        <v>15136</v>
      </c>
      <c r="E189" s="34">
        <f t="shared" si="15"/>
        <v>1</v>
      </c>
      <c r="F189" s="33"/>
      <c r="G189" s="33">
        <f>SUM(G185:G188)</f>
        <v>0</v>
      </c>
      <c r="H189" s="34">
        <f t="shared" si="16"/>
        <v>0</v>
      </c>
      <c r="I189" s="33">
        <f t="shared" si="17"/>
        <v>15136</v>
      </c>
      <c r="W189"/>
      <c r="X189"/>
      <c r="Y189"/>
    </row>
    <row r="190" spans="1:25" ht="12.75" customHeight="1" thickBot="1" x14ac:dyDescent="0.25">
      <c r="A190" s="215"/>
      <c r="B190" s="217"/>
      <c r="C190" s="64" t="s">
        <v>25</v>
      </c>
      <c r="D190" s="63">
        <f>SUM(D162,D169,D183,D189)</f>
        <v>218352</v>
      </c>
      <c r="E190" s="61">
        <f t="shared" si="15"/>
        <v>0.6920385395537525</v>
      </c>
      <c r="F190" s="63"/>
      <c r="G190" s="63">
        <f>SUM(G162,G169,G183,G189)</f>
        <v>97168</v>
      </c>
      <c r="H190" s="61">
        <f t="shared" si="16"/>
        <v>0.30796146044624745</v>
      </c>
      <c r="I190" s="63">
        <f t="shared" si="17"/>
        <v>315520</v>
      </c>
      <c r="W190"/>
      <c r="X190"/>
      <c r="Y190"/>
    </row>
    <row r="191" spans="1:25" ht="12.75" customHeight="1" thickBot="1" x14ac:dyDescent="0.25">
      <c r="A191" s="216"/>
      <c r="B191" s="204" t="s">
        <v>251</v>
      </c>
      <c r="C191" s="205"/>
      <c r="D191" s="76">
        <f>SUM(D153,D190)</f>
        <v>613008</v>
      </c>
      <c r="E191" s="77">
        <f t="shared" si="15"/>
        <v>0.65226939970717424</v>
      </c>
      <c r="F191" s="78"/>
      <c r="G191" s="76">
        <f>SUM(G153,G190)</f>
        <v>326800</v>
      </c>
      <c r="H191" s="77">
        <f t="shared" si="16"/>
        <v>0.34773060029282576</v>
      </c>
      <c r="I191" s="78">
        <f t="shared" si="17"/>
        <v>939808</v>
      </c>
      <c r="W191"/>
      <c r="X191"/>
      <c r="Y191"/>
    </row>
    <row r="192" spans="1:25" ht="12.75" customHeight="1" x14ac:dyDescent="0.2">
      <c r="A192" s="223" t="s">
        <v>626</v>
      </c>
      <c r="B192" s="212" t="s">
        <v>627</v>
      </c>
      <c r="C192" s="55" t="s">
        <v>300</v>
      </c>
      <c r="D192" s="86"/>
      <c r="E192" s="87"/>
      <c r="F192" s="185"/>
      <c r="G192" s="86"/>
      <c r="H192" s="87"/>
      <c r="I192" s="86"/>
      <c r="W192"/>
      <c r="X192"/>
      <c r="Y192"/>
    </row>
    <row r="193" spans="1:25" ht="12.75" customHeight="1" x14ac:dyDescent="0.2">
      <c r="A193" s="224"/>
      <c r="B193" s="214"/>
      <c r="C193" s="50" t="s">
        <v>1</v>
      </c>
      <c r="D193" s="15">
        <v>1600</v>
      </c>
      <c r="E193" s="10">
        <f t="shared" si="15"/>
        <v>1</v>
      </c>
      <c r="F193" s="7"/>
      <c r="G193" s="15">
        <v>0</v>
      </c>
      <c r="H193" s="10">
        <f t="shared" si="16"/>
        <v>0</v>
      </c>
      <c r="I193" s="7">
        <f t="shared" si="17"/>
        <v>1600</v>
      </c>
      <c r="M193" s="96"/>
      <c r="W193"/>
      <c r="X193"/>
      <c r="Y193"/>
    </row>
    <row r="194" spans="1:25" ht="12.75" customHeight="1" x14ac:dyDescent="0.2">
      <c r="A194" s="224"/>
      <c r="B194" s="214"/>
      <c r="C194" s="91" t="s">
        <v>23</v>
      </c>
      <c r="D194" s="199">
        <v>1104</v>
      </c>
      <c r="E194" s="10">
        <f t="shared" si="15"/>
        <v>1</v>
      </c>
      <c r="F194" s="7"/>
      <c r="G194" s="199">
        <v>0</v>
      </c>
      <c r="H194" s="10">
        <f t="shared" si="16"/>
        <v>0</v>
      </c>
      <c r="I194" s="7">
        <f t="shared" si="17"/>
        <v>1104</v>
      </c>
      <c r="M194" s="96"/>
      <c r="W194"/>
      <c r="X194"/>
      <c r="Y194"/>
    </row>
    <row r="195" spans="1:25" ht="12.75" customHeight="1" thickBot="1" x14ac:dyDescent="0.25">
      <c r="A195" s="225"/>
      <c r="B195" s="226"/>
      <c r="C195" s="186" t="s">
        <v>328</v>
      </c>
      <c r="D195" s="60">
        <f>SUM(D193:D194)</f>
        <v>2704</v>
      </c>
      <c r="E195" s="61">
        <f t="shared" si="15"/>
        <v>1</v>
      </c>
      <c r="F195" s="67"/>
      <c r="G195" s="60">
        <f>SUM(G193:G194)</f>
        <v>0</v>
      </c>
      <c r="H195" s="61">
        <f t="shared" ref="H195" si="18">+G195/$I195</f>
        <v>0</v>
      </c>
      <c r="I195" s="63">
        <f t="shared" ref="I195" si="19">+D195+G195</f>
        <v>2704</v>
      </c>
      <c r="W195"/>
      <c r="X195"/>
      <c r="Y195"/>
    </row>
    <row r="196" spans="1:25" ht="12.75" customHeight="1" x14ac:dyDescent="0.2">
      <c r="A196" s="212" t="s">
        <v>531</v>
      </c>
      <c r="B196" s="209" t="s">
        <v>522</v>
      </c>
      <c r="C196" s="53" t="s">
        <v>430</v>
      </c>
      <c r="D196" s="43"/>
      <c r="E196" s="42"/>
      <c r="F196" s="43"/>
      <c r="G196" s="43"/>
      <c r="H196" s="42"/>
      <c r="I196" s="43"/>
      <c r="W196"/>
      <c r="X196"/>
      <c r="Y196"/>
    </row>
    <row r="197" spans="1:25" ht="12.75" customHeight="1" x14ac:dyDescent="0.2">
      <c r="A197" s="209"/>
      <c r="B197" s="220"/>
      <c r="C197" s="52" t="s">
        <v>234</v>
      </c>
      <c r="D197" s="16">
        <v>24032.000000000004</v>
      </c>
      <c r="E197" s="17">
        <f t="shared" si="15"/>
        <v>0.80796126949973102</v>
      </c>
      <c r="F197" s="16"/>
      <c r="G197" s="16">
        <v>5712</v>
      </c>
      <c r="H197" s="17">
        <f t="shared" si="16"/>
        <v>0.19203873050026893</v>
      </c>
      <c r="I197" s="16">
        <f t="shared" si="17"/>
        <v>29744.000000000004</v>
      </c>
      <c r="W197"/>
      <c r="X197"/>
      <c r="Y197"/>
    </row>
    <row r="198" spans="1:25" ht="12.75" customHeight="1" x14ac:dyDescent="0.2">
      <c r="A198" s="209"/>
      <c r="B198" s="220"/>
      <c r="C198" s="9" t="s">
        <v>235</v>
      </c>
      <c r="D198" s="16"/>
      <c r="E198" s="17" t="s">
        <v>102</v>
      </c>
      <c r="F198" s="16"/>
      <c r="G198" s="16"/>
      <c r="H198" s="17" t="s">
        <v>102</v>
      </c>
      <c r="I198" s="16">
        <f t="shared" si="17"/>
        <v>0</v>
      </c>
      <c r="W198"/>
      <c r="X198"/>
      <c r="Y198"/>
    </row>
    <row r="199" spans="1:25" ht="12.75" customHeight="1" x14ac:dyDescent="0.2">
      <c r="A199" s="209"/>
      <c r="B199" s="220"/>
      <c r="C199" s="9" t="s">
        <v>14</v>
      </c>
      <c r="D199" s="16">
        <v>37119.999999999993</v>
      </c>
      <c r="E199" s="17">
        <f t="shared" si="15"/>
        <v>0.87745839636913769</v>
      </c>
      <c r="F199" s="16"/>
      <c r="G199" s="16">
        <v>5184</v>
      </c>
      <c r="H199" s="17">
        <f t="shared" si="16"/>
        <v>0.12254160363086235</v>
      </c>
      <c r="I199" s="16">
        <f t="shared" si="17"/>
        <v>42303.999999999993</v>
      </c>
      <c r="W199"/>
      <c r="X199"/>
      <c r="Y199"/>
    </row>
    <row r="200" spans="1:25" ht="12.75" customHeight="1" x14ac:dyDescent="0.2">
      <c r="A200" s="209"/>
      <c r="B200" s="220"/>
      <c r="C200" s="9" t="s">
        <v>15</v>
      </c>
      <c r="D200" s="7">
        <v>10176</v>
      </c>
      <c r="E200" s="10">
        <f t="shared" si="15"/>
        <v>0.75714285714285712</v>
      </c>
      <c r="F200" s="7"/>
      <c r="G200" s="7">
        <v>3264</v>
      </c>
      <c r="H200" s="10">
        <f t="shared" si="16"/>
        <v>0.24285714285714285</v>
      </c>
      <c r="I200" s="7">
        <f t="shared" si="17"/>
        <v>13440</v>
      </c>
      <c r="W200"/>
      <c r="X200"/>
      <c r="Y200"/>
    </row>
    <row r="201" spans="1:25" ht="12.75" customHeight="1" x14ac:dyDescent="0.2">
      <c r="A201" s="209"/>
      <c r="B201" s="220"/>
      <c r="C201" s="9" t="s">
        <v>16</v>
      </c>
      <c r="D201" s="7">
        <v>6240</v>
      </c>
      <c r="E201" s="10">
        <f t="shared" si="15"/>
        <v>0.6132075471698113</v>
      </c>
      <c r="F201" s="7"/>
      <c r="G201" s="7">
        <v>3936</v>
      </c>
      <c r="H201" s="10">
        <f t="shared" si="16"/>
        <v>0.3867924528301887</v>
      </c>
      <c r="I201" s="7">
        <f t="shared" si="17"/>
        <v>10176</v>
      </c>
      <c r="W201"/>
      <c r="X201"/>
      <c r="Y201"/>
    </row>
    <row r="202" spans="1:25" ht="12.75" customHeight="1" x14ac:dyDescent="0.2">
      <c r="A202" s="209"/>
      <c r="B202" s="220"/>
      <c r="C202" s="9" t="s">
        <v>20</v>
      </c>
      <c r="D202" s="7"/>
      <c r="E202" s="10" t="s">
        <v>102</v>
      </c>
      <c r="F202" s="7"/>
      <c r="G202" s="7"/>
      <c r="H202" s="10" t="s">
        <v>102</v>
      </c>
      <c r="I202" s="7">
        <f t="shared" si="17"/>
        <v>0</v>
      </c>
      <c r="W202"/>
      <c r="X202"/>
      <c r="Y202"/>
    </row>
    <row r="203" spans="1:25" ht="12.75" customHeight="1" x14ac:dyDescent="0.2">
      <c r="A203" s="209"/>
      <c r="B203" s="220"/>
      <c r="C203" s="9" t="s">
        <v>17</v>
      </c>
      <c r="D203" s="7">
        <v>1056</v>
      </c>
      <c r="E203" s="10">
        <f t="shared" ref="E203" si="20">+D203/$I203</f>
        <v>0.20370370370370369</v>
      </c>
      <c r="F203" s="7"/>
      <c r="G203" s="7">
        <v>4128</v>
      </c>
      <c r="H203" s="10">
        <f t="shared" ref="H203" si="21">+G203/$I203</f>
        <v>0.79629629629629628</v>
      </c>
      <c r="I203" s="7">
        <f t="shared" ref="I203" si="22">+D203+G203</f>
        <v>5184</v>
      </c>
      <c r="W203"/>
      <c r="X203"/>
      <c r="Y203"/>
    </row>
    <row r="204" spans="1:25" ht="12.75" customHeight="1" x14ac:dyDescent="0.2">
      <c r="A204" s="209"/>
      <c r="B204" s="220"/>
      <c r="C204" s="9" t="s">
        <v>97</v>
      </c>
      <c r="D204" s="7">
        <v>4608</v>
      </c>
      <c r="E204" s="10">
        <f t="shared" si="15"/>
        <v>1</v>
      </c>
      <c r="F204" s="7"/>
      <c r="G204" s="7">
        <v>0</v>
      </c>
      <c r="H204" s="10">
        <f t="shared" si="16"/>
        <v>0</v>
      </c>
      <c r="I204" s="7">
        <f t="shared" si="17"/>
        <v>4608</v>
      </c>
      <c r="W204"/>
      <c r="X204"/>
      <c r="Y204"/>
    </row>
    <row r="205" spans="1:25" ht="12.75" customHeight="1" x14ac:dyDescent="0.2">
      <c r="A205" s="209"/>
      <c r="B205" s="220"/>
      <c r="C205" s="9" t="s">
        <v>236</v>
      </c>
      <c r="D205" s="7">
        <v>0</v>
      </c>
      <c r="E205" s="10">
        <f t="shared" si="15"/>
        <v>0</v>
      </c>
      <c r="F205" s="7"/>
      <c r="G205" s="7">
        <v>1488</v>
      </c>
      <c r="H205" s="10">
        <f t="shared" si="16"/>
        <v>1</v>
      </c>
      <c r="I205" s="7">
        <f t="shared" si="17"/>
        <v>1488</v>
      </c>
      <c r="W205"/>
      <c r="X205"/>
      <c r="Y205"/>
    </row>
    <row r="206" spans="1:25" ht="12.75" customHeight="1" x14ac:dyDescent="0.2">
      <c r="A206" s="209"/>
      <c r="B206" s="220"/>
      <c r="C206" s="9" t="s">
        <v>18</v>
      </c>
      <c r="D206" s="7">
        <v>4128</v>
      </c>
      <c r="E206" s="10">
        <f t="shared" si="15"/>
        <v>0.52760736196319014</v>
      </c>
      <c r="F206" s="7"/>
      <c r="G206" s="7">
        <v>3696</v>
      </c>
      <c r="H206" s="10">
        <f t="shared" si="16"/>
        <v>0.47239263803680981</v>
      </c>
      <c r="I206" s="7">
        <f t="shared" si="17"/>
        <v>7824</v>
      </c>
      <c r="W206"/>
      <c r="X206"/>
      <c r="Y206"/>
    </row>
    <row r="207" spans="1:25" ht="12.75" customHeight="1" x14ac:dyDescent="0.2">
      <c r="A207" s="209"/>
      <c r="B207" s="220"/>
      <c r="C207" s="9" t="s">
        <v>22</v>
      </c>
      <c r="D207" s="7">
        <v>24576.000000000004</v>
      </c>
      <c r="E207" s="10">
        <f t="shared" si="15"/>
        <v>0.76992481203007523</v>
      </c>
      <c r="F207" s="7"/>
      <c r="G207" s="7">
        <v>7344</v>
      </c>
      <c r="H207" s="10">
        <f t="shared" si="16"/>
        <v>0.23007518796992479</v>
      </c>
      <c r="I207" s="7">
        <f t="shared" si="17"/>
        <v>31920.000000000004</v>
      </c>
      <c r="W207"/>
      <c r="X207"/>
      <c r="Y207"/>
    </row>
    <row r="208" spans="1:25" ht="12.75" customHeight="1" x14ac:dyDescent="0.2">
      <c r="A208" s="209"/>
      <c r="B208" s="220"/>
      <c r="C208" s="35" t="s">
        <v>75</v>
      </c>
      <c r="D208" s="33">
        <f>SUM(D197:D207)</f>
        <v>111936</v>
      </c>
      <c r="E208" s="40">
        <f t="shared" si="15"/>
        <v>0.76308900523560208</v>
      </c>
      <c r="F208" s="39"/>
      <c r="G208" s="33">
        <f>SUM(G197:G207)</f>
        <v>34752</v>
      </c>
      <c r="H208" s="40">
        <f t="shared" si="16"/>
        <v>0.23691099476439789</v>
      </c>
      <c r="I208" s="39">
        <f t="shared" si="17"/>
        <v>146688</v>
      </c>
      <c r="W208"/>
      <c r="X208"/>
      <c r="Y208"/>
    </row>
    <row r="209" spans="1:25" ht="12.75" customHeight="1" x14ac:dyDescent="0.2">
      <c r="A209" s="209"/>
      <c r="B209" s="220"/>
      <c r="C209" s="53" t="s">
        <v>180</v>
      </c>
      <c r="D209" s="33"/>
      <c r="E209" s="34"/>
      <c r="F209" s="65"/>
      <c r="G209" s="33"/>
      <c r="H209" s="34"/>
      <c r="I209" s="33"/>
      <c r="W209"/>
      <c r="X209"/>
      <c r="Y209"/>
    </row>
    <row r="210" spans="1:25" ht="12.75" customHeight="1" x14ac:dyDescent="0.2">
      <c r="A210" s="209"/>
      <c r="B210" s="220"/>
      <c r="C210" s="9" t="s">
        <v>19</v>
      </c>
      <c r="D210" s="16"/>
      <c r="E210" s="10" t="s">
        <v>102</v>
      </c>
      <c r="F210" s="5"/>
      <c r="G210" s="16"/>
      <c r="H210" s="10" t="s">
        <v>102</v>
      </c>
      <c r="I210" s="16">
        <f t="shared" ref="I210:I299" si="23">+D210+G210</f>
        <v>0</v>
      </c>
      <c r="W210"/>
      <c r="X210"/>
      <c r="Y210"/>
    </row>
    <row r="211" spans="1:25" ht="12.75" customHeight="1" x14ac:dyDescent="0.2">
      <c r="A211" s="209"/>
      <c r="B211" s="220"/>
      <c r="C211" s="9" t="s">
        <v>237</v>
      </c>
      <c r="D211" s="7"/>
      <c r="E211" s="10" t="s">
        <v>102</v>
      </c>
      <c r="F211" s="12"/>
      <c r="G211" s="7"/>
      <c r="H211" s="10" t="s">
        <v>102</v>
      </c>
      <c r="I211" s="7">
        <f t="shared" si="23"/>
        <v>0</v>
      </c>
      <c r="W211"/>
      <c r="X211"/>
      <c r="Y211"/>
    </row>
    <row r="212" spans="1:25" ht="12.75" customHeight="1" x14ac:dyDescent="0.2">
      <c r="A212" s="209"/>
      <c r="B212" s="220"/>
      <c r="C212" s="9" t="s">
        <v>1</v>
      </c>
      <c r="D212" s="7">
        <v>46352</v>
      </c>
      <c r="E212" s="10">
        <f t="shared" ref="E212:E299" si="24">+D212/$I212</f>
        <v>0.59756600660066006</v>
      </c>
      <c r="F212" s="12"/>
      <c r="G212" s="7">
        <v>31216</v>
      </c>
      <c r="H212" s="10">
        <f t="shared" ref="H212:H299" si="25">+G212/$I212</f>
        <v>0.40243399339933994</v>
      </c>
      <c r="I212" s="7">
        <f t="shared" si="23"/>
        <v>77568</v>
      </c>
      <c r="W212"/>
      <c r="X212"/>
      <c r="Y212"/>
    </row>
    <row r="213" spans="1:25" ht="12.75" customHeight="1" x14ac:dyDescent="0.2">
      <c r="A213" s="209"/>
      <c r="B213" s="220"/>
      <c r="C213" s="9" t="s">
        <v>2</v>
      </c>
      <c r="D213" s="7"/>
      <c r="E213" s="10" t="s">
        <v>102</v>
      </c>
      <c r="F213" s="7"/>
      <c r="G213" s="7"/>
      <c r="H213" s="10" t="s">
        <v>102</v>
      </c>
      <c r="I213" s="7">
        <f t="shared" si="23"/>
        <v>0</v>
      </c>
      <c r="W213"/>
      <c r="X213"/>
      <c r="Y213"/>
    </row>
    <row r="214" spans="1:25" ht="12.75" customHeight="1" x14ac:dyDescent="0.2">
      <c r="A214" s="209"/>
      <c r="B214" s="220"/>
      <c r="C214" s="9" t="s">
        <v>21</v>
      </c>
      <c r="D214" s="7">
        <v>30144</v>
      </c>
      <c r="E214" s="10">
        <f t="shared" si="24"/>
        <v>0.65966386554621848</v>
      </c>
      <c r="F214" s="7"/>
      <c r="G214" s="7">
        <v>15552</v>
      </c>
      <c r="H214" s="10">
        <f t="shared" si="25"/>
        <v>0.34033613445378152</v>
      </c>
      <c r="I214" s="7">
        <f t="shared" si="23"/>
        <v>45696</v>
      </c>
      <c r="W214"/>
      <c r="X214"/>
      <c r="Y214"/>
    </row>
    <row r="215" spans="1:25" ht="12.75" customHeight="1" x14ac:dyDescent="0.2">
      <c r="A215" s="209"/>
      <c r="B215" s="220"/>
      <c r="C215" s="9" t="s">
        <v>3</v>
      </c>
      <c r="D215" s="15">
        <v>3168</v>
      </c>
      <c r="E215" s="10">
        <f t="shared" si="24"/>
        <v>0.51162790697674421</v>
      </c>
      <c r="F215" s="7"/>
      <c r="G215" s="15">
        <v>3024</v>
      </c>
      <c r="H215" s="10">
        <f t="shared" si="25"/>
        <v>0.48837209302325579</v>
      </c>
      <c r="I215" s="7">
        <f t="shared" si="23"/>
        <v>6192</v>
      </c>
      <c r="W215"/>
      <c r="X215"/>
      <c r="Y215"/>
    </row>
    <row r="216" spans="1:25" ht="12.75" customHeight="1" x14ac:dyDescent="0.2">
      <c r="A216" s="209"/>
      <c r="B216" s="220"/>
      <c r="C216" s="9" t="s">
        <v>4</v>
      </c>
      <c r="D216" s="15">
        <v>4416</v>
      </c>
      <c r="E216" s="10">
        <f t="shared" si="24"/>
        <v>0.74193548387096775</v>
      </c>
      <c r="F216" s="7"/>
      <c r="G216" s="7">
        <v>1536</v>
      </c>
      <c r="H216" s="10">
        <f t="shared" si="25"/>
        <v>0.25806451612903225</v>
      </c>
      <c r="I216" s="7">
        <f t="shared" si="23"/>
        <v>5952</v>
      </c>
      <c r="W216"/>
      <c r="X216"/>
      <c r="Y216"/>
    </row>
    <row r="217" spans="1:25" ht="12.75" customHeight="1" x14ac:dyDescent="0.2">
      <c r="A217" s="209"/>
      <c r="B217" s="220"/>
      <c r="C217" s="9" t="s">
        <v>47</v>
      </c>
      <c r="D217" s="7">
        <v>4272</v>
      </c>
      <c r="E217" s="10">
        <f t="shared" si="24"/>
        <v>0.23359580052493439</v>
      </c>
      <c r="F217" s="7"/>
      <c r="G217" s="7">
        <v>14016</v>
      </c>
      <c r="H217" s="10">
        <f t="shared" si="25"/>
        <v>0.76640419947506566</v>
      </c>
      <c r="I217" s="7">
        <f t="shared" si="23"/>
        <v>18288</v>
      </c>
      <c r="W217"/>
      <c r="X217"/>
      <c r="Y217"/>
    </row>
    <row r="218" spans="1:25" ht="12.75" customHeight="1" x14ac:dyDescent="0.2">
      <c r="A218" s="209"/>
      <c r="B218" s="220"/>
      <c r="C218" s="9" t="s">
        <v>206</v>
      </c>
      <c r="D218" s="7">
        <v>0</v>
      </c>
      <c r="E218" s="10">
        <f t="shared" si="24"/>
        <v>0</v>
      </c>
      <c r="F218" s="7"/>
      <c r="G218" s="7">
        <v>1440</v>
      </c>
      <c r="H218" s="10">
        <f t="shared" si="25"/>
        <v>1</v>
      </c>
      <c r="I218" s="7">
        <f t="shared" si="23"/>
        <v>1440</v>
      </c>
      <c r="W218"/>
      <c r="X218"/>
      <c r="Y218"/>
    </row>
    <row r="219" spans="1:25" ht="12.75" customHeight="1" x14ac:dyDescent="0.2">
      <c r="A219" s="209"/>
      <c r="B219" s="220"/>
      <c r="C219" s="50" t="s">
        <v>5</v>
      </c>
      <c r="D219" s="7">
        <v>14832</v>
      </c>
      <c r="E219" s="10">
        <f t="shared" si="24"/>
        <v>0.95370370370370372</v>
      </c>
      <c r="F219" s="7"/>
      <c r="G219" s="7">
        <v>720</v>
      </c>
      <c r="H219" s="10">
        <f t="shared" si="25"/>
        <v>4.6296296296296294E-2</v>
      </c>
      <c r="I219" s="7">
        <f t="shared" si="23"/>
        <v>15552</v>
      </c>
      <c r="W219"/>
      <c r="X219"/>
      <c r="Y219"/>
    </row>
    <row r="220" spans="1:25" ht="12.75" customHeight="1" x14ac:dyDescent="0.2">
      <c r="A220" s="209"/>
      <c r="B220" s="220"/>
      <c r="C220" s="35" t="s">
        <v>75</v>
      </c>
      <c r="D220" s="33">
        <f>SUM(D210:D219)</f>
        <v>103184</v>
      </c>
      <c r="E220" s="34">
        <f t="shared" si="24"/>
        <v>0.60451818522684664</v>
      </c>
      <c r="F220" s="33"/>
      <c r="G220" s="33">
        <f>SUM(G210:G219)</f>
        <v>67504</v>
      </c>
      <c r="H220" s="34">
        <f t="shared" si="25"/>
        <v>0.39548181477315336</v>
      </c>
      <c r="I220" s="33">
        <f t="shared" si="23"/>
        <v>170688</v>
      </c>
      <c r="W220"/>
      <c r="X220"/>
      <c r="Y220"/>
    </row>
    <row r="221" spans="1:25" ht="12.75" customHeight="1" x14ac:dyDescent="0.2">
      <c r="A221" s="209"/>
      <c r="B221" s="220"/>
      <c r="C221" s="53" t="s">
        <v>99</v>
      </c>
      <c r="D221" s="33"/>
      <c r="E221" s="34"/>
      <c r="F221" s="65"/>
      <c r="G221" s="33"/>
      <c r="H221" s="34"/>
      <c r="I221" s="33"/>
      <c r="W221"/>
      <c r="X221"/>
      <c r="Y221"/>
    </row>
    <row r="222" spans="1:25" ht="12.75" customHeight="1" x14ac:dyDescent="0.2">
      <c r="A222" s="209"/>
      <c r="B222" s="220"/>
      <c r="C222" s="9" t="s">
        <v>36</v>
      </c>
      <c r="D222" s="7">
        <v>768</v>
      </c>
      <c r="E222" s="10">
        <f t="shared" si="24"/>
        <v>0.2857142857142857</v>
      </c>
      <c r="F222" s="12"/>
      <c r="G222" s="7">
        <v>1920</v>
      </c>
      <c r="H222" s="10">
        <f t="shared" si="25"/>
        <v>0.7142857142857143</v>
      </c>
      <c r="I222" s="7">
        <f t="shared" si="23"/>
        <v>2688</v>
      </c>
      <c r="W222"/>
      <c r="X222"/>
      <c r="Y222"/>
    </row>
    <row r="223" spans="1:25" ht="12.75" customHeight="1" x14ac:dyDescent="0.2">
      <c r="A223" s="209"/>
      <c r="B223" s="220"/>
      <c r="C223" s="9" t="s">
        <v>7</v>
      </c>
      <c r="D223" s="15">
        <v>3840</v>
      </c>
      <c r="E223" s="10">
        <f t="shared" si="24"/>
        <v>0.34934497816593885</v>
      </c>
      <c r="F223" s="7"/>
      <c r="G223" s="15">
        <v>7152</v>
      </c>
      <c r="H223" s="10">
        <f t="shared" si="25"/>
        <v>0.6506550218340611</v>
      </c>
      <c r="I223" s="7">
        <f t="shared" si="23"/>
        <v>10992</v>
      </c>
      <c r="W223"/>
      <c r="X223"/>
      <c r="Y223"/>
    </row>
    <row r="224" spans="1:25" ht="12.75" customHeight="1" x14ac:dyDescent="0.2">
      <c r="A224" s="209"/>
      <c r="B224" s="220"/>
      <c r="C224" s="9" t="s">
        <v>0</v>
      </c>
      <c r="D224" s="15">
        <v>0</v>
      </c>
      <c r="E224" s="10">
        <f t="shared" si="24"/>
        <v>0</v>
      </c>
      <c r="F224" s="7"/>
      <c r="G224" s="15">
        <v>3600</v>
      </c>
      <c r="H224" s="10">
        <f t="shared" si="25"/>
        <v>1</v>
      </c>
      <c r="I224" s="7">
        <f t="shared" si="23"/>
        <v>3600</v>
      </c>
      <c r="W224"/>
      <c r="X224"/>
      <c r="Y224"/>
    </row>
    <row r="225" spans="1:25" ht="12.75" customHeight="1" x14ac:dyDescent="0.2">
      <c r="A225" s="209"/>
      <c r="B225" s="220"/>
      <c r="C225" s="9" t="s">
        <v>8</v>
      </c>
      <c r="D225" s="7"/>
      <c r="E225" s="10" t="s">
        <v>102</v>
      </c>
      <c r="F225" s="7"/>
      <c r="G225" s="7"/>
      <c r="H225" s="10" t="s">
        <v>102</v>
      </c>
      <c r="I225" s="7">
        <f t="shared" si="23"/>
        <v>0</v>
      </c>
      <c r="W225"/>
      <c r="X225"/>
      <c r="Y225"/>
    </row>
    <row r="226" spans="1:25" ht="12.75" customHeight="1" x14ac:dyDescent="0.2">
      <c r="A226" s="209"/>
      <c r="B226" s="220"/>
      <c r="C226" s="9" t="s">
        <v>34</v>
      </c>
      <c r="D226" s="15">
        <v>8928</v>
      </c>
      <c r="E226" s="10">
        <f t="shared" si="24"/>
        <v>0.36614173228346458</v>
      </c>
      <c r="F226" s="7"/>
      <c r="G226" s="15">
        <v>15456</v>
      </c>
      <c r="H226" s="10">
        <f t="shared" si="25"/>
        <v>0.63385826771653542</v>
      </c>
      <c r="I226" s="7">
        <f t="shared" si="23"/>
        <v>24384</v>
      </c>
      <c r="W226"/>
      <c r="X226"/>
      <c r="Y226"/>
    </row>
    <row r="227" spans="1:25" ht="12.75" customHeight="1" x14ac:dyDescent="0.2">
      <c r="A227" s="209"/>
      <c r="B227" s="220"/>
      <c r="C227" s="9" t="s">
        <v>37</v>
      </c>
      <c r="D227" s="7">
        <v>4992</v>
      </c>
      <c r="E227" s="10">
        <f t="shared" si="24"/>
        <v>0.68421052631578949</v>
      </c>
      <c r="F227" s="7"/>
      <c r="G227" s="7">
        <v>2304</v>
      </c>
      <c r="H227" s="10">
        <f t="shared" si="25"/>
        <v>0.31578947368421051</v>
      </c>
      <c r="I227" s="7">
        <f t="shared" si="23"/>
        <v>7296</v>
      </c>
      <c r="W227"/>
      <c r="X227"/>
      <c r="Y227"/>
    </row>
    <row r="228" spans="1:25" ht="12.75" customHeight="1" x14ac:dyDescent="0.2">
      <c r="A228" s="209"/>
      <c r="B228" s="220"/>
      <c r="C228" s="9" t="s">
        <v>208</v>
      </c>
      <c r="D228" s="7">
        <v>3456</v>
      </c>
      <c r="E228" s="10">
        <f t="shared" si="24"/>
        <v>0.30252100840336132</v>
      </c>
      <c r="F228" s="12"/>
      <c r="G228" s="7">
        <v>7968</v>
      </c>
      <c r="H228" s="10">
        <f t="shared" si="25"/>
        <v>0.69747899159663862</v>
      </c>
      <c r="I228" s="7">
        <f t="shared" si="23"/>
        <v>11424</v>
      </c>
      <c r="W228"/>
      <c r="X228"/>
      <c r="Y228"/>
    </row>
    <row r="229" spans="1:25" ht="12.75" customHeight="1" x14ac:dyDescent="0.2">
      <c r="A229" s="209"/>
      <c r="B229" s="220"/>
      <c r="C229" s="9" t="s">
        <v>219</v>
      </c>
      <c r="D229" s="15"/>
      <c r="E229" s="10" t="s">
        <v>102</v>
      </c>
      <c r="F229" s="7"/>
      <c r="G229" s="15"/>
      <c r="H229" s="10" t="s">
        <v>102</v>
      </c>
      <c r="I229" s="7">
        <f t="shared" si="23"/>
        <v>0</v>
      </c>
      <c r="W229"/>
      <c r="X229"/>
      <c r="Y229"/>
    </row>
    <row r="230" spans="1:25" ht="12.75" customHeight="1" x14ac:dyDescent="0.2">
      <c r="A230" s="209"/>
      <c r="B230" s="220"/>
      <c r="C230" s="9" t="s">
        <v>6</v>
      </c>
      <c r="D230" s="7">
        <v>67936</v>
      </c>
      <c r="E230" s="10">
        <f t="shared" si="24"/>
        <v>0.87908902691511392</v>
      </c>
      <c r="F230" s="7"/>
      <c r="G230" s="7">
        <v>9344</v>
      </c>
      <c r="H230" s="10">
        <f t="shared" si="25"/>
        <v>0.12091097308488613</v>
      </c>
      <c r="I230" s="7">
        <f t="shared" si="23"/>
        <v>77280</v>
      </c>
      <c r="W230"/>
      <c r="X230"/>
      <c r="Y230"/>
    </row>
    <row r="231" spans="1:25" ht="12.75" customHeight="1" x14ac:dyDescent="0.2">
      <c r="A231" s="209"/>
      <c r="B231" s="220"/>
      <c r="C231" s="9" t="s">
        <v>9</v>
      </c>
      <c r="D231" s="7">
        <v>6096</v>
      </c>
      <c r="E231" s="10">
        <f t="shared" si="24"/>
        <v>1</v>
      </c>
      <c r="F231" s="7"/>
      <c r="G231" s="7">
        <v>0</v>
      </c>
      <c r="H231" s="10">
        <f t="shared" si="25"/>
        <v>0</v>
      </c>
      <c r="I231" s="7">
        <f t="shared" si="23"/>
        <v>6096</v>
      </c>
      <c r="W231"/>
      <c r="X231"/>
      <c r="Y231"/>
    </row>
    <row r="232" spans="1:25" ht="12.75" customHeight="1" x14ac:dyDescent="0.2">
      <c r="A232" s="209"/>
      <c r="B232" s="220"/>
      <c r="C232" s="9" t="s">
        <v>10</v>
      </c>
      <c r="D232" s="7">
        <v>3360</v>
      </c>
      <c r="E232" s="10">
        <f t="shared" si="24"/>
        <v>0.42944785276073622</v>
      </c>
      <c r="F232" s="7"/>
      <c r="G232" s="7">
        <v>4464</v>
      </c>
      <c r="H232" s="10">
        <f t="shared" si="25"/>
        <v>0.57055214723926384</v>
      </c>
      <c r="I232" s="7">
        <f t="shared" si="23"/>
        <v>7824</v>
      </c>
      <c r="W232"/>
      <c r="X232"/>
      <c r="Y232"/>
    </row>
    <row r="233" spans="1:25" ht="12.75" customHeight="1" x14ac:dyDescent="0.2">
      <c r="A233" s="209"/>
      <c r="B233" s="220"/>
      <c r="C233" s="50" t="s">
        <v>23</v>
      </c>
      <c r="D233" s="7">
        <v>9120</v>
      </c>
      <c r="E233" s="10">
        <f t="shared" si="24"/>
        <v>0.56047197640117996</v>
      </c>
      <c r="F233" s="7"/>
      <c r="G233" s="7">
        <v>7152</v>
      </c>
      <c r="H233" s="10">
        <f t="shared" si="25"/>
        <v>0.43952802359882004</v>
      </c>
      <c r="I233" s="7">
        <f t="shared" si="23"/>
        <v>16272</v>
      </c>
      <c r="W233"/>
      <c r="X233"/>
      <c r="Y233"/>
    </row>
    <row r="234" spans="1:25" ht="12.75" customHeight="1" x14ac:dyDescent="0.2">
      <c r="A234" s="209"/>
      <c r="B234" s="220"/>
      <c r="C234" s="50" t="s">
        <v>24</v>
      </c>
      <c r="D234" s="15">
        <v>1440</v>
      </c>
      <c r="E234" s="10">
        <f t="shared" si="24"/>
        <v>0.38461538461538464</v>
      </c>
      <c r="F234" s="7"/>
      <c r="G234" s="15">
        <v>2304</v>
      </c>
      <c r="H234" s="10">
        <f t="shared" si="25"/>
        <v>0.61538461538461542</v>
      </c>
      <c r="I234" s="7">
        <f t="shared" si="23"/>
        <v>3744</v>
      </c>
      <c r="W234"/>
      <c r="X234"/>
      <c r="Y234"/>
    </row>
    <row r="235" spans="1:25" ht="12.75" customHeight="1" x14ac:dyDescent="0.2">
      <c r="A235" s="209"/>
      <c r="B235" s="220"/>
      <c r="C235" s="35" t="s">
        <v>75</v>
      </c>
      <c r="D235" s="33">
        <f>SUM(D222:D234)</f>
        <v>109936</v>
      </c>
      <c r="E235" s="34">
        <f t="shared" si="24"/>
        <v>0.64065268065268066</v>
      </c>
      <c r="F235" s="33"/>
      <c r="G235" s="33">
        <f>SUM(G222:G234)</f>
        <v>61664</v>
      </c>
      <c r="H235" s="34">
        <f t="shared" si="25"/>
        <v>0.35934731934731934</v>
      </c>
      <c r="I235" s="33">
        <f t="shared" si="23"/>
        <v>171600</v>
      </c>
      <c r="W235"/>
      <c r="X235"/>
      <c r="Y235"/>
    </row>
    <row r="236" spans="1:25" ht="12.75" customHeight="1" thickBot="1" x14ac:dyDescent="0.25">
      <c r="A236" s="209"/>
      <c r="B236" s="221"/>
      <c r="C236" s="64" t="s">
        <v>25</v>
      </c>
      <c r="D236" s="63">
        <f>SUM(D208,D220,D235)</f>
        <v>325056</v>
      </c>
      <c r="E236" s="61">
        <f t="shared" si="24"/>
        <v>0.66476882300971829</v>
      </c>
      <c r="F236" s="63"/>
      <c r="G236" s="63">
        <f>SUM(G208,G220,G235)</f>
        <v>163920</v>
      </c>
      <c r="H236" s="61">
        <f t="shared" si="25"/>
        <v>0.33523117699028171</v>
      </c>
      <c r="I236" s="63">
        <f t="shared" si="23"/>
        <v>488976</v>
      </c>
      <c r="W236"/>
      <c r="X236"/>
      <c r="Y236"/>
    </row>
    <row r="237" spans="1:25" ht="12.75" customHeight="1" x14ac:dyDescent="0.2">
      <c r="A237" s="207" t="s">
        <v>531</v>
      </c>
      <c r="B237" s="209" t="s">
        <v>523</v>
      </c>
      <c r="C237" s="52" t="s">
        <v>498</v>
      </c>
      <c r="D237" s="16"/>
      <c r="E237" s="10" t="s">
        <v>102</v>
      </c>
      <c r="F237" s="5"/>
      <c r="G237" s="16"/>
      <c r="H237" s="10" t="s">
        <v>102</v>
      </c>
      <c r="I237" s="16">
        <f t="shared" si="23"/>
        <v>0</v>
      </c>
      <c r="W237"/>
      <c r="X237"/>
      <c r="Y237"/>
    </row>
    <row r="238" spans="1:25" ht="12.75" customHeight="1" x14ac:dyDescent="0.2">
      <c r="A238" s="207"/>
      <c r="B238" s="209"/>
      <c r="C238" s="9" t="s">
        <v>499</v>
      </c>
      <c r="D238" s="7">
        <v>5984</v>
      </c>
      <c r="E238" s="10">
        <f t="shared" si="24"/>
        <v>0.53125</v>
      </c>
      <c r="F238" s="12"/>
      <c r="G238" s="7">
        <v>5280</v>
      </c>
      <c r="H238" s="10">
        <f t="shared" si="25"/>
        <v>0.46875</v>
      </c>
      <c r="I238" s="7">
        <f t="shared" si="23"/>
        <v>11264</v>
      </c>
      <c r="W238"/>
      <c r="X238"/>
      <c r="Y238"/>
    </row>
    <row r="239" spans="1:25" ht="12.75" customHeight="1" x14ac:dyDescent="0.2">
      <c r="A239" s="207"/>
      <c r="B239" s="209"/>
      <c r="C239" s="9" t="s">
        <v>500</v>
      </c>
      <c r="D239" s="7">
        <v>0</v>
      </c>
      <c r="E239" s="10">
        <f t="shared" si="24"/>
        <v>0</v>
      </c>
      <c r="F239" s="7"/>
      <c r="G239" s="7">
        <v>3360</v>
      </c>
      <c r="H239" s="10">
        <f t="shared" si="25"/>
        <v>1</v>
      </c>
      <c r="I239" s="7">
        <f t="shared" si="23"/>
        <v>3360</v>
      </c>
      <c r="W239"/>
      <c r="X239"/>
      <c r="Y239"/>
    </row>
    <row r="240" spans="1:25" ht="12.75" customHeight="1" x14ac:dyDescent="0.2">
      <c r="A240" s="207"/>
      <c r="B240" s="209"/>
      <c r="C240" s="9" t="s">
        <v>501</v>
      </c>
      <c r="D240" s="7"/>
      <c r="E240" s="10" t="s">
        <v>102</v>
      </c>
      <c r="F240" s="12"/>
      <c r="G240" s="7"/>
      <c r="H240" s="10" t="s">
        <v>102</v>
      </c>
      <c r="I240" s="7">
        <f t="shared" si="23"/>
        <v>0</v>
      </c>
      <c r="W240"/>
      <c r="X240"/>
      <c r="Y240"/>
    </row>
    <row r="241" spans="1:25" ht="12.75" customHeight="1" x14ac:dyDescent="0.2">
      <c r="A241" s="207"/>
      <c r="B241" s="209"/>
      <c r="C241" s="9" t="s">
        <v>502</v>
      </c>
      <c r="D241" s="7">
        <v>10320</v>
      </c>
      <c r="E241" s="10">
        <f t="shared" si="24"/>
        <v>0.36073825503355705</v>
      </c>
      <c r="F241" s="12"/>
      <c r="G241" s="7">
        <v>18288</v>
      </c>
      <c r="H241" s="10">
        <f t="shared" si="25"/>
        <v>0.63926174496644295</v>
      </c>
      <c r="I241" s="7">
        <f t="shared" si="23"/>
        <v>28608</v>
      </c>
      <c r="W241"/>
      <c r="X241"/>
      <c r="Y241"/>
    </row>
    <row r="242" spans="1:25" ht="12.75" customHeight="1" x14ac:dyDescent="0.2">
      <c r="A242" s="207"/>
      <c r="B242" s="209"/>
      <c r="C242" s="9" t="s">
        <v>503</v>
      </c>
      <c r="D242" s="7">
        <v>576</v>
      </c>
      <c r="E242" s="10">
        <f t="shared" si="24"/>
        <v>1</v>
      </c>
      <c r="F242" s="12"/>
      <c r="G242" s="7">
        <v>0</v>
      </c>
      <c r="H242" s="10">
        <f t="shared" si="25"/>
        <v>0</v>
      </c>
      <c r="I242" s="7">
        <f t="shared" si="23"/>
        <v>576</v>
      </c>
      <c r="W242"/>
      <c r="X242"/>
      <c r="Y242"/>
    </row>
    <row r="243" spans="1:25" ht="12.75" customHeight="1" x14ac:dyDescent="0.2">
      <c r="A243" s="207"/>
      <c r="B243" s="209"/>
      <c r="C243" s="9" t="s">
        <v>504</v>
      </c>
      <c r="D243" s="14">
        <v>1520</v>
      </c>
      <c r="E243" s="17">
        <f t="shared" si="24"/>
        <v>0.40772532188841204</v>
      </c>
      <c r="F243" s="16"/>
      <c r="G243" s="14">
        <v>2208</v>
      </c>
      <c r="H243" s="17">
        <f t="shared" si="25"/>
        <v>0.59227467811158796</v>
      </c>
      <c r="I243" s="16">
        <f t="shared" si="23"/>
        <v>3728</v>
      </c>
      <c r="W243"/>
      <c r="X243"/>
      <c r="Y243"/>
    </row>
    <row r="244" spans="1:25" ht="12.75" customHeight="1" x14ac:dyDescent="0.2">
      <c r="A244" s="207"/>
      <c r="B244" s="209"/>
      <c r="C244" s="9" t="s">
        <v>505</v>
      </c>
      <c r="D244" s="7">
        <v>5408</v>
      </c>
      <c r="E244" s="10">
        <f t="shared" si="24"/>
        <v>0.45111778445111778</v>
      </c>
      <c r="F244" s="7"/>
      <c r="G244" s="7">
        <v>6580</v>
      </c>
      <c r="H244" s="10">
        <f t="shared" si="25"/>
        <v>0.54888221554888217</v>
      </c>
      <c r="I244" s="7">
        <f t="shared" si="23"/>
        <v>11988</v>
      </c>
      <c r="W244"/>
      <c r="X244"/>
      <c r="Y244"/>
    </row>
    <row r="245" spans="1:25" ht="12.75" customHeight="1" x14ac:dyDescent="0.2">
      <c r="A245" s="207"/>
      <c r="B245" s="209"/>
      <c r="C245" s="9" t="s">
        <v>506</v>
      </c>
      <c r="D245" s="7">
        <v>0</v>
      </c>
      <c r="E245" s="10">
        <f t="shared" si="24"/>
        <v>0</v>
      </c>
      <c r="F245" s="7"/>
      <c r="G245" s="7">
        <v>2960</v>
      </c>
      <c r="H245" s="10">
        <f t="shared" si="25"/>
        <v>1</v>
      </c>
      <c r="I245" s="7">
        <f t="shared" si="23"/>
        <v>2960</v>
      </c>
      <c r="W245"/>
      <c r="X245"/>
      <c r="Y245"/>
    </row>
    <row r="246" spans="1:25" ht="12.75" customHeight="1" x14ac:dyDescent="0.2">
      <c r="A246" s="207"/>
      <c r="B246" s="209"/>
      <c r="C246" s="9" t="s">
        <v>507</v>
      </c>
      <c r="D246" s="7">
        <v>1504</v>
      </c>
      <c r="E246" s="10">
        <f t="shared" si="24"/>
        <v>0.54970760233918126</v>
      </c>
      <c r="F246" s="7"/>
      <c r="G246" s="7">
        <v>1232</v>
      </c>
      <c r="H246" s="10">
        <f t="shared" si="25"/>
        <v>0.45029239766081869</v>
      </c>
      <c r="I246" s="7">
        <f t="shared" si="23"/>
        <v>2736</v>
      </c>
      <c r="W246"/>
      <c r="X246"/>
      <c r="Y246"/>
    </row>
    <row r="247" spans="1:25" ht="12.75" customHeight="1" x14ac:dyDescent="0.2">
      <c r="A247" s="207"/>
      <c r="B247" s="209"/>
      <c r="C247" s="9" t="s">
        <v>508</v>
      </c>
      <c r="D247" s="7">
        <v>768</v>
      </c>
      <c r="E247" s="10">
        <f t="shared" si="24"/>
        <v>0.46153846153846156</v>
      </c>
      <c r="F247" s="7"/>
      <c r="G247" s="7">
        <v>896</v>
      </c>
      <c r="H247" s="10">
        <f t="shared" si="25"/>
        <v>0.53846153846153844</v>
      </c>
      <c r="I247" s="7">
        <f t="shared" si="23"/>
        <v>1664</v>
      </c>
      <c r="W247"/>
      <c r="X247"/>
      <c r="Y247"/>
    </row>
    <row r="248" spans="1:25" ht="12.75" customHeight="1" x14ac:dyDescent="0.2">
      <c r="A248" s="207"/>
      <c r="B248" s="209"/>
      <c r="C248" s="9" t="s">
        <v>509</v>
      </c>
      <c r="D248" s="7">
        <v>7568</v>
      </c>
      <c r="E248" s="10">
        <f t="shared" si="24"/>
        <v>0.44454887218045114</v>
      </c>
      <c r="F248" s="7"/>
      <c r="G248" s="7">
        <v>9456</v>
      </c>
      <c r="H248" s="10">
        <f t="shared" si="25"/>
        <v>0.55545112781954886</v>
      </c>
      <c r="I248" s="7">
        <f t="shared" si="23"/>
        <v>17024</v>
      </c>
      <c r="W248"/>
      <c r="X248"/>
      <c r="Y248"/>
    </row>
    <row r="249" spans="1:25" ht="12.75" customHeight="1" x14ac:dyDescent="0.2">
      <c r="A249" s="207"/>
      <c r="B249" s="209"/>
      <c r="C249" s="49" t="s">
        <v>684</v>
      </c>
      <c r="D249" s="7">
        <v>768</v>
      </c>
      <c r="E249" s="10">
        <f t="shared" si="24"/>
        <v>1</v>
      </c>
      <c r="F249" s="7"/>
      <c r="G249" s="7">
        <v>0</v>
      </c>
      <c r="H249" s="10">
        <f t="shared" si="25"/>
        <v>0</v>
      </c>
      <c r="I249" s="7">
        <f t="shared" si="23"/>
        <v>768</v>
      </c>
      <c r="W249"/>
      <c r="X249"/>
      <c r="Y249"/>
    </row>
    <row r="250" spans="1:25" ht="12.75" customHeight="1" x14ac:dyDescent="0.2">
      <c r="A250" s="207"/>
      <c r="B250" s="209"/>
      <c r="C250" s="9" t="s">
        <v>510</v>
      </c>
      <c r="D250" s="7">
        <v>7664</v>
      </c>
      <c r="E250" s="10">
        <f t="shared" si="24"/>
        <v>0.81601362862010218</v>
      </c>
      <c r="F250" s="7"/>
      <c r="G250" s="7">
        <v>1728</v>
      </c>
      <c r="H250" s="10">
        <f t="shared" si="25"/>
        <v>0.18398637137989779</v>
      </c>
      <c r="I250" s="7">
        <f t="shared" si="23"/>
        <v>9392</v>
      </c>
      <c r="W250"/>
      <c r="X250"/>
      <c r="Y250"/>
    </row>
    <row r="251" spans="1:25" ht="12.75" customHeight="1" thickBot="1" x14ac:dyDescent="0.25">
      <c r="A251" s="207"/>
      <c r="B251" s="219"/>
      <c r="C251" s="64" t="s">
        <v>25</v>
      </c>
      <c r="D251" s="63">
        <f>SUM(D237:D250)</f>
        <v>42080</v>
      </c>
      <c r="E251" s="61">
        <f t="shared" si="24"/>
        <v>0.44733596972402945</v>
      </c>
      <c r="F251" s="63"/>
      <c r="G251" s="63">
        <f>SUM(G237:G250)</f>
        <v>51988</v>
      </c>
      <c r="H251" s="61">
        <f t="shared" si="25"/>
        <v>0.55266403027597055</v>
      </c>
      <c r="I251" s="63">
        <f t="shared" si="23"/>
        <v>94068</v>
      </c>
      <c r="W251"/>
      <c r="X251"/>
      <c r="Y251"/>
    </row>
    <row r="252" spans="1:25" ht="12.75" customHeight="1" x14ac:dyDescent="0.2">
      <c r="A252" s="207"/>
      <c r="B252" s="212" t="s">
        <v>524</v>
      </c>
      <c r="C252" s="48" t="s">
        <v>669</v>
      </c>
      <c r="D252" s="16">
        <v>87632</v>
      </c>
      <c r="E252" s="17">
        <f t="shared" si="24"/>
        <v>0.84145029958518969</v>
      </c>
      <c r="F252" s="16"/>
      <c r="G252" s="16">
        <v>16512</v>
      </c>
      <c r="H252" s="17">
        <f t="shared" si="25"/>
        <v>0.15854970041481026</v>
      </c>
      <c r="I252" s="16">
        <f t="shared" si="23"/>
        <v>104144</v>
      </c>
      <c r="W252"/>
      <c r="X252"/>
      <c r="Y252"/>
    </row>
    <row r="253" spans="1:25" ht="12.75" customHeight="1" x14ac:dyDescent="0.2">
      <c r="A253" s="207"/>
      <c r="B253" s="210"/>
      <c r="C253" s="9" t="s">
        <v>511</v>
      </c>
      <c r="D253" s="7"/>
      <c r="E253" s="10" t="s">
        <v>102</v>
      </c>
      <c r="F253" s="7"/>
      <c r="G253" s="7"/>
      <c r="H253" s="10" t="s">
        <v>102</v>
      </c>
      <c r="I253" s="7">
        <f t="shared" si="23"/>
        <v>0</v>
      </c>
      <c r="W253"/>
      <c r="X253"/>
      <c r="Y253"/>
    </row>
    <row r="254" spans="1:25" ht="12.75" customHeight="1" x14ac:dyDescent="0.2">
      <c r="A254" s="207"/>
      <c r="B254" s="210"/>
      <c r="C254" s="50" t="s">
        <v>512</v>
      </c>
      <c r="D254" s="7">
        <v>20112</v>
      </c>
      <c r="E254" s="10">
        <f t="shared" si="24"/>
        <v>0.75269461077844313</v>
      </c>
      <c r="F254" s="7"/>
      <c r="G254" s="7">
        <v>6608</v>
      </c>
      <c r="H254" s="10">
        <f t="shared" si="25"/>
        <v>0.2473053892215569</v>
      </c>
      <c r="I254" s="7">
        <f t="shared" si="23"/>
        <v>26720</v>
      </c>
      <c r="W254"/>
      <c r="X254"/>
      <c r="Y254"/>
    </row>
    <row r="255" spans="1:25" ht="12.75" customHeight="1" thickBot="1" x14ac:dyDescent="0.25">
      <c r="A255" s="207"/>
      <c r="B255" s="217"/>
      <c r="C255" s="62" t="s">
        <v>25</v>
      </c>
      <c r="D255" s="63">
        <f>SUM(D252:D254)</f>
        <v>107744</v>
      </c>
      <c r="E255" s="61">
        <f t="shared" si="24"/>
        <v>0.82332803521212861</v>
      </c>
      <c r="F255" s="63"/>
      <c r="G255" s="63">
        <f>SUM(G252:G254)</f>
        <v>23120</v>
      </c>
      <c r="H255" s="61">
        <f t="shared" si="25"/>
        <v>0.17667196478787137</v>
      </c>
      <c r="I255" s="63">
        <f t="shared" si="23"/>
        <v>130864</v>
      </c>
      <c r="W255"/>
      <c r="X255"/>
      <c r="Y255"/>
    </row>
    <row r="256" spans="1:25" ht="12.75" customHeight="1" thickBot="1" x14ac:dyDescent="0.25">
      <c r="A256" s="211"/>
      <c r="B256" s="204" t="s">
        <v>252</v>
      </c>
      <c r="C256" s="205"/>
      <c r="D256" s="76">
        <f>SUM(D236,D251,D255)</f>
        <v>474880</v>
      </c>
      <c r="E256" s="77">
        <f t="shared" si="24"/>
        <v>0.66518374916655931</v>
      </c>
      <c r="F256" s="78"/>
      <c r="G256" s="76">
        <f>SUM(G236,G251,G255)</f>
        <v>239028</v>
      </c>
      <c r="H256" s="77">
        <f t="shared" si="25"/>
        <v>0.33481625083344074</v>
      </c>
      <c r="I256" s="78">
        <f t="shared" si="23"/>
        <v>713908</v>
      </c>
      <c r="W256"/>
      <c r="X256"/>
      <c r="Y256"/>
    </row>
    <row r="257" spans="1:25" ht="12.75" customHeight="1" x14ac:dyDescent="0.2">
      <c r="A257" s="212" t="s">
        <v>530</v>
      </c>
      <c r="B257" s="212" t="s">
        <v>525</v>
      </c>
      <c r="C257" s="47" t="s">
        <v>297</v>
      </c>
      <c r="D257" s="36"/>
      <c r="E257" s="36"/>
      <c r="F257" s="36"/>
      <c r="G257" s="36"/>
      <c r="H257" s="36"/>
      <c r="I257" s="36"/>
      <c r="W257"/>
      <c r="X257"/>
      <c r="Y257"/>
    </row>
    <row r="258" spans="1:25" ht="12.75" customHeight="1" x14ac:dyDescent="0.2">
      <c r="A258" s="209"/>
      <c r="B258" s="210"/>
      <c r="C258" s="9" t="s">
        <v>78</v>
      </c>
      <c r="D258" s="15">
        <v>8191.9999999999982</v>
      </c>
      <c r="E258" s="10">
        <f t="shared" ref="E258:E265" si="26">+D258/$I258</f>
        <v>0.67191601049868777</v>
      </c>
      <c r="F258" s="7"/>
      <c r="G258" s="15">
        <v>3999.9999999999991</v>
      </c>
      <c r="H258" s="10">
        <f t="shared" ref="H258:H265" si="27">+G258/$I258</f>
        <v>0.32808398950131235</v>
      </c>
      <c r="I258" s="7">
        <f t="shared" ref="I258:I265" si="28">+D258+G258</f>
        <v>12191.999999999996</v>
      </c>
      <c r="W258"/>
      <c r="X258"/>
      <c r="Y258"/>
    </row>
    <row r="259" spans="1:25" ht="12.75" customHeight="1" x14ac:dyDescent="0.2">
      <c r="A259" s="209"/>
      <c r="B259" s="210"/>
      <c r="C259" s="9" t="s">
        <v>237</v>
      </c>
      <c r="D259" s="15">
        <v>1728</v>
      </c>
      <c r="E259" s="10">
        <f t="shared" si="26"/>
        <v>1</v>
      </c>
      <c r="F259" s="7"/>
      <c r="G259" s="15">
        <v>0</v>
      </c>
      <c r="H259" s="10">
        <f t="shared" si="27"/>
        <v>0</v>
      </c>
      <c r="I259" s="7">
        <f t="shared" si="28"/>
        <v>1728</v>
      </c>
      <c r="W259"/>
      <c r="X259"/>
      <c r="Y259"/>
    </row>
    <row r="260" spans="1:25" ht="12.75" customHeight="1" x14ac:dyDescent="0.2">
      <c r="A260" s="209"/>
      <c r="B260" s="210"/>
      <c r="C260" s="9" t="s">
        <v>8</v>
      </c>
      <c r="D260" s="15">
        <v>7487.9999999999991</v>
      </c>
      <c r="E260" s="10">
        <f t="shared" si="26"/>
        <v>0.91764705882352937</v>
      </c>
      <c r="F260" s="7"/>
      <c r="G260" s="15">
        <v>672</v>
      </c>
      <c r="H260" s="10">
        <f t="shared" si="27"/>
        <v>8.2352941176470601E-2</v>
      </c>
      <c r="I260" s="7">
        <f t="shared" si="28"/>
        <v>8159.9999999999991</v>
      </c>
      <c r="W260"/>
      <c r="X260"/>
      <c r="Y260"/>
    </row>
    <row r="261" spans="1:25" ht="12.75" customHeight="1" x14ac:dyDescent="0.2">
      <c r="A261" s="209"/>
      <c r="B261" s="210"/>
      <c r="C261" s="9" t="s">
        <v>3</v>
      </c>
      <c r="D261" s="15">
        <v>10224</v>
      </c>
      <c r="E261" s="10">
        <f t="shared" si="26"/>
        <v>1</v>
      </c>
      <c r="F261" s="7"/>
      <c r="G261" s="15">
        <v>0</v>
      </c>
      <c r="H261" s="10">
        <f t="shared" si="27"/>
        <v>0</v>
      </c>
      <c r="I261" s="7">
        <f t="shared" si="28"/>
        <v>10224</v>
      </c>
      <c r="W261"/>
      <c r="X261"/>
      <c r="Y261"/>
    </row>
    <row r="262" spans="1:25" ht="12.75" customHeight="1" x14ac:dyDescent="0.2">
      <c r="A262" s="209"/>
      <c r="B262" s="210"/>
      <c r="C262" s="9" t="s">
        <v>9</v>
      </c>
      <c r="D262" s="7">
        <v>18496</v>
      </c>
      <c r="E262" s="10">
        <f t="shared" si="26"/>
        <v>0.70359099208764453</v>
      </c>
      <c r="F262" s="7"/>
      <c r="G262" s="7">
        <v>7792</v>
      </c>
      <c r="H262" s="10">
        <f t="shared" si="27"/>
        <v>0.29640900791235547</v>
      </c>
      <c r="I262" s="7">
        <f t="shared" si="28"/>
        <v>26288</v>
      </c>
      <c r="W262"/>
      <c r="X262"/>
      <c r="Y262"/>
    </row>
    <row r="263" spans="1:25" ht="12.75" customHeight="1" x14ac:dyDescent="0.2">
      <c r="A263" s="209"/>
      <c r="B263" s="210"/>
      <c r="C263" s="9" t="s">
        <v>5</v>
      </c>
      <c r="D263" s="16">
        <v>8304</v>
      </c>
      <c r="E263" s="17">
        <f t="shared" si="26"/>
        <v>0.3209647495361781</v>
      </c>
      <c r="F263" s="5"/>
      <c r="G263" s="16">
        <v>17568</v>
      </c>
      <c r="H263" s="17">
        <f t="shared" si="27"/>
        <v>0.67903525046382185</v>
      </c>
      <c r="I263" s="16">
        <f t="shared" si="28"/>
        <v>25872</v>
      </c>
      <c r="W263"/>
      <c r="X263"/>
      <c r="Y263"/>
    </row>
    <row r="264" spans="1:25" ht="12.75" customHeight="1" x14ac:dyDescent="0.2">
      <c r="A264" s="209"/>
      <c r="B264" s="210"/>
      <c r="C264" s="9" t="s">
        <v>80</v>
      </c>
      <c r="D264" s="7">
        <v>15407.999999999998</v>
      </c>
      <c r="E264" s="10">
        <f t="shared" si="26"/>
        <v>0.86522911051212925</v>
      </c>
      <c r="F264" s="7"/>
      <c r="G264" s="7">
        <v>2400</v>
      </c>
      <c r="H264" s="10">
        <f t="shared" si="27"/>
        <v>0.13477088948787061</v>
      </c>
      <c r="I264" s="7">
        <f t="shared" si="28"/>
        <v>17808</v>
      </c>
      <c r="W264"/>
      <c r="X264"/>
      <c r="Y264"/>
    </row>
    <row r="265" spans="1:25" ht="12.75" customHeight="1" x14ac:dyDescent="0.2">
      <c r="A265" s="209"/>
      <c r="B265" s="210"/>
      <c r="C265" s="35" t="s">
        <v>75</v>
      </c>
      <c r="D265" s="33">
        <f>SUM(D258:D264)</f>
        <v>69840</v>
      </c>
      <c r="E265" s="42">
        <f t="shared" si="26"/>
        <v>0.68288485607008764</v>
      </c>
      <c r="F265" s="43"/>
      <c r="G265" s="33">
        <f>SUM(G258:G264)</f>
        <v>32432</v>
      </c>
      <c r="H265" s="42">
        <f t="shared" si="27"/>
        <v>0.31711514392991241</v>
      </c>
      <c r="I265" s="43">
        <f t="shared" si="28"/>
        <v>102272</v>
      </c>
      <c r="W265"/>
      <c r="X265"/>
      <c r="Y265"/>
    </row>
    <row r="266" spans="1:25" ht="12.75" customHeight="1" x14ac:dyDescent="0.2">
      <c r="A266" s="209"/>
      <c r="B266" s="210"/>
      <c r="C266" s="53" t="s">
        <v>313</v>
      </c>
      <c r="D266" s="33"/>
      <c r="E266" s="34"/>
      <c r="F266" s="33"/>
      <c r="G266" s="33"/>
      <c r="H266" s="34"/>
      <c r="I266" s="33"/>
      <c r="W266"/>
      <c r="X266"/>
      <c r="Y266"/>
    </row>
    <row r="267" spans="1:25" ht="12.75" customHeight="1" x14ac:dyDescent="0.2">
      <c r="A267" s="209"/>
      <c r="B267" s="210"/>
      <c r="C267" s="9" t="s">
        <v>7</v>
      </c>
      <c r="D267" s="15">
        <v>26064</v>
      </c>
      <c r="E267" s="10">
        <f t="shared" si="24"/>
        <v>0.6581818181818182</v>
      </c>
      <c r="F267" s="7"/>
      <c r="G267" s="15">
        <v>13536</v>
      </c>
      <c r="H267" s="10">
        <f t="shared" si="25"/>
        <v>0.3418181818181818</v>
      </c>
      <c r="I267" s="7">
        <f t="shared" si="23"/>
        <v>39600</v>
      </c>
      <c r="W267"/>
      <c r="X267"/>
      <c r="Y267"/>
    </row>
    <row r="268" spans="1:25" ht="12.75" customHeight="1" x14ac:dyDescent="0.2">
      <c r="A268" s="209"/>
      <c r="B268" s="210"/>
      <c r="C268" s="9" t="s">
        <v>79</v>
      </c>
      <c r="D268" s="15">
        <v>22704</v>
      </c>
      <c r="E268" s="10">
        <f t="shared" si="24"/>
        <v>0.76413570274636511</v>
      </c>
      <c r="F268" s="7"/>
      <c r="G268" s="15">
        <v>7008</v>
      </c>
      <c r="H268" s="10">
        <f t="shared" si="25"/>
        <v>0.23586429725363489</v>
      </c>
      <c r="I268" s="7">
        <f t="shared" si="23"/>
        <v>29712</v>
      </c>
      <c r="W268"/>
      <c r="X268"/>
      <c r="Y268"/>
    </row>
    <row r="269" spans="1:25" ht="12.75" customHeight="1" x14ac:dyDescent="0.2">
      <c r="A269" s="209"/>
      <c r="B269" s="210"/>
      <c r="C269" s="9" t="s">
        <v>396</v>
      </c>
      <c r="D269" s="7">
        <v>3008</v>
      </c>
      <c r="E269" s="10">
        <f t="shared" si="24"/>
        <v>1</v>
      </c>
      <c r="F269" s="7"/>
      <c r="G269" s="7">
        <v>0</v>
      </c>
      <c r="H269" s="10">
        <f t="shared" si="25"/>
        <v>0</v>
      </c>
      <c r="I269" s="7">
        <f t="shared" si="23"/>
        <v>3008</v>
      </c>
      <c r="W269"/>
      <c r="X269"/>
      <c r="Y269"/>
    </row>
    <row r="270" spans="1:25" ht="12.75" customHeight="1" x14ac:dyDescent="0.2">
      <c r="A270" s="209"/>
      <c r="B270" s="210"/>
      <c r="C270" s="9" t="s">
        <v>208</v>
      </c>
      <c r="D270" s="7">
        <v>6672</v>
      </c>
      <c r="E270" s="10">
        <f t="shared" si="24"/>
        <v>0.38935574229691877</v>
      </c>
      <c r="F270" s="12"/>
      <c r="G270" s="7">
        <v>10464</v>
      </c>
      <c r="H270" s="10">
        <f t="shared" si="25"/>
        <v>0.61064425770308128</v>
      </c>
      <c r="I270" s="7">
        <f t="shared" si="23"/>
        <v>17136</v>
      </c>
      <c r="W270"/>
      <c r="X270"/>
      <c r="Y270"/>
    </row>
    <row r="271" spans="1:25" ht="12.75" customHeight="1" x14ac:dyDescent="0.2">
      <c r="A271" s="209"/>
      <c r="B271" s="210"/>
      <c r="C271" s="9" t="s">
        <v>219</v>
      </c>
      <c r="D271" s="15">
        <v>0</v>
      </c>
      <c r="E271" s="10">
        <f t="shared" si="24"/>
        <v>0</v>
      </c>
      <c r="F271" s="7"/>
      <c r="G271" s="14">
        <v>1024</v>
      </c>
      <c r="H271" s="10">
        <f t="shared" si="25"/>
        <v>1</v>
      </c>
      <c r="I271" s="7">
        <f t="shared" si="23"/>
        <v>1024</v>
      </c>
      <c r="W271"/>
      <c r="X271"/>
      <c r="Y271"/>
    </row>
    <row r="272" spans="1:25" ht="12.75" customHeight="1" x14ac:dyDescent="0.2">
      <c r="A272" s="209"/>
      <c r="B272" s="210"/>
      <c r="C272" s="9" t="s">
        <v>10</v>
      </c>
      <c r="D272" s="7">
        <v>6624</v>
      </c>
      <c r="E272" s="10">
        <f t="shared" si="24"/>
        <v>0.38121546961325969</v>
      </c>
      <c r="F272" s="7"/>
      <c r="G272" s="7">
        <v>10752</v>
      </c>
      <c r="H272" s="10">
        <f t="shared" si="25"/>
        <v>0.61878453038674031</v>
      </c>
      <c r="I272" s="7">
        <f t="shared" si="23"/>
        <v>17376</v>
      </c>
      <c r="W272"/>
      <c r="X272"/>
      <c r="Y272"/>
    </row>
    <row r="273" spans="1:25" ht="12.75" customHeight="1" x14ac:dyDescent="0.2">
      <c r="A273" s="209"/>
      <c r="B273" s="210"/>
      <c r="C273" s="35" t="s">
        <v>75</v>
      </c>
      <c r="D273" s="33">
        <f>SUM(D267:D272)</f>
        <v>65072</v>
      </c>
      <c r="E273" s="34">
        <f t="shared" si="24"/>
        <v>0.60332294911734163</v>
      </c>
      <c r="F273" s="33"/>
      <c r="G273" s="33">
        <f>SUM(G267:G272)</f>
        <v>42784</v>
      </c>
      <c r="H273" s="34">
        <f t="shared" si="25"/>
        <v>0.39667705088265837</v>
      </c>
      <c r="I273" s="33">
        <f t="shared" si="23"/>
        <v>107856</v>
      </c>
      <c r="W273"/>
      <c r="X273"/>
      <c r="Y273"/>
    </row>
    <row r="274" spans="1:25" ht="12.75" customHeight="1" thickBot="1" x14ac:dyDescent="0.25">
      <c r="A274" s="209"/>
      <c r="B274" s="217"/>
      <c r="C274" s="64" t="s">
        <v>25</v>
      </c>
      <c r="D274" s="63">
        <f>SUM(D265,D273)</f>
        <v>134912</v>
      </c>
      <c r="E274" s="61">
        <f t="shared" si="24"/>
        <v>0.64204675245564613</v>
      </c>
      <c r="F274" s="63"/>
      <c r="G274" s="63">
        <f>SUM(G265,G273)</f>
        <v>75216</v>
      </c>
      <c r="H274" s="61">
        <f t="shared" si="25"/>
        <v>0.35795324754435393</v>
      </c>
      <c r="I274" s="63">
        <f t="shared" si="23"/>
        <v>210128</v>
      </c>
      <c r="W274"/>
      <c r="X274"/>
      <c r="Y274"/>
    </row>
    <row r="275" spans="1:25" ht="12.75" customHeight="1" x14ac:dyDescent="0.2">
      <c r="A275" s="209"/>
      <c r="B275" s="212" t="s">
        <v>526</v>
      </c>
      <c r="C275" s="53" t="s">
        <v>101</v>
      </c>
      <c r="D275" s="36"/>
      <c r="E275" s="36"/>
      <c r="F275" s="36"/>
      <c r="G275" s="36"/>
      <c r="H275" s="36"/>
      <c r="I275" s="36"/>
      <c r="W275"/>
      <c r="X275"/>
      <c r="Y275"/>
    </row>
    <row r="276" spans="1:25" ht="12.75" customHeight="1" x14ac:dyDescent="0.2">
      <c r="A276" s="209"/>
      <c r="B276" s="210"/>
      <c r="C276" s="52" t="s">
        <v>36</v>
      </c>
      <c r="D276" s="15">
        <v>14208</v>
      </c>
      <c r="E276" s="10">
        <f t="shared" ref="E276:E285" si="29">+D276/$I276</f>
        <v>0.9173553719008265</v>
      </c>
      <c r="F276" s="7"/>
      <c r="G276" s="15">
        <v>1280</v>
      </c>
      <c r="H276" s="10">
        <f t="shared" ref="H276:H285" si="30">+G276/$I276</f>
        <v>8.2644628099173556E-2</v>
      </c>
      <c r="I276" s="7">
        <f t="shared" ref="I276:I285" si="31">+D276+G276</f>
        <v>15488</v>
      </c>
      <c r="W276"/>
      <c r="X276"/>
      <c r="Y276"/>
    </row>
    <row r="277" spans="1:25" ht="12.75" customHeight="1" x14ac:dyDescent="0.2">
      <c r="A277" s="209"/>
      <c r="B277" s="210"/>
      <c r="C277" s="52" t="s">
        <v>207</v>
      </c>
      <c r="D277" s="7">
        <v>0</v>
      </c>
      <c r="E277" s="10">
        <f t="shared" si="29"/>
        <v>0</v>
      </c>
      <c r="F277" s="7"/>
      <c r="G277" s="7">
        <v>4272</v>
      </c>
      <c r="H277" s="10">
        <f t="shared" si="30"/>
        <v>1</v>
      </c>
      <c r="I277" s="7">
        <f t="shared" si="31"/>
        <v>4272</v>
      </c>
      <c r="W277"/>
      <c r="X277"/>
      <c r="Y277"/>
    </row>
    <row r="278" spans="1:25" ht="12.75" customHeight="1" x14ac:dyDescent="0.2">
      <c r="A278" s="209"/>
      <c r="B278" s="210"/>
      <c r="C278" s="9" t="s">
        <v>314</v>
      </c>
      <c r="D278" s="16">
        <v>2976</v>
      </c>
      <c r="E278" s="17">
        <f t="shared" si="29"/>
        <v>1</v>
      </c>
      <c r="F278" s="16"/>
      <c r="G278" s="16">
        <v>0</v>
      </c>
      <c r="H278" s="17">
        <f t="shared" si="30"/>
        <v>0</v>
      </c>
      <c r="I278" s="16">
        <f t="shared" si="31"/>
        <v>2976</v>
      </c>
      <c r="W278"/>
      <c r="X278"/>
      <c r="Y278"/>
    </row>
    <row r="279" spans="1:25" ht="12.75" customHeight="1" x14ac:dyDescent="0.2">
      <c r="A279" s="209"/>
      <c r="B279" s="210"/>
      <c r="C279" s="52" t="s">
        <v>0</v>
      </c>
      <c r="D279" s="16">
        <v>10128</v>
      </c>
      <c r="E279" s="17">
        <f t="shared" si="29"/>
        <v>0.90948275862068961</v>
      </c>
      <c r="F279" s="16"/>
      <c r="G279" s="16">
        <v>1008</v>
      </c>
      <c r="H279" s="17">
        <f t="shared" si="30"/>
        <v>9.0517241379310345E-2</v>
      </c>
      <c r="I279" s="16">
        <f t="shared" si="31"/>
        <v>11136</v>
      </c>
      <c r="W279"/>
      <c r="X279"/>
      <c r="Y279"/>
    </row>
    <row r="280" spans="1:25" ht="12.75" customHeight="1" x14ac:dyDescent="0.2">
      <c r="A280" s="209"/>
      <c r="B280" s="210"/>
      <c r="C280" s="52" t="s">
        <v>37</v>
      </c>
      <c r="D280" s="7">
        <v>18096</v>
      </c>
      <c r="E280" s="10">
        <f t="shared" si="29"/>
        <v>0.8452914798206278</v>
      </c>
      <c r="F280" s="7"/>
      <c r="G280" s="7">
        <v>3312</v>
      </c>
      <c r="H280" s="10">
        <f t="shared" si="30"/>
        <v>0.1547085201793722</v>
      </c>
      <c r="I280" s="7">
        <f t="shared" si="31"/>
        <v>21408</v>
      </c>
      <c r="W280"/>
      <c r="X280"/>
      <c r="Y280"/>
    </row>
    <row r="281" spans="1:25" ht="12.75" customHeight="1" x14ac:dyDescent="0.2">
      <c r="A281" s="209"/>
      <c r="B281" s="210"/>
      <c r="C281" s="9" t="s">
        <v>2</v>
      </c>
      <c r="D281" s="15">
        <v>1600</v>
      </c>
      <c r="E281" s="10">
        <f t="shared" si="29"/>
        <v>1</v>
      </c>
      <c r="F281" s="7"/>
      <c r="G281" s="15">
        <v>0</v>
      </c>
      <c r="H281" s="10">
        <f t="shared" si="30"/>
        <v>0</v>
      </c>
      <c r="I281" s="7">
        <f t="shared" si="31"/>
        <v>1600</v>
      </c>
      <c r="W281"/>
      <c r="X281"/>
      <c r="Y281"/>
    </row>
    <row r="282" spans="1:25" ht="12.75" customHeight="1" x14ac:dyDescent="0.2">
      <c r="A282" s="209"/>
      <c r="B282" s="210"/>
      <c r="C282" s="52" t="s">
        <v>309</v>
      </c>
      <c r="D282" s="7">
        <v>2304</v>
      </c>
      <c r="E282" s="10">
        <f t="shared" si="29"/>
        <v>1</v>
      </c>
      <c r="F282" s="7"/>
      <c r="G282" s="7">
        <v>0</v>
      </c>
      <c r="H282" s="10">
        <f t="shared" si="30"/>
        <v>0</v>
      </c>
      <c r="I282" s="7">
        <f t="shared" si="31"/>
        <v>2304</v>
      </c>
      <c r="W282"/>
      <c r="X282"/>
      <c r="Y282"/>
    </row>
    <row r="283" spans="1:25" ht="12.75" customHeight="1" x14ac:dyDescent="0.2">
      <c r="A283" s="209"/>
      <c r="B283" s="210"/>
      <c r="C283" s="45" t="s">
        <v>215</v>
      </c>
      <c r="D283" s="15"/>
      <c r="E283" s="10" t="s">
        <v>102</v>
      </c>
      <c r="F283" s="7"/>
      <c r="G283" s="15"/>
      <c r="H283" s="10" t="s">
        <v>102</v>
      </c>
      <c r="I283" s="7">
        <f t="shared" si="31"/>
        <v>0</v>
      </c>
      <c r="W283"/>
      <c r="X283"/>
      <c r="Y283"/>
    </row>
    <row r="284" spans="1:25" ht="12.75" customHeight="1" x14ac:dyDescent="0.2">
      <c r="A284" s="209"/>
      <c r="B284" s="210"/>
      <c r="C284" s="9" t="s">
        <v>206</v>
      </c>
      <c r="D284" s="7">
        <v>6720</v>
      </c>
      <c r="E284" s="10">
        <f t="shared" si="29"/>
        <v>1</v>
      </c>
      <c r="F284" s="7"/>
      <c r="G284" s="7">
        <v>0</v>
      </c>
      <c r="H284" s="10">
        <f t="shared" si="30"/>
        <v>0</v>
      </c>
      <c r="I284" s="7">
        <f t="shared" si="31"/>
        <v>6720</v>
      </c>
      <c r="W284"/>
      <c r="X284"/>
      <c r="Y284"/>
    </row>
    <row r="285" spans="1:25" ht="12.75" customHeight="1" x14ac:dyDescent="0.2">
      <c r="A285" s="209"/>
      <c r="B285" s="210"/>
      <c r="C285" s="35" t="s">
        <v>75</v>
      </c>
      <c r="D285" s="37">
        <f>SUM(D276:D284)</f>
        <v>56032</v>
      </c>
      <c r="E285" s="34">
        <f t="shared" si="29"/>
        <v>0.85020636076717648</v>
      </c>
      <c r="F285" s="33"/>
      <c r="G285" s="37">
        <f>SUM(G276:G284)</f>
        <v>9872</v>
      </c>
      <c r="H285" s="34">
        <f t="shared" si="30"/>
        <v>0.14979363923282349</v>
      </c>
      <c r="I285" s="33">
        <f t="shared" si="31"/>
        <v>65904</v>
      </c>
      <c r="W285"/>
      <c r="X285"/>
      <c r="Y285"/>
    </row>
    <row r="286" spans="1:25" ht="12.75" customHeight="1" x14ac:dyDescent="0.2">
      <c r="A286" s="209"/>
      <c r="B286" s="210"/>
      <c r="C286" s="53" t="s">
        <v>179</v>
      </c>
      <c r="D286" s="37"/>
      <c r="E286" s="34"/>
      <c r="F286" s="33"/>
      <c r="G286" s="37"/>
      <c r="H286" s="34"/>
      <c r="I286" s="33"/>
      <c r="W286"/>
      <c r="X286"/>
      <c r="Y286"/>
    </row>
    <row r="287" spans="1:25" ht="12.75" customHeight="1" x14ac:dyDescent="0.2">
      <c r="A287" s="209"/>
      <c r="B287" s="210"/>
      <c r="C287" s="9" t="s">
        <v>312</v>
      </c>
      <c r="D287" s="16">
        <v>5344</v>
      </c>
      <c r="E287" s="17">
        <f>+D287/$I287</f>
        <v>0.86979166666666663</v>
      </c>
      <c r="F287" s="16"/>
      <c r="G287" s="16">
        <v>800</v>
      </c>
      <c r="H287" s="17">
        <f>+G287/$I287</f>
        <v>0.13020833333333334</v>
      </c>
      <c r="I287" s="16">
        <f>+D287+G287</f>
        <v>6144</v>
      </c>
      <c r="W287"/>
      <c r="X287"/>
      <c r="Y287"/>
    </row>
    <row r="288" spans="1:25" ht="12.75" customHeight="1" x14ac:dyDescent="0.2">
      <c r="A288" s="209"/>
      <c r="B288" s="210"/>
      <c r="C288" s="9" t="s">
        <v>34</v>
      </c>
      <c r="D288" s="7">
        <v>13920</v>
      </c>
      <c r="E288" s="10">
        <f t="shared" ref="E288:E289" si="32">+D288/$I288</f>
        <v>0.36204744069912609</v>
      </c>
      <c r="F288" s="7"/>
      <c r="G288" s="7">
        <v>24528</v>
      </c>
      <c r="H288" s="10">
        <f t="shared" ref="H288:H289" si="33">+G288/$I288</f>
        <v>0.63795255930087391</v>
      </c>
      <c r="I288" s="7">
        <f t="shared" ref="I288:I289" si="34">+D288+G288</f>
        <v>38448</v>
      </c>
      <c r="W288"/>
      <c r="X288"/>
      <c r="Y288"/>
    </row>
    <row r="289" spans="1:25" ht="12.75" customHeight="1" x14ac:dyDescent="0.2">
      <c r="A289" s="209"/>
      <c r="B289" s="210"/>
      <c r="C289" s="9" t="s">
        <v>81</v>
      </c>
      <c r="D289" s="7">
        <v>3904</v>
      </c>
      <c r="E289" s="10">
        <f t="shared" si="32"/>
        <v>0.30049261083743839</v>
      </c>
      <c r="F289" s="7"/>
      <c r="G289" s="7">
        <v>9088.0000000000018</v>
      </c>
      <c r="H289" s="10">
        <f t="shared" si="33"/>
        <v>0.69950738916256161</v>
      </c>
      <c r="I289" s="7">
        <f t="shared" si="34"/>
        <v>12992.000000000002</v>
      </c>
      <c r="W289"/>
      <c r="X289"/>
      <c r="Y289"/>
    </row>
    <row r="290" spans="1:25" ht="12.75" customHeight="1" x14ac:dyDescent="0.2">
      <c r="A290" s="209"/>
      <c r="B290" s="210"/>
      <c r="C290" s="9" t="s">
        <v>6</v>
      </c>
      <c r="D290" s="7">
        <v>73936</v>
      </c>
      <c r="E290" s="10">
        <f>+D290/$I290</f>
        <v>0.66613810004324636</v>
      </c>
      <c r="F290" s="7"/>
      <c r="G290" s="7">
        <v>37056</v>
      </c>
      <c r="H290" s="10">
        <f>+G290/$I290</f>
        <v>0.33386189995675364</v>
      </c>
      <c r="I290" s="7">
        <f>+D290+G290</f>
        <v>110992</v>
      </c>
      <c r="W290"/>
      <c r="X290"/>
      <c r="Y290"/>
    </row>
    <row r="291" spans="1:25" ht="12.75" customHeight="1" x14ac:dyDescent="0.2">
      <c r="A291" s="209"/>
      <c r="B291" s="210"/>
      <c r="C291" s="35" t="s">
        <v>75</v>
      </c>
      <c r="D291" s="33">
        <f>SUM(D287:D290)</f>
        <v>97104</v>
      </c>
      <c r="E291" s="34">
        <f>+D291/$I291</f>
        <v>0.57602505694760819</v>
      </c>
      <c r="F291" s="33"/>
      <c r="G291" s="33">
        <f>SUM(G287:G290)</f>
        <v>71472</v>
      </c>
      <c r="H291" s="34">
        <f>+G291/$I291</f>
        <v>0.42397494305239181</v>
      </c>
      <c r="I291" s="33">
        <f>+D291+G291</f>
        <v>168576</v>
      </c>
      <c r="W291"/>
      <c r="X291"/>
      <c r="Y291"/>
    </row>
    <row r="292" spans="1:25" ht="12.75" customHeight="1" x14ac:dyDescent="0.2">
      <c r="A292" s="209"/>
      <c r="B292" s="210"/>
      <c r="C292" s="53" t="s">
        <v>93</v>
      </c>
      <c r="D292" s="43"/>
      <c r="E292" s="42"/>
      <c r="F292" s="43"/>
      <c r="G292" s="43"/>
      <c r="H292" s="42"/>
      <c r="I292" s="43"/>
      <c r="W292"/>
      <c r="X292"/>
      <c r="Y292"/>
    </row>
    <row r="293" spans="1:25" ht="12.75" customHeight="1" x14ac:dyDescent="0.2">
      <c r="A293" s="209"/>
      <c r="B293" s="210"/>
      <c r="C293" s="9" t="s">
        <v>1</v>
      </c>
      <c r="D293" s="15">
        <v>81184</v>
      </c>
      <c r="E293" s="10">
        <f t="shared" si="24"/>
        <v>0.94841121495327108</v>
      </c>
      <c r="F293" s="7"/>
      <c r="G293" s="15">
        <v>4416</v>
      </c>
      <c r="H293" s="10">
        <f t="shared" si="25"/>
        <v>5.1588785046728973E-2</v>
      </c>
      <c r="I293" s="7">
        <f t="shared" si="23"/>
        <v>85600</v>
      </c>
      <c r="W293"/>
      <c r="X293"/>
      <c r="Y293"/>
    </row>
    <row r="294" spans="1:25" ht="12.75" customHeight="1" x14ac:dyDescent="0.2">
      <c r="A294" s="209"/>
      <c r="B294" s="210"/>
      <c r="C294" s="9" t="s">
        <v>97</v>
      </c>
      <c r="D294" s="15">
        <v>7056</v>
      </c>
      <c r="E294" s="10">
        <f t="shared" si="24"/>
        <v>0.78191489361702127</v>
      </c>
      <c r="F294" s="7"/>
      <c r="G294" s="15">
        <v>1968</v>
      </c>
      <c r="H294" s="10">
        <f t="shared" si="25"/>
        <v>0.21808510638297873</v>
      </c>
      <c r="I294" s="7">
        <f t="shared" si="23"/>
        <v>9024</v>
      </c>
      <c r="W294"/>
      <c r="X294"/>
      <c r="Y294"/>
    </row>
    <row r="295" spans="1:25" ht="12.75" customHeight="1" x14ac:dyDescent="0.2">
      <c r="A295" s="209"/>
      <c r="B295" s="210"/>
      <c r="C295" s="9" t="s">
        <v>307</v>
      </c>
      <c r="D295" s="15">
        <v>1008</v>
      </c>
      <c r="E295" s="10">
        <f t="shared" si="24"/>
        <v>0.30882352941176472</v>
      </c>
      <c r="F295" s="7"/>
      <c r="G295" s="15">
        <v>2256</v>
      </c>
      <c r="H295" s="10">
        <f t="shared" si="25"/>
        <v>0.69117647058823528</v>
      </c>
      <c r="I295" s="7">
        <f t="shared" si="23"/>
        <v>3264</v>
      </c>
      <c r="W295"/>
      <c r="X295"/>
      <c r="Y295"/>
    </row>
    <row r="296" spans="1:25" ht="12.75" customHeight="1" x14ac:dyDescent="0.2">
      <c r="A296" s="209"/>
      <c r="B296" s="210"/>
      <c r="C296" s="9" t="s">
        <v>4</v>
      </c>
      <c r="D296" s="7">
        <v>10320</v>
      </c>
      <c r="E296" s="10">
        <f t="shared" si="24"/>
        <v>0.72390572390572394</v>
      </c>
      <c r="F296" s="7"/>
      <c r="G296" s="7">
        <v>3936</v>
      </c>
      <c r="H296" s="10">
        <f t="shared" si="25"/>
        <v>0.27609427609427611</v>
      </c>
      <c r="I296" s="7">
        <f t="shared" si="23"/>
        <v>14256</v>
      </c>
      <c r="W296"/>
      <c r="X296"/>
      <c r="Y296"/>
    </row>
    <row r="297" spans="1:25" ht="12.75" customHeight="1" x14ac:dyDescent="0.2">
      <c r="A297" s="209"/>
      <c r="B297" s="210"/>
      <c r="C297" s="9" t="s">
        <v>47</v>
      </c>
      <c r="D297" s="7">
        <v>24864</v>
      </c>
      <c r="E297" s="10">
        <f>+D297/$I297</f>
        <v>0.76627218934911245</v>
      </c>
      <c r="F297" s="7"/>
      <c r="G297" s="7">
        <v>7584</v>
      </c>
      <c r="H297" s="10">
        <f>+G297/$I297</f>
        <v>0.23372781065088757</v>
      </c>
      <c r="I297" s="7">
        <f>+D297+G297</f>
        <v>32448</v>
      </c>
      <c r="W297"/>
      <c r="X297"/>
      <c r="Y297"/>
    </row>
    <row r="298" spans="1:25" ht="12.75" customHeight="1" x14ac:dyDescent="0.2">
      <c r="A298" s="209"/>
      <c r="B298" s="210"/>
      <c r="C298" s="35" t="s">
        <v>75</v>
      </c>
      <c r="D298" s="33">
        <f>SUM(D293:D297)</f>
        <v>124432</v>
      </c>
      <c r="E298" s="34">
        <f t="shared" si="24"/>
        <v>0.86057319907048802</v>
      </c>
      <c r="F298" s="33"/>
      <c r="G298" s="33">
        <f>SUM(G293:G297)</f>
        <v>20160</v>
      </c>
      <c r="H298" s="34">
        <f t="shared" si="25"/>
        <v>0.13942680092951201</v>
      </c>
      <c r="I298" s="33">
        <f t="shared" si="23"/>
        <v>144592</v>
      </c>
      <c r="W298"/>
      <c r="X298"/>
      <c r="Y298"/>
    </row>
    <row r="299" spans="1:25" ht="12.75" customHeight="1" thickBot="1" x14ac:dyDescent="0.25">
      <c r="A299" s="209"/>
      <c r="B299" s="217"/>
      <c r="C299" s="64" t="s">
        <v>25</v>
      </c>
      <c r="D299" s="63">
        <f>SUM(D285,D291,D298)</f>
        <v>277568</v>
      </c>
      <c r="E299" s="61">
        <f t="shared" si="24"/>
        <v>0.73223028870504814</v>
      </c>
      <c r="F299" s="63"/>
      <c r="G299" s="63">
        <f>SUM(G285,G291,G298)</f>
        <v>101504</v>
      </c>
      <c r="H299" s="61">
        <f t="shared" si="25"/>
        <v>0.26776971129495186</v>
      </c>
      <c r="I299" s="63">
        <f t="shared" si="23"/>
        <v>379072</v>
      </c>
      <c r="W299"/>
      <c r="X299"/>
      <c r="Y299"/>
    </row>
    <row r="300" spans="1:25" ht="12.75" customHeight="1" x14ac:dyDescent="0.2">
      <c r="A300" s="207" t="s">
        <v>530</v>
      </c>
      <c r="B300" s="212" t="s">
        <v>527</v>
      </c>
      <c r="C300" s="51" t="s">
        <v>487</v>
      </c>
      <c r="D300" s="65"/>
      <c r="E300" s="65"/>
      <c r="F300" s="65"/>
      <c r="G300" s="33"/>
      <c r="H300" s="33"/>
      <c r="I300" s="38"/>
      <c r="W300"/>
      <c r="X300"/>
      <c r="Y300"/>
    </row>
    <row r="301" spans="1:25" ht="12.75" customHeight="1" x14ac:dyDescent="0.2">
      <c r="A301" s="207"/>
      <c r="B301" s="210"/>
      <c r="C301" s="9" t="s">
        <v>234</v>
      </c>
      <c r="D301" s="7">
        <v>19791.999999999993</v>
      </c>
      <c r="E301" s="10">
        <f t="shared" ref="E301:E363" si="35">+D301/$I301</f>
        <v>0.74249699879951969</v>
      </c>
      <c r="F301" s="12"/>
      <c r="G301" s="7">
        <v>6864</v>
      </c>
      <c r="H301" s="10">
        <f t="shared" ref="H301:H363" si="36">+G301/$I301</f>
        <v>0.25750300120048025</v>
      </c>
      <c r="I301" s="15">
        <f t="shared" ref="I301:I364" si="37">+D301+G301</f>
        <v>26655.999999999993</v>
      </c>
      <c r="W301"/>
      <c r="X301"/>
      <c r="Y301"/>
    </row>
    <row r="302" spans="1:25" ht="12.75" customHeight="1" x14ac:dyDescent="0.2">
      <c r="A302" s="207"/>
      <c r="B302" s="210"/>
      <c r="C302" s="9" t="s">
        <v>235</v>
      </c>
      <c r="D302" s="7">
        <v>8640</v>
      </c>
      <c r="E302" s="10">
        <f t="shared" si="35"/>
        <v>1</v>
      </c>
      <c r="F302" s="12"/>
      <c r="G302" s="7">
        <v>0</v>
      </c>
      <c r="H302" s="10">
        <f t="shared" si="36"/>
        <v>0</v>
      </c>
      <c r="I302" s="15">
        <f t="shared" si="37"/>
        <v>8640</v>
      </c>
      <c r="W302"/>
      <c r="X302"/>
      <c r="Y302"/>
    </row>
    <row r="303" spans="1:25" ht="12.75" customHeight="1" x14ac:dyDescent="0.2">
      <c r="A303" s="207"/>
      <c r="B303" s="210"/>
      <c r="C303" s="52" t="s">
        <v>19</v>
      </c>
      <c r="D303" s="7">
        <v>2496</v>
      </c>
      <c r="E303" s="10">
        <f t="shared" si="35"/>
        <v>1</v>
      </c>
      <c r="F303" s="12"/>
      <c r="G303" s="7">
        <v>0</v>
      </c>
      <c r="H303" s="10">
        <f t="shared" si="36"/>
        <v>0</v>
      </c>
      <c r="I303" s="15">
        <f t="shared" si="37"/>
        <v>2496</v>
      </c>
      <c r="W303"/>
      <c r="X303"/>
      <c r="Y303"/>
    </row>
    <row r="304" spans="1:25" ht="12.75" customHeight="1" x14ac:dyDescent="0.2">
      <c r="A304" s="207"/>
      <c r="B304" s="210"/>
      <c r="C304" s="52" t="s">
        <v>14</v>
      </c>
      <c r="D304" s="7">
        <v>29808</v>
      </c>
      <c r="E304" s="10">
        <f t="shared" si="35"/>
        <v>0.5814606741573034</v>
      </c>
      <c r="F304" s="12"/>
      <c r="G304" s="7">
        <v>21456</v>
      </c>
      <c r="H304" s="10">
        <f t="shared" si="36"/>
        <v>0.41853932584269665</v>
      </c>
      <c r="I304" s="15">
        <f t="shared" si="37"/>
        <v>51264</v>
      </c>
      <c r="W304"/>
      <c r="X304"/>
      <c r="Y304"/>
    </row>
    <row r="305" spans="1:25" ht="12.75" customHeight="1" x14ac:dyDescent="0.2">
      <c r="A305" s="207"/>
      <c r="B305" s="210"/>
      <c r="C305" s="9" t="s">
        <v>470</v>
      </c>
      <c r="D305" s="7"/>
      <c r="E305" s="10" t="s">
        <v>102</v>
      </c>
      <c r="F305" s="12"/>
      <c r="G305" s="7"/>
      <c r="H305" s="10" t="s">
        <v>102</v>
      </c>
      <c r="I305" s="15">
        <f t="shared" si="37"/>
        <v>0</v>
      </c>
      <c r="W305"/>
      <c r="X305"/>
      <c r="Y305"/>
    </row>
    <row r="306" spans="1:25" ht="12.75" customHeight="1" x14ac:dyDescent="0.2">
      <c r="A306" s="207"/>
      <c r="B306" s="210"/>
      <c r="C306" s="9" t="s">
        <v>15</v>
      </c>
      <c r="D306" s="7">
        <v>23168</v>
      </c>
      <c r="E306" s="10">
        <f t="shared" si="35"/>
        <v>0.70910871694417243</v>
      </c>
      <c r="F306" s="12"/>
      <c r="G306" s="7">
        <v>9504</v>
      </c>
      <c r="H306" s="10">
        <f t="shared" si="36"/>
        <v>0.29089128305582762</v>
      </c>
      <c r="I306" s="15">
        <f t="shared" si="37"/>
        <v>32672</v>
      </c>
      <c r="W306"/>
      <c r="X306"/>
      <c r="Y306"/>
    </row>
    <row r="307" spans="1:25" ht="12.75" customHeight="1" x14ac:dyDescent="0.2">
      <c r="A307" s="207"/>
      <c r="B307" s="210"/>
      <c r="C307" s="9" t="s">
        <v>236</v>
      </c>
      <c r="D307" s="7">
        <v>2400</v>
      </c>
      <c r="E307" s="10">
        <f t="shared" si="35"/>
        <v>0.68493150684931503</v>
      </c>
      <c r="F307" s="12"/>
      <c r="G307" s="7">
        <v>1104</v>
      </c>
      <c r="H307" s="10">
        <f t="shared" si="36"/>
        <v>0.31506849315068491</v>
      </c>
      <c r="I307" s="15">
        <f t="shared" si="37"/>
        <v>3504</v>
      </c>
      <c r="W307"/>
      <c r="X307"/>
      <c r="Y307"/>
    </row>
    <row r="308" spans="1:25" ht="12.75" customHeight="1" x14ac:dyDescent="0.2">
      <c r="A308" s="207"/>
      <c r="B308" s="210"/>
      <c r="C308" s="9" t="s">
        <v>18</v>
      </c>
      <c r="D308" s="7">
        <v>6000</v>
      </c>
      <c r="E308" s="10">
        <f t="shared" si="35"/>
        <v>0.43402777777777779</v>
      </c>
      <c r="F308" s="12"/>
      <c r="G308" s="7">
        <v>7824</v>
      </c>
      <c r="H308" s="10">
        <f t="shared" si="36"/>
        <v>0.56597222222222221</v>
      </c>
      <c r="I308" s="15">
        <f t="shared" si="37"/>
        <v>13824</v>
      </c>
      <c r="W308"/>
      <c r="X308"/>
      <c r="Y308"/>
    </row>
    <row r="309" spans="1:25" ht="12.75" customHeight="1" x14ac:dyDescent="0.2">
      <c r="A309" s="207"/>
      <c r="B309" s="210"/>
      <c r="C309" s="9" t="s">
        <v>24</v>
      </c>
      <c r="D309" s="7">
        <v>5184</v>
      </c>
      <c r="E309" s="10">
        <f t="shared" si="35"/>
        <v>0.8571428571428571</v>
      </c>
      <c r="F309" s="12"/>
      <c r="G309" s="7">
        <v>864</v>
      </c>
      <c r="H309" s="10">
        <f t="shared" si="36"/>
        <v>0.14285714285714285</v>
      </c>
      <c r="I309" s="15">
        <f t="shared" si="37"/>
        <v>6048</v>
      </c>
      <c r="W309"/>
      <c r="X309"/>
      <c r="Y309"/>
    </row>
    <row r="310" spans="1:25" ht="12.75" customHeight="1" x14ac:dyDescent="0.2">
      <c r="A310" s="207"/>
      <c r="B310" s="210"/>
      <c r="C310" s="56" t="s">
        <v>75</v>
      </c>
      <c r="D310" s="33">
        <f>SUM(D301:D309)</f>
        <v>97488</v>
      </c>
      <c r="E310" s="34">
        <f t="shared" si="35"/>
        <v>0.67184915646708565</v>
      </c>
      <c r="F310" s="65"/>
      <c r="G310" s="33">
        <f>SUM(G301:G309)</f>
        <v>47616</v>
      </c>
      <c r="H310" s="34">
        <f t="shared" si="36"/>
        <v>0.32815084353291435</v>
      </c>
      <c r="I310" s="37">
        <f t="shared" si="37"/>
        <v>145104</v>
      </c>
      <c r="W310"/>
      <c r="X310"/>
      <c r="Y310"/>
    </row>
    <row r="311" spans="1:25" ht="12.75" customHeight="1" x14ac:dyDescent="0.2">
      <c r="A311" s="207"/>
      <c r="B311" s="210"/>
      <c r="C311" s="53" t="s">
        <v>299</v>
      </c>
      <c r="D311" s="33"/>
      <c r="E311" s="34"/>
      <c r="F311" s="65"/>
      <c r="G311" s="33"/>
      <c r="H311" s="34"/>
      <c r="I311" s="37"/>
      <c r="W311"/>
      <c r="X311"/>
      <c r="Y311"/>
    </row>
    <row r="312" spans="1:25" ht="12.75" customHeight="1" x14ac:dyDescent="0.2">
      <c r="A312" s="207"/>
      <c r="B312" s="210"/>
      <c r="C312" s="49" t="s">
        <v>208</v>
      </c>
      <c r="D312" s="7"/>
      <c r="E312" s="10" t="s">
        <v>102</v>
      </c>
      <c r="F312" s="12"/>
      <c r="G312" s="7"/>
      <c r="H312" s="10" t="s">
        <v>102</v>
      </c>
      <c r="I312" s="15">
        <f t="shared" si="37"/>
        <v>0</v>
      </c>
      <c r="W312"/>
      <c r="X312"/>
      <c r="Y312"/>
    </row>
    <row r="313" spans="1:25" ht="12.75" customHeight="1" x14ac:dyDescent="0.2">
      <c r="A313" s="207"/>
      <c r="B313" s="210"/>
      <c r="C313" s="49" t="s">
        <v>16</v>
      </c>
      <c r="D313" s="7">
        <v>11952</v>
      </c>
      <c r="E313" s="10">
        <f t="shared" si="35"/>
        <v>0.85862068965517246</v>
      </c>
      <c r="F313" s="12"/>
      <c r="G313" s="7">
        <v>1968</v>
      </c>
      <c r="H313" s="10">
        <f t="shared" si="36"/>
        <v>0.14137931034482759</v>
      </c>
      <c r="I313" s="15">
        <f t="shared" si="37"/>
        <v>13920</v>
      </c>
      <c r="W313"/>
      <c r="X313"/>
      <c r="Y313"/>
    </row>
    <row r="314" spans="1:25" ht="12.75" customHeight="1" x14ac:dyDescent="0.2">
      <c r="A314" s="207"/>
      <c r="B314" s="210"/>
      <c r="C314" s="49" t="s">
        <v>17</v>
      </c>
      <c r="D314" s="7">
        <v>8304</v>
      </c>
      <c r="E314" s="10">
        <f t="shared" si="35"/>
        <v>0.53726708074534157</v>
      </c>
      <c r="F314" s="12"/>
      <c r="G314" s="7">
        <v>7152</v>
      </c>
      <c r="H314" s="10">
        <f t="shared" si="36"/>
        <v>0.46273291925465837</v>
      </c>
      <c r="I314" s="15">
        <f t="shared" si="37"/>
        <v>15456</v>
      </c>
      <c r="W314"/>
      <c r="X314"/>
      <c r="Y314"/>
    </row>
    <row r="315" spans="1:25" ht="12.75" customHeight="1" x14ac:dyDescent="0.2">
      <c r="A315" s="207"/>
      <c r="B315" s="210"/>
      <c r="C315" s="9" t="s">
        <v>21</v>
      </c>
      <c r="D315" s="7">
        <v>45216</v>
      </c>
      <c r="E315" s="10">
        <f t="shared" si="35"/>
        <v>0.88037383177570094</v>
      </c>
      <c r="F315" s="12"/>
      <c r="G315" s="7">
        <v>6144</v>
      </c>
      <c r="H315" s="10">
        <f t="shared" si="36"/>
        <v>0.11962616822429907</v>
      </c>
      <c r="I315" s="15">
        <f t="shared" si="37"/>
        <v>51360</v>
      </c>
      <c r="W315"/>
      <c r="X315"/>
      <c r="Y315"/>
    </row>
    <row r="316" spans="1:25" ht="12.75" customHeight="1" x14ac:dyDescent="0.2">
      <c r="A316" s="207"/>
      <c r="B316" s="210"/>
      <c r="C316" s="49" t="s">
        <v>22</v>
      </c>
      <c r="D316" s="7">
        <v>33503.999999999993</v>
      </c>
      <c r="E316" s="10">
        <f t="shared" si="35"/>
        <v>0.82408500590318767</v>
      </c>
      <c r="F316" s="12"/>
      <c r="G316" s="7">
        <v>7152</v>
      </c>
      <c r="H316" s="10">
        <f t="shared" si="36"/>
        <v>0.1759149940968123</v>
      </c>
      <c r="I316" s="15">
        <f t="shared" si="37"/>
        <v>40655.999999999993</v>
      </c>
      <c r="W316"/>
      <c r="X316"/>
      <c r="Y316"/>
    </row>
    <row r="317" spans="1:25" ht="12.75" customHeight="1" x14ac:dyDescent="0.2">
      <c r="A317" s="207"/>
      <c r="B317" s="210"/>
      <c r="C317" s="9" t="s">
        <v>23</v>
      </c>
      <c r="D317" s="7">
        <v>17712</v>
      </c>
      <c r="E317" s="10">
        <f t="shared" si="35"/>
        <v>0.79014989293361881</v>
      </c>
      <c r="F317" s="12"/>
      <c r="G317" s="7">
        <v>4704</v>
      </c>
      <c r="H317" s="10">
        <f t="shared" si="36"/>
        <v>0.20985010706638116</v>
      </c>
      <c r="I317" s="15">
        <f t="shared" si="37"/>
        <v>22416</v>
      </c>
      <c r="W317"/>
      <c r="X317"/>
      <c r="Y317"/>
    </row>
    <row r="318" spans="1:25" ht="12.75" customHeight="1" x14ac:dyDescent="0.2">
      <c r="A318" s="207"/>
      <c r="B318" s="210"/>
      <c r="C318" s="35" t="s">
        <v>75</v>
      </c>
      <c r="D318" s="33">
        <f>SUM(D312:D317)</f>
        <v>116688</v>
      </c>
      <c r="E318" s="34">
        <f t="shared" si="35"/>
        <v>0.81141522029372493</v>
      </c>
      <c r="F318" s="65"/>
      <c r="G318" s="33">
        <f>SUM(G312:G317)</f>
        <v>27120</v>
      </c>
      <c r="H318" s="34">
        <f t="shared" si="36"/>
        <v>0.18858477970627505</v>
      </c>
      <c r="I318" s="37">
        <f t="shared" si="37"/>
        <v>143808</v>
      </c>
      <c r="W318"/>
      <c r="X318"/>
      <c r="Y318"/>
    </row>
    <row r="319" spans="1:25" ht="12.75" customHeight="1" x14ac:dyDescent="0.2">
      <c r="A319" s="207"/>
      <c r="B319" s="210"/>
      <c r="C319" s="47" t="s">
        <v>433</v>
      </c>
      <c r="D319" s="33"/>
      <c r="E319" s="34"/>
      <c r="F319" s="65"/>
      <c r="G319" s="33"/>
      <c r="H319" s="34"/>
      <c r="I319" s="37"/>
      <c r="W319"/>
      <c r="X319"/>
      <c r="Y319"/>
    </row>
    <row r="320" spans="1:25" ht="12.75" customHeight="1" x14ac:dyDescent="0.2">
      <c r="A320" s="207"/>
      <c r="B320" s="210"/>
      <c r="C320" s="52" t="s">
        <v>304</v>
      </c>
      <c r="D320" s="7"/>
      <c r="E320" s="10" t="s">
        <v>102</v>
      </c>
      <c r="F320" s="12"/>
      <c r="G320" s="7"/>
      <c r="H320" s="10" t="s">
        <v>102</v>
      </c>
      <c r="I320" s="15">
        <f t="shared" si="37"/>
        <v>0</v>
      </c>
      <c r="W320"/>
      <c r="X320"/>
      <c r="Y320"/>
    </row>
    <row r="321" spans="1:25" ht="12.75" customHeight="1" x14ac:dyDescent="0.2">
      <c r="A321" s="207"/>
      <c r="B321" s="210"/>
      <c r="C321" s="52" t="s">
        <v>238</v>
      </c>
      <c r="D321" s="7">
        <v>0</v>
      </c>
      <c r="E321" s="10">
        <f t="shared" ref="E321:E330" si="38">+D321/$I321</f>
        <v>0</v>
      </c>
      <c r="F321" s="12"/>
      <c r="G321" s="7">
        <v>7872</v>
      </c>
      <c r="H321" s="10">
        <f t="shared" ref="H321:H330" si="39">+G321/$I321</f>
        <v>1</v>
      </c>
      <c r="I321" s="15">
        <f t="shared" si="37"/>
        <v>7872</v>
      </c>
      <c r="W321"/>
      <c r="X321"/>
      <c r="Y321"/>
    </row>
    <row r="322" spans="1:25" ht="12.75" customHeight="1" x14ac:dyDescent="0.2">
      <c r="A322" s="207"/>
      <c r="B322" s="210"/>
      <c r="C322" s="9" t="s">
        <v>239</v>
      </c>
      <c r="D322" s="7">
        <v>5136</v>
      </c>
      <c r="E322" s="10">
        <f t="shared" si="38"/>
        <v>0.29722222222222222</v>
      </c>
      <c r="F322" s="12"/>
      <c r="G322" s="7">
        <v>12144</v>
      </c>
      <c r="H322" s="10">
        <f t="shared" si="39"/>
        <v>0.70277777777777772</v>
      </c>
      <c r="I322" s="15">
        <f t="shared" si="37"/>
        <v>17280</v>
      </c>
      <c r="W322"/>
      <c r="X322"/>
      <c r="Y322"/>
    </row>
    <row r="323" spans="1:25" ht="12.75" customHeight="1" x14ac:dyDescent="0.2">
      <c r="A323" s="207"/>
      <c r="B323" s="210"/>
      <c r="C323" s="49" t="s">
        <v>246</v>
      </c>
      <c r="D323" s="7"/>
      <c r="E323" s="10" t="s">
        <v>102</v>
      </c>
      <c r="F323" s="12"/>
      <c r="G323" s="7"/>
      <c r="H323" s="10" t="s">
        <v>102</v>
      </c>
      <c r="I323" s="15">
        <f t="shared" si="37"/>
        <v>0</v>
      </c>
      <c r="W323"/>
      <c r="X323"/>
      <c r="Y323"/>
    </row>
    <row r="324" spans="1:25" ht="12.75" customHeight="1" x14ac:dyDescent="0.2">
      <c r="A324" s="207"/>
      <c r="B324" s="210"/>
      <c r="C324" s="49" t="s">
        <v>240</v>
      </c>
      <c r="D324" s="7">
        <v>25024</v>
      </c>
      <c r="E324" s="10">
        <f t="shared" si="38"/>
        <v>0.47122627297378727</v>
      </c>
      <c r="F324" s="12"/>
      <c r="G324" s="7">
        <v>28080</v>
      </c>
      <c r="H324" s="10">
        <f t="shared" si="39"/>
        <v>0.52877372702621273</v>
      </c>
      <c r="I324" s="15">
        <f t="shared" si="37"/>
        <v>53104</v>
      </c>
      <c r="W324"/>
      <c r="X324"/>
      <c r="Y324"/>
    </row>
    <row r="325" spans="1:25" ht="12.75" customHeight="1" x14ac:dyDescent="0.2">
      <c r="A325" s="207"/>
      <c r="B325" s="210"/>
      <c r="C325" s="49" t="s">
        <v>241</v>
      </c>
      <c r="D325" s="7">
        <v>5904</v>
      </c>
      <c r="E325" s="10">
        <f t="shared" si="38"/>
        <v>0.35652173913043478</v>
      </c>
      <c r="F325" s="12"/>
      <c r="G325" s="7">
        <v>10656</v>
      </c>
      <c r="H325" s="10">
        <f t="shared" si="39"/>
        <v>0.64347826086956517</v>
      </c>
      <c r="I325" s="15">
        <f t="shared" si="37"/>
        <v>16560</v>
      </c>
      <c r="W325"/>
      <c r="X325"/>
      <c r="Y325"/>
    </row>
    <row r="326" spans="1:25" ht="12.75" customHeight="1" x14ac:dyDescent="0.2">
      <c r="A326" s="207"/>
      <c r="B326" s="210"/>
      <c r="C326" s="49" t="s">
        <v>247</v>
      </c>
      <c r="D326" s="7"/>
      <c r="E326" s="10" t="s">
        <v>102</v>
      </c>
      <c r="F326" s="12"/>
      <c r="G326" s="7"/>
      <c r="H326" s="10" t="s">
        <v>102</v>
      </c>
      <c r="I326" s="15">
        <f t="shared" si="37"/>
        <v>0</v>
      </c>
      <c r="W326"/>
      <c r="X326"/>
      <c r="Y326"/>
    </row>
    <row r="327" spans="1:25" ht="12.75" customHeight="1" x14ac:dyDescent="0.2">
      <c r="A327" s="207"/>
      <c r="B327" s="210"/>
      <c r="C327" s="9" t="s">
        <v>243</v>
      </c>
      <c r="D327" s="7">
        <v>15200</v>
      </c>
      <c r="E327" s="10">
        <f t="shared" si="38"/>
        <v>0.61290322580645162</v>
      </c>
      <c r="F327" s="12"/>
      <c r="G327" s="7">
        <v>9600</v>
      </c>
      <c r="H327" s="10">
        <f t="shared" si="39"/>
        <v>0.38709677419354838</v>
      </c>
      <c r="I327" s="15">
        <f t="shared" si="37"/>
        <v>24800</v>
      </c>
      <c r="W327"/>
      <c r="X327"/>
      <c r="Y327"/>
    </row>
    <row r="328" spans="1:25" ht="12.75" customHeight="1" x14ac:dyDescent="0.2">
      <c r="A328" s="207"/>
      <c r="B328" s="210"/>
      <c r="C328" s="49" t="s">
        <v>242</v>
      </c>
      <c r="D328" s="7">
        <v>5280</v>
      </c>
      <c r="E328" s="10">
        <f t="shared" si="38"/>
        <v>0.40892193308550184</v>
      </c>
      <c r="F328" s="12"/>
      <c r="G328" s="7">
        <v>7632</v>
      </c>
      <c r="H328" s="10">
        <f t="shared" si="39"/>
        <v>0.59107806691449816</v>
      </c>
      <c r="I328" s="15">
        <f t="shared" si="37"/>
        <v>12912</v>
      </c>
      <c r="W328"/>
      <c r="X328"/>
      <c r="Y328"/>
    </row>
    <row r="329" spans="1:25" ht="12.75" customHeight="1" x14ac:dyDescent="0.2">
      <c r="A329" s="207"/>
      <c r="B329" s="210"/>
      <c r="C329" s="49" t="s">
        <v>248</v>
      </c>
      <c r="D329" s="7">
        <v>672</v>
      </c>
      <c r="E329" s="10">
        <f t="shared" si="38"/>
        <v>1</v>
      </c>
      <c r="F329" s="12"/>
      <c r="G329" s="7">
        <v>0</v>
      </c>
      <c r="H329" s="10">
        <f t="shared" si="39"/>
        <v>0</v>
      </c>
      <c r="I329" s="15">
        <f t="shared" si="37"/>
        <v>672</v>
      </c>
      <c r="W329"/>
      <c r="X329"/>
      <c r="Y329"/>
    </row>
    <row r="330" spans="1:25" ht="12.75" customHeight="1" x14ac:dyDescent="0.2">
      <c r="A330" s="207"/>
      <c r="B330" s="210"/>
      <c r="C330" s="49" t="s">
        <v>310</v>
      </c>
      <c r="D330" s="7">
        <v>0</v>
      </c>
      <c r="E330" s="10">
        <f t="shared" si="38"/>
        <v>0</v>
      </c>
      <c r="F330" s="12"/>
      <c r="G330" s="7">
        <v>720</v>
      </c>
      <c r="H330" s="10">
        <f t="shared" si="39"/>
        <v>1</v>
      </c>
      <c r="I330" s="15">
        <f t="shared" si="37"/>
        <v>720</v>
      </c>
      <c r="W330"/>
      <c r="X330"/>
      <c r="Y330"/>
    </row>
    <row r="331" spans="1:25" ht="12.75" customHeight="1" x14ac:dyDescent="0.2">
      <c r="A331" s="207"/>
      <c r="B331" s="210"/>
      <c r="C331" s="9" t="s">
        <v>244</v>
      </c>
      <c r="D331" s="7"/>
      <c r="E331" s="10" t="s">
        <v>102</v>
      </c>
      <c r="F331" s="12"/>
      <c r="G331" s="7"/>
      <c r="H331" s="10" t="s">
        <v>102</v>
      </c>
      <c r="I331" s="15">
        <f t="shared" si="37"/>
        <v>0</v>
      </c>
      <c r="W331"/>
      <c r="X331"/>
      <c r="Y331"/>
    </row>
    <row r="332" spans="1:25" ht="12.75" customHeight="1" x14ac:dyDescent="0.2">
      <c r="A332" s="207"/>
      <c r="B332" s="210"/>
      <c r="C332" s="57" t="s">
        <v>75</v>
      </c>
      <c r="D332" s="33">
        <f>SUM(D320:D331)</f>
        <v>57216</v>
      </c>
      <c r="E332" s="34">
        <f t="shared" si="35"/>
        <v>0.42724014336917565</v>
      </c>
      <c r="F332" s="65"/>
      <c r="G332" s="33">
        <f>SUM(G320:G331)</f>
        <v>76704</v>
      </c>
      <c r="H332" s="34">
        <f t="shared" si="36"/>
        <v>0.5727598566308244</v>
      </c>
      <c r="I332" s="37">
        <f t="shared" si="37"/>
        <v>133920</v>
      </c>
      <c r="W332"/>
      <c r="X332"/>
      <c r="Y332"/>
    </row>
    <row r="333" spans="1:25" ht="12.75" customHeight="1" thickBot="1" x14ac:dyDescent="0.25">
      <c r="A333" s="207"/>
      <c r="B333" s="217"/>
      <c r="C333" s="64" t="s">
        <v>25</v>
      </c>
      <c r="D333" s="63">
        <f>SUM(D310,D318,D332)</f>
        <v>271392</v>
      </c>
      <c r="E333" s="61">
        <f t="shared" si="35"/>
        <v>0.64184356907708029</v>
      </c>
      <c r="F333" s="68"/>
      <c r="G333" s="63">
        <f>SUM(G310,G318,G332)</f>
        <v>151440</v>
      </c>
      <c r="H333" s="61">
        <f t="shared" si="36"/>
        <v>0.35815643092291977</v>
      </c>
      <c r="I333" s="60">
        <f t="shared" si="37"/>
        <v>422832</v>
      </c>
      <c r="W333"/>
      <c r="X333"/>
      <c r="Y333"/>
    </row>
    <row r="334" spans="1:25" ht="12.75" customHeight="1" thickBot="1" x14ac:dyDescent="0.25">
      <c r="A334" s="211"/>
      <c r="B334" s="204" t="s">
        <v>253</v>
      </c>
      <c r="C334" s="205"/>
      <c r="D334" s="76">
        <f>SUM(D274,D299,D333)</f>
        <v>683872</v>
      </c>
      <c r="E334" s="77">
        <f t="shared" si="35"/>
        <v>0.67574147853032318</v>
      </c>
      <c r="F334" s="78"/>
      <c r="G334" s="76">
        <f>SUM(G274,G299,G333)</f>
        <v>328160</v>
      </c>
      <c r="H334" s="77">
        <f t="shared" si="36"/>
        <v>0.32425852146967687</v>
      </c>
      <c r="I334" s="78">
        <f t="shared" si="37"/>
        <v>1012032</v>
      </c>
      <c r="W334"/>
      <c r="X334"/>
      <c r="Y334"/>
    </row>
    <row r="335" spans="1:25" ht="12.75" customHeight="1" x14ac:dyDescent="0.2">
      <c r="A335" s="206" t="s">
        <v>529</v>
      </c>
      <c r="B335" s="212" t="s">
        <v>624</v>
      </c>
      <c r="C335" s="55" t="s">
        <v>301</v>
      </c>
      <c r="D335" s="70"/>
      <c r="E335" s="83"/>
      <c r="F335" s="69"/>
      <c r="G335" s="70"/>
      <c r="H335" s="83"/>
      <c r="I335" s="84"/>
      <c r="W335"/>
      <c r="X335"/>
      <c r="Y335"/>
    </row>
    <row r="336" spans="1:25" ht="12.75" customHeight="1" x14ac:dyDescent="0.2">
      <c r="A336" s="207"/>
      <c r="B336" s="210"/>
      <c r="C336" s="52" t="s">
        <v>36</v>
      </c>
      <c r="D336" s="7">
        <v>0</v>
      </c>
      <c r="E336" s="10">
        <f t="shared" si="35"/>
        <v>0</v>
      </c>
      <c r="F336" s="12"/>
      <c r="G336" s="7">
        <v>2368</v>
      </c>
      <c r="H336" s="10">
        <f t="shared" si="36"/>
        <v>1</v>
      </c>
      <c r="I336" s="15">
        <f t="shared" si="37"/>
        <v>2368</v>
      </c>
      <c r="W336"/>
      <c r="X336"/>
      <c r="Y336"/>
    </row>
    <row r="337" spans="1:25" ht="12.75" customHeight="1" x14ac:dyDescent="0.2">
      <c r="A337" s="207"/>
      <c r="B337" s="210"/>
      <c r="C337" s="52" t="s">
        <v>7</v>
      </c>
      <c r="D337" s="7">
        <v>0</v>
      </c>
      <c r="E337" s="10">
        <f t="shared" si="35"/>
        <v>0</v>
      </c>
      <c r="F337" s="12"/>
      <c r="G337" s="7">
        <v>10704</v>
      </c>
      <c r="H337" s="10">
        <f t="shared" si="36"/>
        <v>1</v>
      </c>
      <c r="I337" s="15">
        <f t="shared" si="37"/>
        <v>10704</v>
      </c>
      <c r="W337"/>
      <c r="X337"/>
      <c r="Y337"/>
    </row>
    <row r="338" spans="1:25" ht="12.75" customHeight="1" x14ac:dyDescent="0.2">
      <c r="A338" s="207"/>
      <c r="B338" s="210"/>
      <c r="C338" s="9" t="s">
        <v>0</v>
      </c>
      <c r="D338" s="7">
        <v>0</v>
      </c>
      <c r="E338" s="10">
        <f t="shared" si="35"/>
        <v>0</v>
      </c>
      <c r="F338" s="12"/>
      <c r="G338" s="7">
        <v>2880</v>
      </c>
      <c r="H338" s="10">
        <f t="shared" si="36"/>
        <v>1</v>
      </c>
      <c r="I338" s="15">
        <f t="shared" si="37"/>
        <v>2880</v>
      </c>
      <c r="W338"/>
      <c r="X338"/>
      <c r="Y338"/>
    </row>
    <row r="339" spans="1:25" ht="12.75" customHeight="1" x14ac:dyDescent="0.2">
      <c r="A339" s="207"/>
      <c r="B339" s="210"/>
      <c r="C339" s="9" t="s">
        <v>37</v>
      </c>
      <c r="D339" s="7">
        <v>13535.999999999998</v>
      </c>
      <c r="E339" s="10">
        <f t="shared" si="35"/>
        <v>0.67303102625298317</v>
      </c>
      <c r="F339" s="12"/>
      <c r="G339" s="7">
        <v>6576</v>
      </c>
      <c r="H339" s="10">
        <f t="shared" si="36"/>
        <v>0.32696897374701672</v>
      </c>
      <c r="I339" s="15">
        <f t="shared" si="37"/>
        <v>20112</v>
      </c>
      <c r="W339"/>
      <c r="X339"/>
      <c r="Y339"/>
    </row>
    <row r="340" spans="1:25" ht="12.75" customHeight="1" x14ac:dyDescent="0.2">
      <c r="A340" s="207"/>
      <c r="B340" s="210"/>
      <c r="C340" s="9" t="s">
        <v>208</v>
      </c>
      <c r="D340" s="7">
        <v>4224</v>
      </c>
      <c r="E340" s="10">
        <f t="shared" si="35"/>
        <v>0.58666666666666667</v>
      </c>
      <c r="F340" s="12"/>
      <c r="G340" s="7">
        <v>2976</v>
      </c>
      <c r="H340" s="10">
        <f t="shared" si="36"/>
        <v>0.41333333333333333</v>
      </c>
      <c r="I340" s="15">
        <f t="shared" si="37"/>
        <v>7200</v>
      </c>
      <c r="W340"/>
      <c r="X340"/>
      <c r="Y340"/>
    </row>
    <row r="341" spans="1:25" ht="12.75" customHeight="1" x14ac:dyDescent="0.2">
      <c r="A341" s="207"/>
      <c r="B341" s="210"/>
      <c r="C341" s="9" t="s">
        <v>219</v>
      </c>
      <c r="D341" s="7">
        <v>1792</v>
      </c>
      <c r="E341" s="10">
        <f t="shared" si="35"/>
        <v>0.8</v>
      </c>
      <c r="F341" s="12"/>
      <c r="G341" s="7">
        <v>448</v>
      </c>
      <c r="H341" s="10">
        <f t="shared" si="36"/>
        <v>0.2</v>
      </c>
      <c r="I341" s="15">
        <f t="shared" si="37"/>
        <v>2240</v>
      </c>
      <c r="W341"/>
      <c r="X341"/>
      <c r="Y341"/>
    </row>
    <row r="342" spans="1:25" ht="12.75" customHeight="1" x14ac:dyDescent="0.2">
      <c r="A342" s="207"/>
      <c r="B342" s="210"/>
      <c r="C342" s="9" t="s">
        <v>1</v>
      </c>
      <c r="D342" s="7">
        <v>42320</v>
      </c>
      <c r="E342" s="10">
        <f t="shared" si="35"/>
        <v>0.45808798060270178</v>
      </c>
      <c r="F342" s="12"/>
      <c r="G342" s="7">
        <v>50064</v>
      </c>
      <c r="H342" s="10">
        <f t="shared" si="36"/>
        <v>0.54191201939729827</v>
      </c>
      <c r="I342" s="15">
        <f t="shared" si="37"/>
        <v>92384</v>
      </c>
      <c r="W342"/>
      <c r="X342"/>
      <c r="Y342"/>
    </row>
    <row r="343" spans="1:25" ht="12.75" customHeight="1" x14ac:dyDescent="0.2">
      <c r="A343" s="207"/>
      <c r="B343" s="210"/>
      <c r="C343" s="9" t="s">
        <v>3</v>
      </c>
      <c r="D343" s="7">
        <v>3792</v>
      </c>
      <c r="E343" s="10">
        <f t="shared" si="35"/>
        <v>0.75238095238095237</v>
      </c>
      <c r="F343" s="12"/>
      <c r="G343" s="7">
        <v>1248</v>
      </c>
      <c r="H343" s="10">
        <f t="shared" si="36"/>
        <v>0.24761904761904763</v>
      </c>
      <c r="I343" s="15">
        <f t="shared" si="37"/>
        <v>5040</v>
      </c>
      <c r="W343"/>
      <c r="X343"/>
      <c r="Y343"/>
    </row>
    <row r="344" spans="1:25" ht="12.75" customHeight="1" x14ac:dyDescent="0.2">
      <c r="A344" s="207"/>
      <c r="B344" s="210"/>
      <c r="C344" s="9" t="s">
        <v>9</v>
      </c>
      <c r="D344" s="7">
        <v>2528</v>
      </c>
      <c r="E344" s="10">
        <f t="shared" si="35"/>
        <v>0.50641025641025639</v>
      </c>
      <c r="F344" s="12"/>
      <c r="G344" s="7">
        <v>2464</v>
      </c>
      <c r="H344" s="10">
        <f t="shared" si="36"/>
        <v>0.49358974358974361</v>
      </c>
      <c r="I344" s="15">
        <f t="shared" si="37"/>
        <v>4992</v>
      </c>
      <c r="W344"/>
      <c r="X344"/>
      <c r="Y344"/>
    </row>
    <row r="345" spans="1:25" ht="12.75" customHeight="1" x14ac:dyDescent="0.2">
      <c r="A345" s="207"/>
      <c r="B345" s="210"/>
      <c r="C345" s="9" t="s">
        <v>4</v>
      </c>
      <c r="D345" s="7">
        <v>720</v>
      </c>
      <c r="E345" s="10">
        <f t="shared" si="35"/>
        <v>0.16483516483516483</v>
      </c>
      <c r="F345" s="12"/>
      <c r="G345" s="7">
        <v>3648</v>
      </c>
      <c r="H345" s="10">
        <f t="shared" si="36"/>
        <v>0.8351648351648352</v>
      </c>
      <c r="I345" s="15">
        <f t="shared" si="37"/>
        <v>4368</v>
      </c>
      <c r="W345"/>
      <c r="X345"/>
      <c r="Y345"/>
    </row>
    <row r="346" spans="1:25" ht="12.75" customHeight="1" x14ac:dyDescent="0.2">
      <c r="A346" s="207"/>
      <c r="B346" s="210"/>
      <c r="C346" s="9" t="s">
        <v>10</v>
      </c>
      <c r="D346" s="7"/>
      <c r="E346" s="10" t="s">
        <v>102</v>
      </c>
      <c r="F346" s="12"/>
      <c r="G346" s="7"/>
      <c r="H346" s="10" t="s">
        <v>102</v>
      </c>
      <c r="I346" s="15">
        <f t="shared" si="37"/>
        <v>0</v>
      </c>
      <c r="W346"/>
      <c r="X346"/>
      <c r="Y346"/>
    </row>
    <row r="347" spans="1:25" ht="12.75" customHeight="1" x14ac:dyDescent="0.2">
      <c r="A347" s="207"/>
      <c r="B347" s="210"/>
      <c r="C347" s="9" t="s">
        <v>23</v>
      </c>
      <c r="D347" s="7">
        <v>4224</v>
      </c>
      <c r="E347" s="10">
        <f t="shared" si="35"/>
        <v>0.50574712643678166</v>
      </c>
      <c r="F347" s="12"/>
      <c r="G347" s="7">
        <v>4128</v>
      </c>
      <c r="H347" s="10">
        <f t="shared" si="36"/>
        <v>0.4942528735632184</v>
      </c>
      <c r="I347" s="15">
        <f t="shared" si="37"/>
        <v>8352</v>
      </c>
      <c r="W347"/>
      <c r="X347"/>
      <c r="Y347"/>
    </row>
    <row r="348" spans="1:25" ht="12.75" customHeight="1" x14ac:dyDescent="0.2">
      <c r="A348" s="207"/>
      <c r="B348" s="210"/>
      <c r="C348" s="9" t="s">
        <v>47</v>
      </c>
      <c r="D348" s="7">
        <v>5232</v>
      </c>
      <c r="E348" s="10">
        <f t="shared" si="35"/>
        <v>0.45991561181434598</v>
      </c>
      <c r="F348" s="12"/>
      <c r="G348" s="7">
        <v>6144</v>
      </c>
      <c r="H348" s="10">
        <f t="shared" si="36"/>
        <v>0.54008438818565396</v>
      </c>
      <c r="I348" s="15">
        <f t="shared" si="37"/>
        <v>11376</v>
      </c>
      <c r="W348"/>
      <c r="X348"/>
      <c r="Y348"/>
    </row>
    <row r="349" spans="1:25" ht="12.75" customHeight="1" x14ac:dyDescent="0.2">
      <c r="A349" s="207"/>
      <c r="B349" s="210"/>
      <c r="C349" s="9" t="s">
        <v>24</v>
      </c>
      <c r="D349" s="7">
        <v>2640</v>
      </c>
      <c r="E349" s="10">
        <f t="shared" si="35"/>
        <v>1</v>
      </c>
      <c r="F349" s="12"/>
      <c r="G349" s="7">
        <v>0</v>
      </c>
      <c r="H349" s="10">
        <f t="shared" si="36"/>
        <v>0</v>
      </c>
      <c r="I349" s="15">
        <f t="shared" si="37"/>
        <v>2640</v>
      </c>
      <c r="W349"/>
      <c r="X349"/>
      <c r="Y349"/>
    </row>
    <row r="350" spans="1:25" ht="12.75" customHeight="1" x14ac:dyDescent="0.2">
      <c r="A350" s="207"/>
      <c r="B350" s="210"/>
      <c r="C350" s="9" t="s">
        <v>206</v>
      </c>
      <c r="D350" s="7">
        <v>0</v>
      </c>
      <c r="E350" s="10">
        <f t="shared" si="35"/>
        <v>0</v>
      </c>
      <c r="F350" s="12"/>
      <c r="G350" s="7">
        <v>960</v>
      </c>
      <c r="H350" s="10">
        <f t="shared" si="36"/>
        <v>1</v>
      </c>
      <c r="I350" s="15">
        <f t="shared" si="37"/>
        <v>960</v>
      </c>
      <c r="W350"/>
      <c r="X350"/>
      <c r="Y350"/>
    </row>
    <row r="351" spans="1:25" ht="12.75" customHeight="1" x14ac:dyDescent="0.2">
      <c r="A351" s="207"/>
      <c r="B351" s="210"/>
      <c r="C351" s="9" t="s">
        <v>5</v>
      </c>
      <c r="D351" s="7">
        <v>3840</v>
      </c>
      <c r="E351" s="10">
        <f t="shared" si="35"/>
        <v>0.5298013245033113</v>
      </c>
      <c r="F351" s="12"/>
      <c r="G351" s="7">
        <v>3408</v>
      </c>
      <c r="H351" s="10">
        <f t="shared" si="36"/>
        <v>0.47019867549668876</v>
      </c>
      <c r="I351" s="15">
        <f t="shared" si="37"/>
        <v>7248</v>
      </c>
      <c r="W351"/>
      <c r="X351"/>
      <c r="Y351"/>
    </row>
    <row r="352" spans="1:25" ht="12.75" customHeight="1" x14ac:dyDescent="0.2">
      <c r="A352" s="207"/>
      <c r="B352" s="210"/>
      <c r="C352" s="57" t="s">
        <v>75</v>
      </c>
      <c r="D352" s="33">
        <f>SUM(D336:D351)</f>
        <v>84848</v>
      </c>
      <c r="E352" s="34">
        <f t="shared" si="35"/>
        <v>0.46399510018374313</v>
      </c>
      <c r="F352" s="65"/>
      <c r="G352" s="33">
        <f>SUM(G336:G351)</f>
        <v>98016</v>
      </c>
      <c r="H352" s="34">
        <f t="shared" si="36"/>
        <v>0.53600489981625687</v>
      </c>
      <c r="I352" s="37">
        <f t="shared" si="37"/>
        <v>182864</v>
      </c>
      <c r="W352"/>
      <c r="X352"/>
      <c r="Y352"/>
    </row>
    <row r="353" spans="1:25" ht="12.75" customHeight="1" x14ac:dyDescent="0.2">
      <c r="A353" s="207"/>
      <c r="B353" s="210"/>
      <c r="C353" s="47" t="s">
        <v>305</v>
      </c>
      <c r="D353" s="33"/>
      <c r="E353" s="34"/>
      <c r="F353" s="65"/>
      <c r="G353" s="33"/>
      <c r="H353" s="34"/>
      <c r="I353" s="37"/>
      <c r="W353"/>
      <c r="X353"/>
      <c r="Y353"/>
    </row>
    <row r="354" spans="1:25" ht="12.75" customHeight="1" x14ac:dyDescent="0.2">
      <c r="A354" s="207"/>
      <c r="B354" s="210"/>
      <c r="C354" s="9" t="s">
        <v>234</v>
      </c>
      <c r="D354" s="7">
        <v>11648</v>
      </c>
      <c r="E354" s="10">
        <f t="shared" si="35"/>
        <v>0.82539682539682535</v>
      </c>
      <c r="F354" s="12"/>
      <c r="G354" s="7">
        <v>2464</v>
      </c>
      <c r="H354" s="10">
        <f t="shared" si="36"/>
        <v>0.17460317460317459</v>
      </c>
      <c r="I354" s="15">
        <f t="shared" si="37"/>
        <v>14112</v>
      </c>
      <c r="W354"/>
      <c r="X354"/>
      <c r="Y354"/>
    </row>
    <row r="355" spans="1:25" ht="12.75" customHeight="1" x14ac:dyDescent="0.2">
      <c r="A355" s="207"/>
      <c r="B355" s="210"/>
      <c r="C355" s="9" t="s">
        <v>235</v>
      </c>
      <c r="D355" s="7">
        <v>672</v>
      </c>
      <c r="E355" s="10">
        <f t="shared" si="35"/>
        <v>1</v>
      </c>
      <c r="F355" s="12"/>
      <c r="G355" s="7">
        <v>0</v>
      </c>
      <c r="H355" s="10">
        <f t="shared" si="36"/>
        <v>0</v>
      </c>
      <c r="I355" s="15">
        <f t="shared" si="37"/>
        <v>672</v>
      </c>
      <c r="W355"/>
      <c r="X355"/>
      <c r="Y355"/>
    </row>
    <row r="356" spans="1:25" ht="12.75" customHeight="1" x14ac:dyDescent="0.2">
      <c r="A356" s="207"/>
      <c r="B356" s="210"/>
      <c r="C356" s="9" t="s">
        <v>14</v>
      </c>
      <c r="D356" s="7">
        <v>8992</v>
      </c>
      <c r="E356" s="10">
        <f t="shared" si="35"/>
        <v>0.38205302515295719</v>
      </c>
      <c r="F356" s="12"/>
      <c r="G356" s="7">
        <v>14544</v>
      </c>
      <c r="H356" s="10">
        <f t="shared" si="36"/>
        <v>0.61794697484704286</v>
      </c>
      <c r="I356" s="15">
        <f t="shared" si="37"/>
        <v>23536</v>
      </c>
      <c r="W356"/>
      <c r="X356"/>
      <c r="Y356"/>
    </row>
    <row r="357" spans="1:25" ht="12.75" customHeight="1" x14ac:dyDescent="0.2">
      <c r="A357" s="207"/>
      <c r="B357" s="210"/>
      <c r="C357" s="9" t="s">
        <v>15</v>
      </c>
      <c r="D357" s="7">
        <v>7248</v>
      </c>
      <c r="E357" s="10">
        <f t="shared" si="35"/>
        <v>0.79894179894179895</v>
      </c>
      <c r="F357" s="12"/>
      <c r="G357" s="7">
        <v>1824</v>
      </c>
      <c r="H357" s="10">
        <f t="shared" si="36"/>
        <v>0.20105820105820105</v>
      </c>
      <c r="I357" s="15">
        <f t="shared" si="37"/>
        <v>9072</v>
      </c>
      <c r="W357"/>
      <c r="X357"/>
      <c r="Y357"/>
    </row>
    <row r="358" spans="1:25" ht="12.75" customHeight="1" x14ac:dyDescent="0.2">
      <c r="A358" s="207"/>
      <c r="B358" s="210"/>
      <c r="C358" s="9" t="s">
        <v>34</v>
      </c>
      <c r="D358" s="7">
        <v>11184</v>
      </c>
      <c r="E358" s="10">
        <f t="shared" si="35"/>
        <v>0.73501577287066244</v>
      </c>
      <c r="F358" s="12"/>
      <c r="G358" s="7">
        <v>4032</v>
      </c>
      <c r="H358" s="10">
        <f t="shared" si="36"/>
        <v>0.26498422712933756</v>
      </c>
      <c r="I358" s="15">
        <f t="shared" si="37"/>
        <v>15216</v>
      </c>
      <c r="W358"/>
      <c r="X358"/>
      <c r="Y358"/>
    </row>
    <row r="359" spans="1:25" ht="12.75" customHeight="1" x14ac:dyDescent="0.2">
      <c r="A359" s="207"/>
      <c r="B359" s="210"/>
      <c r="C359" s="9" t="s">
        <v>16</v>
      </c>
      <c r="D359" s="7">
        <v>0</v>
      </c>
      <c r="E359" s="10">
        <f t="shared" si="35"/>
        <v>0</v>
      </c>
      <c r="F359" s="12"/>
      <c r="G359" s="7">
        <v>4032</v>
      </c>
      <c r="H359" s="10">
        <f t="shared" si="36"/>
        <v>1</v>
      </c>
      <c r="I359" s="15">
        <f t="shared" si="37"/>
        <v>4032</v>
      </c>
      <c r="W359"/>
      <c r="X359"/>
      <c r="Y359"/>
    </row>
    <row r="360" spans="1:25" ht="12.75" customHeight="1" x14ac:dyDescent="0.2">
      <c r="A360" s="207"/>
      <c r="B360" s="210"/>
      <c r="C360" s="9" t="s">
        <v>17</v>
      </c>
      <c r="D360" s="7">
        <v>0</v>
      </c>
      <c r="E360" s="10">
        <f t="shared" si="35"/>
        <v>0</v>
      </c>
      <c r="F360" s="12"/>
      <c r="G360" s="7">
        <v>4416</v>
      </c>
      <c r="H360" s="10">
        <f t="shared" si="36"/>
        <v>1</v>
      </c>
      <c r="I360" s="15">
        <f t="shared" si="37"/>
        <v>4416</v>
      </c>
      <c r="W360"/>
      <c r="X360"/>
      <c r="Y360"/>
    </row>
    <row r="361" spans="1:25" ht="12.75" customHeight="1" x14ac:dyDescent="0.2">
      <c r="A361" s="207"/>
      <c r="B361" s="210"/>
      <c r="C361" s="9" t="s">
        <v>21</v>
      </c>
      <c r="D361" s="7">
        <v>15984</v>
      </c>
      <c r="E361" s="10">
        <f t="shared" si="35"/>
        <v>0.37755102040816324</v>
      </c>
      <c r="F361" s="12"/>
      <c r="G361" s="7">
        <v>26352</v>
      </c>
      <c r="H361" s="10">
        <f t="shared" si="36"/>
        <v>0.62244897959183676</v>
      </c>
      <c r="I361" s="15">
        <f t="shared" si="37"/>
        <v>42336</v>
      </c>
      <c r="W361"/>
      <c r="X361"/>
      <c r="Y361"/>
    </row>
    <row r="362" spans="1:25" ht="12.75" customHeight="1" x14ac:dyDescent="0.2">
      <c r="A362" s="207"/>
      <c r="B362" s="210"/>
      <c r="C362" s="9" t="s">
        <v>97</v>
      </c>
      <c r="D362" s="7">
        <v>0</v>
      </c>
      <c r="E362" s="10">
        <f t="shared" si="35"/>
        <v>0</v>
      </c>
      <c r="F362" s="12"/>
      <c r="G362" s="7">
        <v>1856</v>
      </c>
      <c r="H362" s="10">
        <f t="shared" si="36"/>
        <v>1</v>
      </c>
      <c r="I362" s="15">
        <f t="shared" si="37"/>
        <v>1856</v>
      </c>
      <c r="W362"/>
      <c r="X362"/>
      <c r="Y362"/>
    </row>
    <row r="363" spans="1:25" ht="12.75" customHeight="1" x14ac:dyDescent="0.2">
      <c r="A363" s="207"/>
      <c r="B363" s="210"/>
      <c r="C363" s="9" t="s">
        <v>6</v>
      </c>
      <c r="D363" s="7">
        <v>27760.000000000004</v>
      </c>
      <c r="E363" s="10">
        <f t="shared" si="35"/>
        <v>0.49971198156682034</v>
      </c>
      <c r="F363" s="12"/>
      <c r="G363" s="7">
        <v>27792</v>
      </c>
      <c r="H363" s="10">
        <f t="shared" si="36"/>
        <v>0.50028801843317972</v>
      </c>
      <c r="I363" s="15">
        <f t="shared" si="37"/>
        <v>55552</v>
      </c>
      <c r="W363"/>
      <c r="X363"/>
      <c r="Y363"/>
    </row>
    <row r="364" spans="1:25" ht="12.75" customHeight="1" x14ac:dyDescent="0.2">
      <c r="A364" s="207"/>
      <c r="B364" s="210"/>
      <c r="C364" s="9" t="s">
        <v>236</v>
      </c>
      <c r="D364" s="7"/>
      <c r="E364" s="10" t="s">
        <v>102</v>
      </c>
      <c r="F364" s="12"/>
      <c r="G364" s="7"/>
      <c r="H364" s="10" t="s">
        <v>102</v>
      </c>
      <c r="I364" s="15">
        <f t="shared" si="37"/>
        <v>0</v>
      </c>
      <c r="W364"/>
      <c r="X364"/>
      <c r="Y364"/>
    </row>
    <row r="365" spans="1:25" ht="12.75" customHeight="1" x14ac:dyDescent="0.2">
      <c r="A365" s="207"/>
      <c r="B365" s="210"/>
      <c r="C365" s="9" t="s">
        <v>18</v>
      </c>
      <c r="D365" s="7">
        <v>1056</v>
      </c>
      <c r="E365" s="10">
        <f t="shared" ref="E365:E372" si="40">+D365/$I365</f>
        <v>0.42307692307692307</v>
      </c>
      <c r="F365" s="12"/>
      <c r="G365" s="7">
        <v>1440</v>
      </c>
      <c r="H365" s="10">
        <f t="shared" ref="H365:H372" si="41">+G365/$I365</f>
        <v>0.57692307692307687</v>
      </c>
      <c r="I365" s="15">
        <f t="shared" ref="I365:I372" si="42">+D365+G365</f>
        <v>2496</v>
      </c>
      <c r="W365"/>
      <c r="X365"/>
      <c r="Y365"/>
    </row>
    <row r="366" spans="1:25" ht="12.75" customHeight="1" x14ac:dyDescent="0.2">
      <c r="A366" s="207"/>
      <c r="B366" s="210"/>
      <c r="C366" s="9" t="s">
        <v>22</v>
      </c>
      <c r="D366" s="7">
        <v>11472</v>
      </c>
      <c r="E366" s="10">
        <f t="shared" si="40"/>
        <v>0.50421940928270037</v>
      </c>
      <c r="F366" s="12"/>
      <c r="G366" s="7">
        <v>11280.000000000004</v>
      </c>
      <c r="H366" s="10">
        <f t="shared" si="41"/>
        <v>0.49578059071729969</v>
      </c>
      <c r="I366" s="15">
        <f t="shared" si="42"/>
        <v>22752.000000000004</v>
      </c>
      <c r="W366"/>
      <c r="X366"/>
      <c r="Y366"/>
    </row>
    <row r="367" spans="1:25" ht="12.75" customHeight="1" x14ac:dyDescent="0.2">
      <c r="A367" s="207"/>
      <c r="B367" s="210"/>
      <c r="C367" s="35" t="s">
        <v>75</v>
      </c>
      <c r="D367" s="33">
        <f>SUM(D354:D366)</f>
        <v>96016</v>
      </c>
      <c r="E367" s="34">
        <f t="shared" si="40"/>
        <v>0.48975761038113114</v>
      </c>
      <c r="F367" s="65"/>
      <c r="G367" s="33">
        <f>SUM(G354:G366)</f>
        <v>100032</v>
      </c>
      <c r="H367" s="34">
        <f t="shared" si="41"/>
        <v>0.51024238961886881</v>
      </c>
      <c r="I367" s="37">
        <f t="shared" si="42"/>
        <v>196048</v>
      </c>
      <c r="W367"/>
      <c r="X367"/>
      <c r="Y367"/>
    </row>
    <row r="368" spans="1:25" ht="12.75" customHeight="1" x14ac:dyDescent="0.2">
      <c r="A368" s="207"/>
      <c r="B368" s="210"/>
      <c r="C368" s="9" t="s">
        <v>513</v>
      </c>
      <c r="D368" s="7">
        <v>0</v>
      </c>
      <c r="E368" s="10">
        <f t="shared" si="40"/>
        <v>0</v>
      </c>
      <c r="F368" s="12"/>
      <c r="G368" s="7">
        <v>480</v>
      </c>
      <c r="H368" s="10">
        <f t="shared" si="41"/>
        <v>1</v>
      </c>
      <c r="I368" s="15">
        <f t="shared" si="42"/>
        <v>480</v>
      </c>
      <c r="W368"/>
      <c r="X368"/>
      <c r="Y368"/>
    </row>
    <row r="369" spans="1:25" ht="12.75" customHeight="1" x14ac:dyDescent="0.2">
      <c r="A369" s="207"/>
      <c r="B369" s="210"/>
      <c r="C369" s="9" t="s">
        <v>659</v>
      </c>
      <c r="D369" s="7">
        <v>3936.0000000000005</v>
      </c>
      <c r="E369" s="10">
        <f t="shared" si="40"/>
        <v>0.80392156862745112</v>
      </c>
      <c r="F369" s="12"/>
      <c r="G369" s="7">
        <v>960</v>
      </c>
      <c r="H369" s="10">
        <f t="shared" si="41"/>
        <v>0.19607843137254902</v>
      </c>
      <c r="I369" s="15">
        <f t="shared" si="42"/>
        <v>4896</v>
      </c>
      <c r="W369"/>
      <c r="X369"/>
      <c r="Y369"/>
    </row>
    <row r="370" spans="1:25" ht="12.75" customHeight="1" x14ac:dyDescent="0.2">
      <c r="A370" s="207"/>
      <c r="B370" s="210"/>
      <c r="C370" s="57" t="s">
        <v>75</v>
      </c>
      <c r="D370" s="33">
        <f>SUM(D368:D369)</f>
        <v>3936.0000000000005</v>
      </c>
      <c r="E370" s="34">
        <f t="shared" si="40"/>
        <v>0.73214285714285721</v>
      </c>
      <c r="F370" s="65"/>
      <c r="G370" s="33">
        <f>SUM(G368:G369)</f>
        <v>1440</v>
      </c>
      <c r="H370" s="34">
        <f t="shared" si="41"/>
        <v>0.26785714285714285</v>
      </c>
      <c r="I370" s="37">
        <f t="shared" si="42"/>
        <v>5376</v>
      </c>
      <c r="W370"/>
      <c r="X370"/>
      <c r="Y370"/>
    </row>
    <row r="371" spans="1:25" ht="12.75" customHeight="1" thickBot="1" x14ac:dyDescent="0.25">
      <c r="A371" s="207"/>
      <c r="B371" s="217"/>
      <c r="C371" s="64" t="s">
        <v>25</v>
      </c>
      <c r="D371" s="67">
        <f>SUM(D352,D367,D370)</f>
        <v>184800</v>
      </c>
      <c r="E371" s="79">
        <f t="shared" si="40"/>
        <v>0.48088933300024983</v>
      </c>
      <c r="F371" s="66"/>
      <c r="G371" s="67">
        <f>SUM(G352,G367,G370)</f>
        <v>199488</v>
      </c>
      <c r="H371" s="67">
        <f>SUM(H352,H367,H370)</f>
        <v>1.3141044322922686</v>
      </c>
      <c r="I371" s="85">
        <f t="shared" si="42"/>
        <v>384288</v>
      </c>
      <c r="W371"/>
      <c r="X371"/>
      <c r="Y371"/>
    </row>
    <row r="372" spans="1:25" ht="12.75" customHeight="1" thickBot="1" x14ac:dyDescent="0.25">
      <c r="A372" s="208"/>
      <c r="B372" s="204" t="s">
        <v>254</v>
      </c>
      <c r="C372" s="205"/>
      <c r="D372" s="76">
        <f>+D371</f>
        <v>184800</v>
      </c>
      <c r="E372" s="77">
        <f t="shared" si="40"/>
        <v>0.48088933300024983</v>
      </c>
      <c r="F372" s="78"/>
      <c r="G372" s="76">
        <f>+G371</f>
        <v>199488</v>
      </c>
      <c r="H372" s="77">
        <f t="shared" si="41"/>
        <v>0.51911066699975017</v>
      </c>
      <c r="I372" s="78">
        <f t="shared" si="42"/>
        <v>384288</v>
      </c>
      <c r="W372"/>
      <c r="X372"/>
      <c r="Y372"/>
    </row>
    <row r="373" spans="1:25" ht="12.75" customHeight="1" x14ac:dyDescent="0.2">
      <c r="D373" s="2"/>
      <c r="E373" s="2"/>
      <c r="F373" s="2"/>
      <c r="G373" s="1"/>
      <c r="H373" s="1"/>
      <c r="W373"/>
      <c r="X373"/>
      <c r="Y373"/>
    </row>
  </sheetData>
  <mergeCells count="37">
    <mergeCell ref="A335:A372"/>
    <mergeCell ref="B335:B371"/>
    <mergeCell ref="B372:C372"/>
    <mergeCell ref="A257:A299"/>
    <mergeCell ref="B257:B274"/>
    <mergeCell ref="B275:B299"/>
    <mergeCell ref="A300:A334"/>
    <mergeCell ref="B300:B333"/>
    <mergeCell ref="B334:C334"/>
    <mergeCell ref="A196:A236"/>
    <mergeCell ref="B196:B236"/>
    <mergeCell ref="A237:A256"/>
    <mergeCell ref="B237:B251"/>
    <mergeCell ref="B252:B255"/>
    <mergeCell ref="B256:C256"/>
    <mergeCell ref="A192:A195"/>
    <mergeCell ref="B192:B195"/>
    <mergeCell ref="A102:A137"/>
    <mergeCell ref="B102:B137"/>
    <mergeCell ref="A138:A153"/>
    <mergeCell ref="B138:B153"/>
    <mergeCell ref="A154:A191"/>
    <mergeCell ref="B154:B190"/>
    <mergeCell ref="B191:C191"/>
    <mergeCell ref="A52:A78"/>
    <mergeCell ref="B52:B77"/>
    <mergeCell ref="B78:C78"/>
    <mergeCell ref="A79:A101"/>
    <mergeCell ref="B79:B100"/>
    <mergeCell ref="B101:C101"/>
    <mergeCell ref="A9:A51"/>
    <mergeCell ref="B51:C51"/>
    <mergeCell ref="D6:E6"/>
    <mergeCell ref="G6:H6"/>
    <mergeCell ref="B8:C8"/>
    <mergeCell ref="B9:B32"/>
    <mergeCell ref="B33:B50"/>
  </mergeCells>
  <phoneticPr fontId="8" type="noConversion"/>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0" manualBreakCount="10">
    <brk id="51" max="8" man="1"/>
    <brk id="78" max="8" man="1"/>
    <brk id="101" max="8" man="1"/>
    <brk id="137" max="8" man="1"/>
    <brk id="153" max="8" man="1"/>
    <brk id="195" max="8" man="1"/>
    <brk id="236" max="8" man="1"/>
    <brk id="256" max="8" man="1"/>
    <brk id="299" max="8" man="1"/>
    <brk id="334"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13"/>
  <sheetViews>
    <sheetView zoomScale="140" zoomScaleNormal="140" workbookViewId="0">
      <pane ySplit="8" topLeftCell="A231" activePane="bottomLeft" state="frozen"/>
      <selection activeCell="A9" sqref="A9:A31"/>
      <selection pane="bottomLeft" activeCell="A9" sqref="A9:A5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5.21875" bestFit="1" customWidth="1"/>
    <col min="14" max="14" width="1.77734375" style="95" customWidth="1"/>
    <col min="15" max="17" width="9.77734375" style="95" customWidth="1"/>
    <col min="24" max="16384" width="8.88671875" style="8"/>
  </cols>
  <sheetData>
    <row r="1" spans="1:25" ht="12.75" customHeight="1" x14ac:dyDescent="0.2">
      <c r="A1" s="31" t="s">
        <v>427</v>
      </c>
      <c r="C1" s="24"/>
      <c r="D1" s="24"/>
      <c r="E1" s="24"/>
      <c r="F1" s="24"/>
      <c r="G1" s="24"/>
      <c r="H1" s="24"/>
      <c r="I1" s="24"/>
    </row>
    <row r="2" spans="1:25" ht="12.75" customHeight="1" x14ac:dyDescent="0.2">
      <c r="A2" s="31" t="s">
        <v>92</v>
      </c>
      <c r="C2" s="24"/>
      <c r="D2" s="24"/>
      <c r="E2" s="24"/>
      <c r="F2" s="24"/>
      <c r="G2" s="24"/>
      <c r="H2" s="24"/>
      <c r="I2" s="24"/>
    </row>
    <row r="3" spans="1:25" ht="12.75" customHeight="1" x14ac:dyDescent="0.2">
      <c r="A3" s="31" t="s">
        <v>41</v>
      </c>
      <c r="C3" s="24"/>
      <c r="D3" s="24"/>
      <c r="E3" s="24"/>
      <c r="F3" s="24"/>
      <c r="G3" s="24"/>
      <c r="H3" s="24"/>
      <c r="I3" s="24"/>
    </row>
    <row r="4" spans="1:25" ht="12.75" customHeight="1" x14ac:dyDescent="0.2">
      <c r="A4" s="31" t="s">
        <v>689</v>
      </c>
      <c r="D4" s="24"/>
      <c r="E4" s="24"/>
      <c r="F4" s="24"/>
      <c r="G4" s="92"/>
      <c r="H4" s="24"/>
      <c r="I4" s="24"/>
    </row>
    <row r="5" spans="1:25" ht="12.75" customHeight="1" x14ac:dyDescent="0.2">
      <c r="B5" s="93"/>
    </row>
    <row r="6" spans="1:25" ht="12.75" customHeight="1" x14ac:dyDescent="0.2">
      <c r="D6" s="202" t="s">
        <v>46</v>
      </c>
      <c r="E6" s="202"/>
      <c r="F6" s="3"/>
      <c r="G6" s="202" t="s">
        <v>26</v>
      </c>
      <c r="H6" s="202"/>
      <c r="I6" s="3"/>
    </row>
    <row r="7" spans="1:25" ht="12.75" customHeight="1" x14ac:dyDescent="0.2">
      <c r="A7" s="82"/>
      <c r="B7" s="4" t="s">
        <v>27</v>
      </c>
      <c r="C7" s="4" t="s">
        <v>28</v>
      </c>
      <c r="D7" s="5" t="s">
        <v>29</v>
      </c>
      <c r="E7" s="5" t="s">
        <v>30</v>
      </c>
      <c r="F7" s="5"/>
      <c r="G7" s="5" t="s">
        <v>29</v>
      </c>
      <c r="H7" s="5" t="s">
        <v>30</v>
      </c>
      <c r="I7" s="5" t="s">
        <v>31</v>
      </c>
    </row>
    <row r="8" spans="1:25" ht="12.75" customHeight="1" thickBot="1" x14ac:dyDescent="0.25">
      <c r="A8" s="71"/>
      <c r="B8" s="218" t="s">
        <v>265</v>
      </c>
      <c r="C8" s="218"/>
      <c r="D8" s="88">
        <f>SUM(D51,D78,D101,D191,D235,D296,D374,D412)</f>
        <v>1199712</v>
      </c>
      <c r="E8" s="61">
        <f>D8/$I8</f>
        <v>0.63607135888974664</v>
      </c>
      <c r="F8" s="60"/>
      <c r="G8" s="88">
        <f>SUM(G51,G78,G101,G191,G235,G296,G374,G412)</f>
        <v>686416</v>
      </c>
      <c r="H8" s="61">
        <f>G8/$I8</f>
        <v>0.36392864111025336</v>
      </c>
      <c r="I8" s="63">
        <f>+D8+G8</f>
        <v>1886128</v>
      </c>
    </row>
    <row r="9" spans="1:25" ht="12.75" customHeight="1" x14ac:dyDescent="0.2">
      <c r="A9" s="206" t="s">
        <v>536</v>
      </c>
      <c r="B9" s="212" t="s">
        <v>515</v>
      </c>
      <c r="C9" s="51" t="s">
        <v>514</v>
      </c>
      <c r="D9" s="86"/>
      <c r="E9" s="87"/>
      <c r="F9" s="86"/>
      <c r="G9" s="86"/>
      <c r="H9" s="87"/>
      <c r="I9" s="86"/>
      <c r="X9"/>
      <c r="Y9"/>
    </row>
    <row r="10" spans="1:25" ht="12.75" customHeight="1" x14ac:dyDescent="0.2">
      <c r="A10" s="207"/>
      <c r="B10" s="209"/>
      <c r="C10" s="52" t="s">
        <v>36</v>
      </c>
      <c r="D10" s="16">
        <v>0</v>
      </c>
      <c r="E10" s="10">
        <f t="shared" ref="E10" si="0">+D10/$I10</f>
        <v>0</v>
      </c>
      <c r="F10" s="16"/>
      <c r="G10" s="16">
        <v>1024</v>
      </c>
      <c r="H10" s="10">
        <f t="shared" ref="H10" si="1">+G10/$I10</f>
        <v>1</v>
      </c>
      <c r="I10" s="7">
        <f t="shared" ref="I10:I76" si="2">+D10+G10</f>
        <v>1024</v>
      </c>
      <c r="X10"/>
      <c r="Y10"/>
    </row>
    <row r="11" spans="1:25" ht="12.75" customHeight="1" x14ac:dyDescent="0.2">
      <c r="A11" s="207"/>
      <c r="B11" s="209"/>
      <c r="C11" s="52" t="s">
        <v>234</v>
      </c>
      <c r="D11" s="16"/>
      <c r="E11" s="10" t="s">
        <v>102</v>
      </c>
      <c r="F11" s="16"/>
      <c r="G11" s="16"/>
      <c r="H11" s="10" t="s">
        <v>102</v>
      </c>
      <c r="I11" s="7">
        <f t="shared" si="2"/>
        <v>0</v>
      </c>
      <c r="X11"/>
      <c r="Y11"/>
    </row>
    <row r="12" spans="1:25" ht="12.75" customHeight="1" x14ac:dyDescent="0.2">
      <c r="A12" s="207"/>
      <c r="B12" s="209"/>
      <c r="C12" s="52" t="s">
        <v>7</v>
      </c>
      <c r="D12" s="16"/>
      <c r="E12" s="10" t="s">
        <v>102</v>
      </c>
      <c r="F12" s="16"/>
      <c r="G12" s="16"/>
      <c r="H12" s="10" t="s">
        <v>102</v>
      </c>
      <c r="I12" s="7">
        <f t="shared" si="2"/>
        <v>0</v>
      </c>
      <c r="X12"/>
      <c r="Y12"/>
    </row>
    <row r="13" spans="1:25" ht="12.75" customHeight="1" x14ac:dyDescent="0.2">
      <c r="A13" s="207"/>
      <c r="B13" s="209"/>
      <c r="C13" s="52" t="s">
        <v>235</v>
      </c>
      <c r="D13" s="16">
        <v>0</v>
      </c>
      <c r="E13" s="10">
        <f t="shared" ref="E13:E51" si="3">+D13/$I13</f>
        <v>0</v>
      </c>
      <c r="F13" s="16"/>
      <c r="G13" s="16">
        <v>4608</v>
      </c>
      <c r="H13" s="10">
        <f t="shared" ref="H13:H51" si="4">+G13/$I13</f>
        <v>1</v>
      </c>
      <c r="I13" s="7">
        <f t="shared" si="2"/>
        <v>4608</v>
      </c>
      <c r="X13"/>
      <c r="Y13"/>
    </row>
    <row r="14" spans="1:25" ht="12.75" customHeight="1" x14ac:dyDescent="0.2">
      <c r="A14" s="207"/>
      <c r="B14" s="209"/>
      <c r="C14" s="52" t="s">
        <v>14</v>
      </c>
      <c r="D14" s="16">
        <v>624</v>
      </c>
      <c r="E14" s="10" t="s">
        <v>102</v>
      </c>
      <c r="F14" s="16"/>
      <c r="G14" s="16">
        <v>0</v>
      </c>
      <c r="H14" s="10">
        <f t="shared" si="4"/>
        <v>0</v>
      </c>
      <c r="I14" s="7">
        <f t="shared" si="2"/>
        <v>624</v>
      </c>
      <c r="X14"/>
      <c r="Y14"/>
    </row>
    <row r="15" spans="1:25" ht="12.75" customHeight="1" x14ac:dyDescent="0.2">
      <c r="A15" s="207"/>
      <c r="B15" s="209"/>
      <c r="C15" s="52" t="s">
        <v>0</v>
      </c>
      <c r="D15" s="7"/>
      <c r="E15" s="10" t="s">
        <v>102</v>
      </c>
      <c r="F15" s="7"/>
      <c r="G15" s="7"/>
      <c r="H15" s="10" t="s">
        <v>102</v>
      </c>
      <c r="I15" s="7">
        <f t="shared" si="2"/>
        <v>0</v>
      </c>
      <c r="X15"/>
      <c r="Y15"/>
    </row>
    <row r="16" spans="1:25" ht="12.75" customHeight="1" x14ac:dyDescent="0.2">
      <c r="A16" s="207"/>
      <c r="B16" s="210"/>
      <c r="C16" s="9" t="s">
        <v>34</v>
      </c>
      <c r="D16" s="7">
        <v>1344</v>
      </c>
      <c r="E16" s="10">
        <f t="shared" si="3"/>
        <v>1</v>
      </c>
      <c r="F16" s="7"/>
      <c r="G16" s="7">
        <v>0</v>
      </c>
      <c r="H16" s="10">
        <f t="shared" si="4"/>
        <v>0</v>
      </c>
      <c r="I16" s="7">
        <f t="shared" si="2"/>
        <v>1344</v>
      </c>
      <c r="X16"/>
      <c r="Y16"/>
    </row>
    <row r="17" spans="1:25" ht="12.75" customHeight="1" x14ac:dyDescent="0.2">
      <c r="A17" s="207"/>
      <c r="B17" s="210"/>
      <c r="C17" s="9" t="s">
        <v>37</v>
      </c>
      <c r="D17" s="7"/>
      <c r="E17" s="10" t="s">
        <v>102</v>
      </c>
      <c r="F17" s="7"/>
      <c r="G17" s="7"/>
      <c r="H17" s="10" t="s">
        <v>102</v>
      </c>
      <c r="I17" s="7">
        <f t="shared" si="2"/>
        <v>0</v>
      </c>
      <c r="X17"/>
      <c r="Y17"/>
    </row>
    <row r="18" spans="1:25" ht="12.75" customHeight="1" x14ac:dyDescent="0.2">
      <c r="A18" s="207"/>
      <c r="B18" s="210"/>
      <c r="C18" s="9" t="s">
        <v>208</v>
      </c>
      <c r="D18" s="7"/>
      <c r="E18" s="10" t="s">
        <v>102</v>
      </c>
      <c r="F18" s="12"/>
      <c r="G18" s="7"/>
      <c r="H18" s="10" t="s">
        <v>102</v>
      </c>
      <c r="I18" s="7">
        <f t="shared" si="2"/>
        <v>0</v>
      </c>
      <c r="X18"/>
      <c r="Y18"/>
    </row>
    <row r="19" spans="1:25" ht="12.75" customHeight="1" x14ac:dyDescent="0.2">
      <c r="A19" s="207"/>
      <c r="B19" s="210"/>
      <c r="C19" s="9" t="s">
        <v>1</v>
      </c>
      <c r="D19" s="7"/>
      <c r="E19" s="10" t="s">
        <v>102</v>
      </c>
      <c r="F19" s="12"/>
      <c r="G19" s="7"/>
      <c r="H19" s="10" t="s">
        <v>102</v>
      </c>
      <c r="I19" s="7">
        <f t="shared" si="2"/>
        <v>0</v>
      </c>
      <c r="X19"/>
      <c r="Y19"/>
    </row>
    <row r="20" spans="1:25" ht="12.75" customHeight="1" x14ac:dyDescent="0.2">
      <c r="A20" s="207"/>
      <c r="B20" s="210"/>
      <c r="C20" s="9" t="s">
        <v>16</v>
      </c>
      <c r="D20" s="7">
        <v>0</v>
      </c>
      <c r="E20" s="10">
        <f t="shared" si="3"/>
        <v>0</v>
      </c>
      <c r="F20" s="12"/>
      <c r="G20" s="7">
        <v>1056</v>
      </c>
      <c r="H20" s="10">
        <f t="shared" si="4"/>
        <v>1</v>
      </c>
      <c r="I20" s="7">
        <f t="shared" si="2"/>
        <v>1056</v>
      </c>
      <c r="X20"/>
      <c r="Y20"/>
    </row>
    <row r="21" spans="1:25" ht="12.75" customHeight="1" x14ac:dyDescent="0.2">
      <c r="A21" s="207"/>
      <c r="B21" s="210"/>
      <c r="C21" s="9" t="s">
        <v>21</v>
      </c>
      <c r="D21" s="7"/>
      <c r="E21" s="10" t="s">
        <v>102</v>
      </c>
      <c r="F21" s="12"/>
      <c r="G21" s="7"/>
      <c r="H21" s="10" t="s">
        <v>102</v>
      </c>
      <c r="I21" s="7">
        <f t="shared" si="2"/>
        <v>0</v>
      </c>
      <c r="X21"/>
      <c r="Y21"/>
    </row>
    <row r="22" spans="1:25" ht="12.75" customHeight="1" x14ac:dyDescent="0.2">
      <c r="A22" s="207"/>
      <c r="B22" s="210"/>
      <c r="C22" s="9" t="s">
        <v>3</v>
      </c>
      <c r="D22" s="7"/>
      <c r="E22" s="10" t="s">
        <v>102</v>
      </c>
      <c r="F22" s="12"/>
      <c r="G22" s="7"/>
      <c r="H22" s="10" t="s">
        <v>102</v>
      </c>
      <c r="I22" s="7">
        <f t="shared" si="2"/>
        <v>0</v>
      </c>
      <c r="X22"/>
      <c r="Y22"/>
    </row>
    <row r="23" spans="1:25" ht="12.75" customHeight="1" x14ac:dyDescent="0.2">
      <c r="A23" s="207"/>
      <c r="B23" s="210"/>
      <c r="C23" s="9" t="s">
        <v>6</v>
      </c>
      <c r="D23" s="15">
        <v>1792</v>
      </c>
      <c r="E23" s="10">
        <f t="shared" si="3"/>
        <v>0.7</v>
      </c>
      <c r="F23" s="7"/>
      <c r="G23" s="15">
        <v>768</v>
      </c>
      <c r="H23" s="10">
        <f t="shared" si="4"/>
        <v>0.3</v>
      </c>
      <c r="I23" s="7">
        <f t="shared" si="2"/>
        <v>2560</v>
      </c>
      <c r="X23"/>
      <c r="Y23"/>
    </row>
    <row r="24" spans="1:25" ht="12.75" customHeight="1" x14ac:dyDescent="0.2">
      <c r="A24" s="207"/>
      <c r="B24" s="210"/>
      <c r="C24" s="9" t="s">
        <v>9</v>
      </c>
      <c r="D24" s="15"/>
      <c r="E24" s="10" t="s">
        <v>102</v>
      </c>
      <c r="F24" s="7"/>
      <c r="G24" s="15"/>
      <c r="H24" s="10" t="s">
        <v>102</v>
      </c>
      <c r="I24" s="7">
        <f t="shared" si="2"/>
        <v>0</v>
      </c>
      <c r="X24"/>
      <c r="Y24"/>
    </row>
    <row r="25" spans="1:25" ht="12.75" customHeight="1" x14ac:dyDescent="0.2">
      <c r="A25" s="207"/>
      <c r="B25" s="210"/>
      <c r="C25" s="9" t="s">
        <v>236</v>
      </c>
      <c r="D25" s="15"/>
      <c r="E25" s="10" t="s">
        <v>102</v>
      </c>
      <c r="F25" s="7"/>
      <c r="G25" s="15"/>
      <c r="H25" s="10" t="s">
        <v>102</v>
      </c>
      <c r="I25" s="7">
        <f t="shared" si="2"/>
        <v>0</v>
      </c>
      <c r="X25"/>
      <c r="Y25"/>
    </row>
    <row r="26" spans="1:25" ht="12.75" customHeight="1" x14ac:dyDescent="0.2">
      <c r="A26" s="207"/>
      <c r="B26" s="210"/>
      <c r="C26" s="9" t="s">
        <v>4</v>
      </c>
      <c r="D26" s="15"/>
      <c r="E26" s="10" t="s">
        <v>102</v>
      </c>
      <c r="F26" s="7"/>
      <c r="G26" s="15"/>
      <c r="H26" s="10" t="s">
        <v>102</v>
      </c>
      <c r="I26" s="7">
        <f t="shared" si="2"/>
        <v>0</v>
      </c>
      <c r="X26"/>
      <c r="Y26"/>
    </row>
    <row r="27" spans="1:25" ht="12.75" customHeight="1" x14ac:dyDescent="0.2">
      <c r="A27" s="207"/>
      <c r="B27" s="210"/>
      <c r="C27" s="9" t="s">
        <v>18</v>
      </c>
      <c r="D27" s="7"/>
      <c r="E27" s="10" t="s">
        <v>102</v>
      </c>
      <c r="F27" s="7"/>
      <c r="G27" s="7"/>
      <c r="H27" s="10" t="s">
        <v>102</v>
      </c>
      <c r="I27" s="7">
        <f t="shared" si="2"/>
        <v>0</v>
      </c>
      <c r="X27"/>
      <c r="Y27"/>
    </row>
    <row r="28" spans="1:25" ht="12.75" customHeight="1" x14ac:dyDescent="0.2">
      <c r="A28" s="207"/>
      <c r="B28" s="210"/>
      <c r="C28" s="9" t="s">
        <v>22</v>
      </c>
      <c r="D28" s="7"/>
      <c r="E28" s="10" t="s">
        <v>102</v>
      </c>
      <c r="F28" s="7"/>
      <c r="G28" s="7"/>
      <c r="H28" s="10" t="s">
        <v>102</v>
      </c>
      <c r="I28" s="7">
        <f t="shared" si="2"/>
        <v>0</v>
      </c>
      <c r="X28"/>
      <c r="Y28"/>
    </row>
    <row r="29" spans="1:25" ht="12.75" customHeight="1" x14ac:dyDescent="0.2">
      <c r="A29" s="207"/>
      <c r="B29" s="210"/>
      <c r="C29" s="9" t="s">
        <v>23</v>
      </c>
      <c r="D29" s="7">
        <v>1152</v>
      </c>
      <c r="E29" s="10">
        <f t="shared" si="3"/>
        <v>1</v>
      </c>
      <c r="F29" s="7"/>
      <c r="G29" s="7">
        <v>0</v>
      </c>
      <c r="H29" s="10">
        <f t="shared" si="4"/>
        <v>0</v>
      </c>
      <c r="I29" s="7">
        <f t="shared" si="2"/>
        <v>1152</v>
      </c>
      <c r="X29"/>
      <c r="Y29"/>
    </row>
    <row r="30" spans="1:25" ht="12.75" customHeight="1" x14ac:dyDescent="0.2">
      <c r="A30" s="207"/>
      <c r="B30" s="210"/>
      <c r="C30" s="9" t="s">
        <v>47</v>
      </c>
      <c r="D30" s="7"/>
      <c r="E30" s="10" t="s">
        <v>102</v>
      </c>
      <c r="F30" s="7"/>
      <c r="G30" s="7"/>
      <c r="H30" s="10" t="s">
        <v>102</v>
      </c>
      <c r="I30" s="7">
        <f t="shared" si="2"/>
        <v>0</v>
      </c>
      <c r="X30"/>
      <c r="Y30"/>
    </row>
    <row r="31" spans="1:25" ht="12.75" customHeight="1" x14ac:dyDescent="0.2">
      <c r="A31" s="207"/>
      <c r="B31" s="210"/>
      <c r="C31" s="9" t="s">
        <v>5</v>
      </c>
      <c r="D31" s="7">
        <v>0</v>
      </c>
      <c r="E31" s="10">
        <f t="shared" si="3"/>
        <v>0</v>
      </c>
      <c r="F31" s="7"/>
      <c r="G31" s="7">
        <v>528</v>
      </c>
      <c r="H31" s="10">
        <f t="shared" si="4"/>
        <v>1</v>
      </c>
      <c r="I31" s="7">
        <f t="shared" si="2"/>
        <v>528</v>
      </c>
      <c r="X31"/>
      <c r="Y31"/>
    </row>
    <row r="32" spans="1:25" ht="12.75" customHeight="1" thickBot="1" x14ac:dyDescent="0.25">
      <c r="A32" s="207"/>
      <c r="B32" s="217"/>
      <c r="C32" s="59" t="s">
        <v>25</v>
      </c>
      <c r="D32" s="60">
        <f>SUM(D10:D31)</f>
        <v>4912</v>
      </c>
      <c r="E32" s="61">
        <f t="shared" si="3"/>
        <v>0.38089330024813894</v>
      </c>
      <c r="F32" s="62"/>
      <c r="G32" s="60">
        <f>SUM(G10:G31)</f>
        <v>7984</v>
      </c>
      <c r="H32" s="61">
        <f t="shared" si="4"/>
        <v>0.61910669975186106</v>
      </c>
      <c r="I32" s="63">
        <f t="shared" si="2"/>
        <v>12896</v>
      </c>
      <c r="X32"/>
      <c r="Y32"/>
    </row>
    <row r="33" spans="1:25" ht="12.75" customHeight="1" x14ac:dyDescent="0.2">
      <c r="A33" s="207"/>
      <c r="B33" s="209" t="s">
        <v>516</v>
      </c>
      <c r="C33" s="48" t="s">
        <v>490</v>
      </c>
      <c r="D33" s="16"/>
      <c r="E33" s="10" t="s">
        <v>102</v>
      </c>
      <c r="F33" s="16"/>
      <c r="G33" s="16"/>
      <c r="H33" s="10" t="s">
        <v>102</v>
      </c>
      <c r="I33" s="16">
        <f t="shared" si="2"/>
        <v>0</v>
      </c>
      <c r="X33"/>
      <c r="Y33"/>
    </row>
    <row r="34" spans="1:25" ht="12.75" customHeight="1" x14ac:dyDescent="0.2">
      <c r="A34" s="207"/>
      <c r="B34" s="209"/>
      <c r="C34" s="9" t="s">
        <v>491</v>
      </c>
      <c r="D34" s="7"/>
      <c r="E34" s="10" t="s">
        <v>102</v>
      </c>
      <c r="F34" s="12"/>
      <c r="G34" s="7"/>
      <c r="H34" s="10" t="s">
        <v>102</v>
      </c>
      <c r="I34" s="7">
        <f t="shared" si="2"/>
        <v>0</v>
      </c>
      <c r="X34"/>
      <c r="Y34"/>
    </row>
    <row r="35" spans="1:25" ht="12.75" customHeight="1" x14ac:dyDescent="0.2">
      <c r="A35" s="207"/>
      <c r="B35" s="209"/>
      <c r="C35" s="9" t="s">
        <v>661</v>
      </c>
      <c r="D35" s="12">
        <v>1088</v>
      </c>
      <c r="E35" s="10">
        <f t="shared" si="3"/>
        <v>1</v>
      </c>
      <c r="F35" s="12"/>
      <c r="G35" s="7">
        <v>0</v>
      </c>
      <c r="H35" s="10">
        <f t="shared" si="4"/>
        <v>0</v>
      </c>
      <c r="I35" s="7">
        <f t="shared" si="2"/>
        <v>1088</v>
      </c>
      <c r="X35"/>
      <c r="Y35"/>
    </row>
    <row r="36" spans="1:25" ht="12.75" customHeight="1" x14ac:dyDescent="0.2">
      <c r="A36" s="207"/>
      <c r="B36" s="209"/>
      <c r="C36" s="9" t="s">
        <v>662</v>
      </c>
      <c r="D36" s="7"/>
      <c r="E36" s="10" t="s">
        <v>102</v>
      </c>
      <c r="F36" s="7"/>
      <c r="G36" s="7"/>
      <c r="H36" s="10" t="s">
        <v>102</v>
      </c>
      <c r="I36" s="7">
        <f t="shared" si="2"/>
        <v>0</v>
      </c>
      <c r="X36"/>
      <c r="Y36"/>
    </row>
    <row r="37" spans="1:25" ht="12.75" customHeight="1" x14ac:dyDescent="0.2">
      <c r="A37" s="207"/>
      <c r="B37" s="209"/>
      <c r="C37" s="9" t="s">
        <v>492</v>
      </c>
      <c r="D37" s="7"/>
      <c r="E37" s="10" t="s">
        <v>102</v>
      </c>
      <c r="F37" s="7"/>
      <c r="G37" s="7"/>
      <c r="H37" s="10" t="s">
        <v>102</v>
      </c>
      <c r="I37" s="7">
        <f t="shared" si="2"/>
        <v>0</v>
      </c>
      <c r="X37"/>
      <c r="Y37"/>
    </row>
    <row r="38" spans="1:25" ht="12.75" customHeight="1" x14ac:dyDescent="0.2">
      <c r="A38" s="207"/>
      <c r="B38" s="209"/>
      <c r="C38" s="9" t="s">
        <v>663</v>
      </c>
      <c r="D38" s="7">
        <v>0</v>
      </c>
      <c r="E38" s="10">
        <f t="shared" si="3"/>
        <v>0</v>
      </c>
      <c r="F38" s="7"/>
      <c r="G38" s="7">
        <v>1168</v>
      </c>
      <c r="H38" s="10">
        <f t="shared" si="4"/>
        <v>1</v>
      </c>
      <c r="I38" s="7">
        <f t="shared" si="2"/>
        <v>1168</v>
      </c>
      <c r="X38"/>
      <c r="Y38"/>
    </row>
    <row r="39" spans="1:25" ht="12.75" customHeight="1" x14ac:dyDescent="0.2">
      <c r="A39" s="207"/>
      <c r="B39" s="209"/>
      <c r="C39" s="9" t="s">
        <v>664</v>
      </c>
      <c r="D39" s="7"/>
      <c r="E39" s="10" t="s">
        <v>102</v>
      </c>
      <c r="F39" s="7"/>
      <c r="G39" s="7"/>
      <c r="H39" s="10" t="s">
        <v>102</v>
      </c>
      <c r="I39" s="7">
        <f t="shared" si="2"/>
        <v>0</v>
      </c>
      <c r="X39"/>
      <c r="Y39"/>
    </row>
    <row r="40" spans="1:25" ht="12.75" customHeight="1" x14ac:dyDescent="0.2">
      <c r="A40" s="207"/>
      <c r="B40" s="209"/>
      <c r="C40" s="9" t="s">
        <v>683</v>
      </c>
      <c r="D40" s="7"/>
      <c r="E40" s="10" t="s">
        <v>102</v>
      </c>
      <c r="F40" s="7"/>
      <c r="G40" s="7"/>
      <c r="H40" s="10" t="s">
        <v>102</v>
      </c>
      <c r="I40" s="7">
        <f t="shared" si="2"/>
        <v>0</v>
      </c>
      <c r="X40"/>
      <c r="Y40"/>
    </row>
    <row r="41" spans="1:25" ht="12.75" customHeight="1" x14ac:dyDescent="0.2">
      <c r="A41" s="207"/>
      <c r="B41" s="209"/>
      <c r="C41" s="9" t="s">
        <v>493</v>
      </c>
      <c r="D41" s="7"/>
      <c r="E41" s="10" t="s">
        <v>102</v>
      </c>
      <c r="F41" s="7"/>
      <c r="G41" s="7"/>
      <c r="H41" s="10" t="s">
        <v>102</v>
      </c>
      <c r="I41" s="7">
        <f t="shared" si="2"/>
        <v>0</v>
      </c>
      <c r="X41"/>
      <c r="Y41"/>
    </row>
    <row r="42" spans="1:25" ht="12.75" customHeight="1" x14ac:dyDescent="0.2">
      <c r="A42" s="207"/>
      <c r="B42" s="209"/>
      <c r="C42" s="9" t="s">
        <v>494</v>
      </c>
      <c r="D42" s="7"/>
      <c r="E42" s="10" t="s">
        <v>102</v>
      </c>
      <c r="F42" s="7"/>
      <c r="G42" s="7"/>
      <c r="H42" s="10" t="s">
        <v>102</v>
      </c>
      <c r="I42" s="7">
        <f t="shared" si="2"/>
        <v>0</v>
      </c>
      <c r="X42"/>
      <c r="Y42"/>
    </row>
    <row r="43" spans="1:25" ht="12.75" customHeight="1" x14ac:dyDescent="0.2">
      <c r="A43" s="207"/>
      <c r="B43" s="209"/>
      <c r="C43" s="9" t="s">
        <v>660</v>
      </c>
      <c r="D43" s="7"/>
      <c r="E43" s="10" t="s">
        <v>102</v>
      </c>
      <c r="F43" s="7"/>
      <c r="G43" s="7"/>
      <c r="H43" s="10" t="s">
        <v>102</v>
      </c>
      <c r="I43" s="7">
        <f t="shared" si="2"/>
        <v>0</v>
      </c>
      <c r="X43"/>
      <c r="Y43"/>
    </row>
    <row r="44" spans="1:25" ht="12.75" customHeight="1" x14ac:dyDescent="0.2">
      <c r="A44" s="207"/>
      <c r="B44" s="209"/>
      <c r="C44" s="9" t="s">
        <v>495</v>
      </c>
      <c r="D44" s="41"/>
      <c r="E44" s="10" t="s">
        <v>102</v>
      </c>
      <c r="F44" s="16"/>
      <c r="G44" s="41"/>
      <c r="H44" s="10" t="s">
        <v>102</v>
      </c>
      <c r="I44" s="16">
        <f t="shared" si="2"/>
        <v>0</v>
      </c>
      <c r="X44"/>
      <c r="Y44"/>
    </row>
    <row r="45" spans="1:25" ht="12.75" customHeight="1" x14ac:dyDescent="0.2">
      <c r="A45" s="207"/>
      <c r="B45" s="209"/>
      <c r="C45" s="9" t="s">
        <v>665</v>
      </c>
      <c r="D45" s="7">
        <v>336</v>
      </c>
      <c r="E45" s="10">
        <f t="shared" si="3"/>
        <v>1</v>
      </c>
      <c r="F45" s="12"/>
      <c r="G45" s="7">
        <v>0</v>
      </c>
      <c r="H45" s="10">
        <f t="shared" si="4"/>
        <v>0</v>
      </c>
      <c r="I45" s="7">
        <f t="shared" si="2"/>
        <v>336</v>
      </c>
      <c r="X45"/>
      <c r="Y45"/>
    </row>
    <row r="46" spans="1:25" ht="12.75" customHeight="1" x14ac:dyDescent="0.2">
      <c r="A46" s="207"/>
      <c r="B46" s="209"/>
      <c r="C46" s="9" t="s">
        <v>666</v>
      </c>
      <c r="D46" s="7"/>
      <c r="E46" s="10" t="s">
        <v>102</v>
      </c>
      <c r="F46" s="7"/>
      <c r="G46" s="7"/>
      <c r="H46" s="10" t="s">
        <v>102</v>
      </c>
      <c r="I46" s="7">
        <f t="shared" si="2"/>
        <v>0</v>
      </c>
      <c r="X46"/>
      <c r="Y46"/>
    </row>
    <row r="47" spans="1:25" ht="12.75" customHeight="1" x14ac:dyDescent="0.2">
      <c r="A47" s="207"/>
      <c r="B47" s="209"/>
      <c r="C47" s="9" t="s">
        <v>496</v>
      </c>
      <c r="D47" s="7"/>
      <c r="E47" s="10" t="s">
        <v>102</v>
      </c>
      <c r="F47" s="7"/>
      <c r="G47" s="7"/>
      <c r="H47" s="10" t="s">
        <v>102</v>
      </c>
      <c r="I47" s="7">
        <f t="shared" si="2"/>
        <v>0</v>
      </c>
      <c r="X47"/>
      <c r="Y47"/>
    </row>
    <row r="48" spans="1:25" ht="12.75" customHeight="1" x14ac:dyDescent="0.2">
      <c r="A48" s="207"/>
      <c r="B48" s="209"/>
      <c r="C48" s="9" t="s">
        <v>667</v>
      </c>
      <c r="D48" s="7"/>
      <c r="E48" s="10" t="s">
        <v>102</v>
      </c>
      <c r="F48" s="7"/>
      <c r="G48" s="7"/>
      <c r="H48" s="10" t="s">
        <v>102</v>
      </c>
      <c r="I48" s="7">
        <f t="shared" si="2"/>
        <v>0</v>
      </c>
      <c r="X48"/>
      <c r="Y48"/>
    </row>
    <row r="49" spans="1:25" ht="12.75" customHeight="1" x14ac:dyDescent="0.2">
      <c r="A49" s="207"/>
      <c r="B49" s="209"/>
      <c r="C49" s="9" t="s">
        <v>497</v>
      </c>
      <c r="D49" s="15"/>
      <c r="E49" s="10" t="s">
        <v>102</v>
      </c>
      <c r="F49" s="7"/>
      <c r="G49" s="15"/>
      <c r="H49" s="10" t="s">
        <v>102</v>
      </c>
      <c r="I49" s="7">
        <f t="shared" si="2"/>
        <v>0</v>
      </c>
      <c r="X49"/>
      <c r="Y49"/>
    </row>
    <row r="50" spans="1:25" ht="12.75" customHeight="1" thickBot="1" x14ac:dyDescent="0.25">
      <c r="A50" s="207"/>
      <c r="B50" s="219"/>
      <c r="C50" s="64" t="s">
        <v>25</v>
      </c>
      <c r="D50" s="60">
        <f>SUM(D33:D49)</f>
        <v>1424</v>
      </c>
      <c r="E50" s="61">
        <f t="shared" si="3"/>
        <v>0.54938271604938271</v>
      </c>
      <c r="F50" s="63"/>
      <c r="G50" s="60">
        <f>SUM(G33:G49)</f>
        <v>1168</v>
      </c>
      <c r="H50" s="61">
        <f t="shared" si="4"/>
        <v>0.45061728395061729</v>
      </c>
      <c r="I50" s="63">
        <f t="shared" si="2"/>
        <v>2592</v>
      </c>
      <c r="X50"/>
      <c r="Y50"/>
    </row>
    <row r="51" spans="1:25" ht="12.75" customHeight="1" thickBot="1" x14ac:dyDescent="0.25">
      <c r="A51" s="211"/>
      <c r="B51" s="204" t="s">
        <v>295</v>
      </c>
      <c r="C51" s="205"/>
      <c r="D51" s="76">
        <f>SUM(D32,D50)</f>
        <v>6336</v>
      </c>
      <c r="E51" s="77">
        <f t="shared" si="3"/>
        <v>0.40909090909090912</v>
      </c>
      <c r="F51" s="78"/>
      <c r="G51" s="76">
        <f>SUM(G32,G50)</f>
        <v>9152</v>
      </c>
      <c r="H51" s="77">
        <f t="shared" si="4"/>
        <v>0.59090909090909094</v>
      </c>
      <c r="I51" s="78">
        <f t="shared" si="2"/>
        <v>15488</v>
      </c>
      <c r="X51"/>
      <c r="Y51"/>
    </row>
    <row r="52" spans="1:25" ht="12.75" customHeight="1" x14ac:dyDescent="0.2">
      <c r="A52" s="212" t="s">
        <v>535</v>
      </c>
      <c r="B52" s="212" t="s">
        <v>517</v>
      </c>
      <c r="C52" s="51" t="s">
        <v>203</v>
      </c>
      <c r="D52" s="86"/>
      <c r="E52" s="87"/>
      <c r="F52" s="86"/>
      <c r="G52" s="86"/>
      <c r="H52" s="87"/>
      <c r="I52" s="86"/>
      <c r="X52"/>
      <c r="Y52"/>
    </row>
    <row r="53" spans="1:25" ht="12.75" customHeight="1" x14ac:dyDescent="0.2">
      <c r="A53" s="209"/>
      <c r="B53" s="209"/>
      <c r="C53" s="9" t="s">
        <v>36</v>
      </c>
      <c r="D53" s="15"/>
      <c r="E53" s="10" t="s">
        <v>102</v>
      </c>
      <c r="F53" s="7"/>
      <c r="G53" s="15"/>
      <c r="H53" s="10" t="s">
        <v>102</v>
      </c>
      <c r="I53" s="7">
        <f t="shared" si="2"/>
        <v>0</v>
      </c>
      <c r="X53"/>
      <c r="Y53"/>
    </row>
    <row r="54" spans="1:25" ht="12.75" customHeight="1" x14ac:dyDescent="0.2">
      <c r="A54" s="209"/>
      <c r="B54" s="209"/>
      <c r="C54" s="9" t="s">
        <v>234</v>
      </c>
      <c r="D54" s="15"/>
      <c r="E54" s="10" t="s">
        <v>102</v>
      </c>
      <c r="F54" s="7"/>
      <c r="G54" s="15"/>
      <c r="H54" s="10" t="s">
        <v>102</v>
      </c>
      <c r="I54" s="7">
        <f t="shared" si="2"/>
        <v>0</v>
      </c>
      <c r="X54"/>
      <c r="Y54"/>
    </row>
    <row r="55" spans="1:25" ht="12.75" customHeight="1" x14ac:dyDescent="0.2">
      <c r="A55" s="209"/>
      <c r="B55" s="209"/>
      <c r="C55" s="9" t="s">
        <v>7</v>
      </c>
      <c r="D55" s="15"/>
      <c r="E55" s="10" t="s">
        <v>102</v>
      </c>
      <c r="F55" s="7"/>
      <c r="G55" s="15"/>
      <c r="H55" s="10" t="s">
        <v>102</v>
      </c>
      <c r="I55" s="7">
        <f t="shared" si="2"/>
        <v>0</v>
      </c>
      <c r="X55"/>
      <c r="Y55"/>
    </row>
    <row r="56" spans="1:25" ht="12.75" customHeight="1" x14ac:dyDescent="0.2">
      <c r="A56" s="210"/>
      <c r="B56" s="210"/>
      <c r="C56" s="9" t="s">
        <v>14</v>
      </c>
      <c r="D56" s="15"/>
      <c r="E56" s="10" t="s">
        <v>102</v>
      </c>
      <c r="F56" s="7"/>
      <c r="G56" s="15"/>
      <c r="H56" s="10" t="s">
        <v>102</v>
      </c>
      <c r="I56" s="7">
        <f t="shared" si="2"/>
        <v>0</v>
      </c>
      <c r="X56"/>
      <c r="Y56"/>
    </row>
    <row r="57" spans="1:25" ht="12.75" customHeight="1" x14ac:dyDescent="0.2">
      <c r="A57" s="210"/>
      <c r="B57" s="210"/>
      <c r="C57" s="9" t="s">
        <v>0</v>
      </c>
      <c r="D57" s="15"/>
      <c r="E57" s="10" t="s">
        <v>102</v>
      </c>
      <c r="F57" s="7"/>
      <c r="G57" s="15"/>
      <c r="H57" s="10" t="s">
        <v>102</v>
      </c>
      <c r="I57" s="7">
        <f t="shared" si="2"/>
        <v>0</v>
      </c>
      <c r="X57"/>
      <c r="Y57"/>
    </row>
    <row r="58" spans="1:25" ht="12.75" customHeight="1" x14ac:dyDescent="0.2">
      <c r="A58" s="210"/>
      <c r="B58" s="210"/>
      <c r="C58" s="50" t="s">
        <v>15</v>
      </c>
      <c r="D58" s="15"/>
      <c r="E58" s="10" t="s">
        <v>102</v>
      </c>
      <c r="F58" s="7"/>
      <c r="G58" s="15"/>
      <c r="H58" s="10" t="s">
        <v>102</v>
      </c>
      <c r="I58" s="7">
        <f t="shared" si="2"/>
        <v>0</v>
      </c>
      <c r="X58"/>
      <c r="Y58"/>
    </row>
    <row r="59" spans="1:25" ht="12.75" customHeight="1" x14ac:dyDescent="0.2">
      <c r="A59" s="210"/>
      <c r="B59" s="210"/>
      <c r="C59" s="50" t="s">
        <v>34</v>
      </c>
      <c r="D59" s="15"/>
      <c r="E59" s="10" t="s">
        <v>102</v>
      </c>
      <c r="F59" s="7"/>
      <c r="G59" s="15"/>
      <c r="H59" s="10" t="s">
        <v>102</v>
      </c>
      <c r="I59" s="7">
        <f t="shared" si="2"/>
        <v>0</v>
      </c>
      <c r="X59"/>
      <c r="Y59"/>
    </row>
    <row r="60" spans="1:25" ht="12.75" customHeight="1" x14ac:dyDescent="0.2">
      <c r="A60" s="210"/>
      <c r="B60" s="210"/>
      <c r="C60" s="50" t="s">
        <v>37</v>
      </c>
      <c r="D60" s="15"/>
      <c r="E60" s="10" t="s">
        <v>102</v>
      </c>
      <c r="F60" s="7"/>
      <c r="G60" s="15"/>
      <c r="H60" s="10" t="s">
        <v>102</v>
      </c>
      <c r="I60" s="7">
        <f t="shared" si="2"/>
        <v>0</v>
      </c>
      <c r="X60"/>
      <c r="Y60"/>
    </row>
    <row r="61" spans="1:25" ht="12.75" customHeight="1" x14ac:dyDescent="0.2">
      <c r="A61" s="210"/>
      <c r="B61" s="210"/>
      <c r="C61" s="50" t="s">
        <v>208</v>
      </c>
      <c r="D61" s="15"/>
      <c r="E61" s="10" t="s">
        <v>102</v>
      </c>
      <c r="F61" s="7"/>
      <c r="G61" s="15"/>
      <c r="H61" s="10" t="s">
        <v>102</v>
      </c>
      <c r="I61" s="7">
        <f t="shared" si="2"/>
        <v>0</v>
      </c>
      <c r="X61"/>
      <c r="Y61"/>
    </row>
    <row r="62" spans="1:25" ht="12.75" customHeight="1" x14ac:dyDescent="0.2">
      <c r="A62" s="210"/>
      <c r="B62" s="210"/>
      <c r="C62" s="50" t="s">
        <v>1</v>
      </c>
      <c r="D62" s="15"/>
      <c r="E62" s="10" t="s">
        <v>102</v>
      </c>
      <c r="F62" s="7"/>
      <c r="G62" s="15"/>
      <c r="H62" s="10" t="s">
        <v>102</v>
      </c>
      <c r="I62" s="7">
        <f t="shared" si="2"/>
        <v>0</v>
      </c>
      <c r="X62"/>
      <c r="Y62"/>
    </row>
    <row r="63" spans="1:25" ht="12.75" customHeight="1" x14ac:dyDescent="0.2">
      <c r="A63" s="210"/>
      <c r="B63" s="210"/>
      <c r="C63" s="50" t="s">
        <v>16</v>
      </c>
      <c r="D63" s="15"/>
      <c r="E63" s="10" t="s">
        <v>102</v>
      </c>
      <c r="F63" s="7"/>
      <c r="G63" s="15"/>
      <c r="H63" s="10" t="s">
        <v>102</v>
      </c>
      <c r="I63" s="7">
        <f t="shared" si="2"/>
        <v>0</v>
      </c>
      <c r="X63"/>
      <c r="Y63"/>
    </row>
    <row r="64" spans="1:25" ht="12.75" customHeight="1" x14ac:dyDescent="0.2">
      <c r="A64" s="210"/>
      <c r="B64" s="210"/>
      <c r="C64" s="50" t="s">
        <v>17</v>
      </c>
      <c r="D64" s="15"/>
      <c r="E64" s="10" t="s">
        <v>102</v>
      </c>
      <c r="F64" s="7"/>
      <c r="G64" s="15"/>
      <c r="H64" s="10" t="s">
        <v>102</v>
      </c>
      <c r="I64" s="7">
        <f t="shared" si="2"/>
        <v>0</v>
      </c>
      <c r="X64"/>
      <c r="Y64"/>
    </row>
    <row r="65" spans="1:25" ht="12.75" customHeight="1" x14ac:dyDescent="0.2">
      <c r="A65" s="210"/>
      <c r="B65" s="210"/>
      <c r="C65" s="50" t="s">
        <v>21</v>
      </c>
      <c r="D65" s="15"/>
      <c r="E65" s="10" t="s">
        <v>102</v>
      </c>
      <c r="F65" s="7"/>
      <c r="G65" s="15"/>
      <c r="H65" s="10" t="s">
        <v>102</v>
      </c>
      <c r="I65" s="7">
        <f t="shared" si="2"/>
        <v>0</v>
      </c>
      <c r="X65"/>
      <c r="Y65"/>
    </row>
    <row r="66" spans="1:25" ht="12.75" customHeight="1" x14ac:dyDescent="0.2">
      <c r="A66" s="210"/>
      <c r="B66" s="210"/>
      <c r="C66" s="50" t="s">
        <v>3</v>
      </c>
      <c r="D66" s="15"/>
      <c r="E66" s="10" t="s">
        <v>102</v>
      </c>
      <c r="F66" s="7"/>
      <c r="G66" s="15"/>
      <c r="H66" s="10" t="s">
        <v>102</v>
      </c>
      <c r="I66" s="7">
        <f t="shared" si="2"/>
        <v>0</v>
      </c>
      <c r="X66"/>
      <c r="Y66"/>
    </row>
    <row r="67" spans="1:25" ht="12.75" customHeight="1" x14ac:dyDescent="0.2">
      <c r="A67" s="210"/>
      <c r="B67" s="210"/>
      <c r="C67" s="50" t="s">
        <v>6</v>
      </c>
      <c r="D67" s="15"/>
      <c r="E67" s="10" t="s">
        <v>102</v>
      </c>
      <c r="F67" s="7"/>
      <c r="G67" s="15"/>
      <c r="H67" s="10" t="s">
        <v>102</v>
      </c>
      <c r="I67" s="7">
        <f t="shared" si="2"/>
        <v>0</v>
      </c>
      <c r="X67"/>
      <c r="Y67"/>
    </row>
    <row r="68" spans="1:25" ht="12.75" customHeight="1" x14ac:dyDescent="0.2">
      <c r="A68" s="210"/>
      <c r="B68" s="210"/>
      <c r="C68" s="50" t="s">
        <v>9</v>
      </c>
      <c r="D68" s="15"/>
      <c r="E68" s="10" t="s">
        <v>102</v>
      </c>
      <c r="F68" s="7"/>
      <c r="G68" s="15"/>
      <c r="H68" s="10" t="s">
        <v>102</v>
      </c>
      <c r="I68" s="7">
        <f t="shared" si="2"/>
        <v>0</v>
      </c>
      <c r="X68"/>
      <c r="Y68"/>
    </row>
    <row r="69" spans="1:25" ht="12.75" customHeight="1" x14ac:dyDescent="0.2">
      <c r="A69" s="210"/>
      <c r="B69" s="210"/>
      <c r="C69" s="50" t="s">
        <v>236</v>
      </c>
      <c r="D69" s="15"/>
      <c r="E69" s="10" t="s">
        <v>102</v>
      </c>
      <c r="F69" s="7"/>
      <c r="G69" s="15"/>
      <c r="H69" s="10" t="s">
        <v>102</v>
      </c>
      <c r="I69" s="7">
        <f t="shared" si="2"/>
        <v>0</v>
      </c>
      <c r="X69"/>
      <c r="Y69"/>
    </row>
    <row r="70" spans="1:25" ht="12.75" customHeight="1" x14ac:dyDescent="0.2">
      <c r="A70" s="210"/>
      <c r="B70" s="210"/>
      <c r="C70" s="50" t="s">
        <v>4</v>
      </c>
      <c r="D70" s="15"/>
      <c r="E70" s="10" t="s">
        <v>102</v>
      </c>
      <c r="F70" s="7"/>
      <c r="G70" s="15"/>
      <c r="H70" s="10" t="s">
        <v>102</v>
      </c>
      <c r="I70" s="7">
        <f t="shared" si="2"/>
        <v>0</v>
      </c>
      <c r="X70"/>
      <c r="Y70"/>
    </row>
    <row r="71" spans="1:25" ht="12.75" customHeight="1" x14ac:dyDescent="0.2">
      <c r="A71" s="210"/>
      <c r="B71" s="210"/>
      <c r="C71" s="50" t="s">
        <v>10</v>
      </c>
      <c r="D71" s="15"/>
      <c r="E71" s="10" t="s">
        <v>102</v>
      </c>
      <c r="F71" s="7"/>
      <c r="G71" s="15"/>
      <c r="H71" s="10" t="s">
        <v>102</v>
      </c>
      <c r="I71" s="7">
        <f t="shared" si="2"/>
        <v>0</v>
      </c>
      <c r="X71"/>
      <c r="Y71"/>
    </row>
    <row r="72" spans="1:25" ht="12.75" customHeight="1" x14ac:dyDescent="0.2">
      <c r="A72" s="210"/>
      <c r="B72" s="210"/>
      <c r="C72" s="50" t="s">
        <v>22</v>
      </c>
      <c r="D72" s="15"/>
      <c r="E72" s="10" t="s">
        <v>102</v>
      </c>
      <c r="F72" s="7"/>
      <c r="G72" s="15"/>
      <c r="H72" s="10" t="s">
        <v>102</v>
      </c>
      <c r="I72" s="7">
        <f t="shared" si="2"/>
        <v>0</v>
      </c>
      <c r="X72"/>
      <c r="Y72"/>
    </row>
    <row r="73" spans="1:25" ht="12.75" customHeight="1" x14ac:dyDescent="0.2">
      <c r="A73" s="210"/>
      <c r="B73" s="210"/>
      <c r="C73" s="50" t="s">
        <v>23</v>
      </c>
      <c r="D73" s="15"/>
      <c r="E73" s="10" t="s">
        <v>102</v>
      </c>
      <c r="F73" s="7"/>
      <c r="G73" s="15"/>
      <c r="H73" s="10" t="s">
        <v>102</v>
      </c>
      <c r="I73" s="7">
        <f t="shared" si="2"/>
        <v>0</v>
      </c>
      <c r="X73"/>
      <c r="Y73"/>
    </row>
    <row r="74" spans="1:25" ht="12.75" customHeight="1" x14ac:dyDescent="0.2">
      <c r="A74" s="210"/>
      <c r="B74" s="210"/>
      <c r="C74" s="50" t="s">
        <v>47</v>
      </c>
      <c r="D74" s="15"/>
      <c r="E74" s="10" t="s">
        <v>102</v>
      </c>
      <c r="F74" s="7"/>
      <c r="G74" s="15"/>
      <c r="H74" s="10" t="s">
        <v>102</v>
      </c>
      <c r="I74" s="7">
        <f t="shared" si="2"/>
        <v>0</v>
      </c>
      <c r="X74"/>
      <c r="Y74"/>
    </row>
    <row r="75" spans="1:25" ht="12.75" customHeight="1" x14ac:dyDescent="0.2">
      <c r="A75" s="210"/>
      <c r="B75" s="210"/>
      <c r="C75" s="50" t="s">
        <v>24</v>
      </c>
      <c r="D75" s="15"/>
      <c r="E75" s="10" t="s">
        <v>102</v>
      </c>
      <c r="F75" s="7"/>
      <c r="G75" s="15"/>
      <c r="H75" s="10" t="s">
        <v>102</v>
      </c>
      <c r="I75" s="7">
        <f t="shared" si="2"/>
        <v>0</v>
      </c>
      <c r="X75"/>
      <c r="Y75"/>
    </row>
    <row r="76" spans="1:25" ht="12.75" customHeight="1" x14ac:dyDescent="0.2">
      <c r="A76" s="210"/>
      <c r="B76" s="210"/>
      <c r="C76" s="50" t="s">
        <v>5</v>
      </c>
      <c r="D76" s="15"/>
      <c r="E76" s="10" t="s">
        <v>102</v>
      </c>
      <c r="F76" s="7"/>
      <c r="G76" s="15"/>
      <c r="H76" s="10" t="s">
        <v>102</v>
      </c>
      <c r="I76" s="7">
        <f t="shared" si="2"/>
        <v>0</v>
      </c>
      <c r="X76"/>
      <c r="Y76"/>
    </row>
    <row r="77" spans="1:25" ht="12.75" customHeight="1" thickBot="1" x14ac:dyDescent="0.25">
      <c r="A77" s="210"/>
      <c r="B77" s="217"/>
      <c r="C77" s="64" t="s">
        <v>25</v>
      </c>
      <c r="D77" s="60">
        <f>SUM(D53:D76)</f>
        <v>0</v>
      </c>
      <c r="E77" s="61" t="s">
        <v>102</v>
      </c>
      <c r="F77" s="63"/>
      <c r="G77" s="60">
        <f>SUM(G53:G76)</f>
        <v>0</v>
      </c>
      <c r="H77" s="61" t="s">
        <v>102</v>
      </c>
      <c r="I77" s="63">
        <f t="shared" ref="I77:I101" si="5">+D77+G77</f>
        <v>0</v>
      </c>
      <c r="X77"/>
      <c r="Y77"/>
    </row>
    <row r="78" spans="1:25" ht="12.75" customHeight="1" thickBot="1" x14ac:dyDescent="0.25">
      <c r="A78" s="217"/>
      <c r="B78" s="204" t="s">
        <v>326</v>
      </c>
      <c r="C78" s="205"/>
      <c r="D78" s="76">
        <f>+D77</f>
        <v>0</v>
      </c>
      <c r="E78" s="77" t="s">
        <v>102</v>
      </c>
      <c r="F78" s="78"/>
      <c r="G78" s="76">
        <f>+G77</f>
        <v>0</v>
      </c>
      <c r="H78" s="77" t="s">
        <v>102</v>
      </c>
      <c r="I78" s="78">
        <f t="shared" si="5"/>
        <v>0</v>
      </c>
      <c r="X78"/>
      <c r="Y78"/>
    </row>
    <row r="79" spans="1:25" ht="12.75" customHeight="1" x14ac:dyDescent="0.2">
      <c r="A79" s="212" t="s">
        <v>534</v>
      </c>
      <c r="B79" s="212" t="s">
        <v>518</v>
      </c>
      <c r="C79" s="51" t="s">
        <v>76</v>
      </c>
      <c r="D79" s="86"/>
      <c r="E79" s="87"/>
      <c r="F79" s="86"/>
      <c r="G79" s="86"/>
      <c r="H79" s="87"/>
      <c r="I79" s="86"/>
      <c r="X79"/>
      <c r="Y79"/>
    </row>
    <row r="80" spans="1:25" ht="12.75" customHeight="1" x14ac:dyDescent="0.2">
      <c r="A80" s="209"/>
      <c r="B80" s="209"/>
      <c r="C80" s="9" t="s">
        <v>234</v>
      </c>
      <c r="D80" s="15"/>
      <c r="E80" s="10" t="s">
        <v>102</v>
      </c>
      <c r="F80" s="7"/>
      <c r="G80" s="15"/>
      <c r="H80" s="10" t="s">
        <v>102</v>
      </c>
      <c r="I80" s="7">
        <f t="shared" si="5"/>
        <v>0</v>
      </c>
      <c r="X80"/>
      <c r="Y80"/>
    </row>
    <row r="81" spans="1:25" ht="12.75" customHeight="1" x14ac:dyDescent="0.2">
      <c r="A81" s="209"/>
      <c r="B81" s="209"/>
      <c r="C81" s="9" t="s">
        <v>7</v>
      </c>
      <c r="D81" s="15">
        <v>0</v>
      </c>
      <c r="E81" s="10">
        <f t="shared" ref="E81:E101" si="6">+D81/$I81</f>
        <v>0</v>
      </c>
      <c r="F81" s="7"/>
      <c r="G81" s="15">
        <v>672</v>
      </c>
      <c r="H81" s="10">
        <f t="shared" ref="H81:H101" si="7">+G81/$I81</f>
        <v>1</v>
      </c>
      <c r="I81" s="7">
        <f t="shared" si="5"/>
        <v>672</v>
      </c>
      <c r="X81"/>
      <c r="Y81"/>
    </row>
    <row r="82" spans="1:25" ht="12.75" customHeight="1" x14ac:dyDescent="0.2">
      <c r="A82" s="209"/>
      <c r="B82" s="209"/>
      <c r="C82" s="9" t="s">
        <v>235</v>
      </c>
      <c r="D82" s="15"/>
      <c r="E82" s="10" t="s">
        <v>102</v>
      </c>
      <c r="F82" s="7"/>
      <c r="G82" s="15"/>
      <c r="H82" s="10" t="s">
        <v>102</v>
      </c>
      <c r="I82" s="7">
        <f t="shared" si="5"/>
        <v>0</v>
      </c>
      <c r="X82"/>
      <c r="Y82"/>
    </row>
    <row r="83" spans="1:25" ht="12.75" customHeight="1" x14ac:dyDescent="0.2">
      <c r="A83" s="209"/>
      <c r="B83" s="209"/>
      <c r="C83" s="9" t="s">
        <v>14</v>
      </c>
      <c r="D83" s="15"/>
      <c r="E83" s="10" t="s">
        <v>102</v>
      </c>
      <c r="F83" s="7"/>
      <c r="G83" s="15"/>
      <c r="H83" s="10" t="s">
        <v>102</v>
      </c>
      <c r="I83" s="7">
        <f t="shared" si="5"/>
        <v>0</v>
      </c>
      <c r="X83"/>
      <c r="Y83"/>
    </row>
    <row r="84" spans="1:25" ht="12.75" customHeight="1" x14ac:dyDescent="0.2">
      <c r="A84" s="209"/>
      <c r="B84" s="210"/>
      <c r="C84" s="9" t="s">
        <v>0</v>
      </c>
      <c r="D84" s="15">
        <v>864</v>
      </c>
      <c r="E84" s="10">
        <f t="shared" si="6"/>
        <v>1</v>
      </c>
      <c r="F84" s="7"/>
      <c r="G84" s="15">
        <v>0</v>
      </c>
      <c r="H84" s="10">
        <f t="shared" si="7"/>
        <v>0</v>
      </c>
      <c r="I84" s="7">
        <f t="shared" si="5"/>
        <v>864</v>
      </c>
      <c r="X84"/>
      <c r="Y84"/>
    </row>
    <row r="85" spans="1:25" ht="12.75" customHeight="1" x14ac:dyDescent="0.2">
      <c r="A85" s="209"/>
      <c r="B85" s="210"/>
      <c r="C85" s="50" t="s">
        <v>34</v>
      </c>
      <c r="D85" s="15"/>
      <c r="E85" s="10" t="s">
        <v>102</v>
      </c>
      <c r="F85" s="7"/>
      <c r="G85" s="15"/>
      <c r="H85" s="10" t="s">
        <v>102</v>
      </c>
      <c r="I85" s="7">
        <f t="shared" si="5"/>
        <v>0</v>
      </c>
      <c r="X85"/>
      <c r="Y85"/>
    </row>
    <row r="86" spans="1:25" ht="12.75" customHeight="1" x14ac:dyDescent="0.2">
      <c r="A86" s="209"/>
      <c r="B86" s="210"/>
      <c r="C86" s="50" t="s">
        <v>37</v>
      </c>
      <c r="D86" s="15"/>
      <c r="E86" s="10" t="s">
        <v>102</v>
      </c>
      <c r="F86" s="7"/>
      <c r="G86" s="15"/>
      <c r="H86" s="10" t="s">
        <v>102</v>
      </c>
      <c r="I86" s="7">
        <f t="shared" si="5"/>
        <v>0</v>
      </c>
      <c r="X86"/>
      <c r="Y86"/>
    </row>
    <row r="87" spans="1:25" ht="12.75" customHeight="1" x14ac:dyDescent="0.2">
      <c r="A87" s="209"/>
      <c r="B87" s="210"/>
      <c r="C87" s="50" t="s">
        <v>208</v>
      </c>
      <c r="D87" s="15">
        <v>2448</v>
      </c>
      <c r="E87" s="10">
        <f t="shared" si="6"/>
        <v>1</v>
      </c>
      <c r="F87" s="7"/>
      <c r="G87" s="15">
        <v>0</v>
      </c>
      <c r="H87" s="10">
        <f t="shared" si="7"/>
        <v>0</v>
      </c>
      <c r="I87" s="7">
        <f t="shared" si="5"/>
        <v>2448</v>
      </c>
      <c r="X87"/>
      <c r="Y87"/>
    </row>
    <row r="88" spans="1:25" ht="12.75" customHeight="1" x14ac:dyDescent="0.2">
      <c r="A88" s="209"/>
      <c r="B88" s="210"/>
      <c r="C88" s="50" t="s">
        <v>1</v>
      </c>
      <c r="D88" s="15">
        <v>704</v>
      </c>
      <c r="E88" s="10">
        <f t="shared" si="6"/>
        <v>1</v>
      </c>
      <c r="F88" s="7"/>
      <c r="G88" s="15">
        <v>0</v>
      </c>
      <c r="H88" s="10">
        <f t="shared" si="7"/>
        <v>0</v>
      </c>
      <c r="I88" s="7">
        <f t="shared" si="5"/>
        <v>704</v>
      </c>
      <c r="X88"/>
      <c r="Y88"/>
    </row>
    <row r="89" spans="1:25" ht="12.75" customHeight="1" x14ac:dyDescent="0.2">
      <c r="A89" s="209"/>
      <c r="B89" s="210"/>
      <c r="C89" s="50" t="s">
        <v>16</v>
      </c>
      <c r="D89" s="15">
        <v>0</v>
      </c>
      <c r="E89" s="10">
        <f t="shared" si="6"/>
        <v>0</v>
      </c>
      <c r="F89" s="7"/>
      <c r="G89" s="15">
        <v>1152</v>
      </c>
      <c r="H89" s="10">
        <f t="shared" si="7"/>
        <v>1</v>
      </c>
      <c r="I89" s="7">
        <f t="shared" si="5"/>
        <v>1152</v>
      </c>
      <c r="X89"/>
      <c r="Y89"/>
    </row>
    <row r="90" spans="1:25" ht="12.75" customHeight="1" x14ac:dyDescent="0.2">
      <c r="A90" s="209"/>
      <c r="B90" s="210"/>
      <c r="C90" s="50" t="s">
        <v>21</v>
      </c>
      <c r="D90" s="15"/>
      <c r="E90" s="10" t="s">
        <v>102</v>
      </c>
      <c r="F90" s="7"/>
      <c r="G90" s="15"/>
      <c r="H90" s="10" t="s">
        <v>102</v>
      </c>
      <c r="I90" s="7">
        <f t="shared" si="5"/>
        <v>0</v>
      </c>
      <c r="X90"/>
      <c r="Y90"/>
    </row>
    <row r="91" spans="1:25" ht="12.75" customHeight="1" x14ac:dyDescent="0.2">
      <c r="A91" s="209"/>
      <c r="B91" s="210"/>
      <c r="C91" s="50" t="s">
        <v>3</v>
      </c>
      <c r="D91" s="15"/>
      <c r="E91" s="10" t="s">
        <v>102</v>
      </c>
      <c r="F91" s="7"/>
      <c r="G91" s="15"/>
      <c r="H91" s="10" t="s">
        <v>102</v>
      </c>
      <c r="I91" s="7">
        <f t="shared" si="5"/>
        <v>0</v>
      </c>
      <c r="X91"/>
      <c r="Y91"/>
    </row>
    <row r="92" spans="1:25" ht="12.75" customHeight="1" x14ac:dyDescent="0.2">
      <c r="A92" s="209"/>
      <c r="B92" s="210"/>
      <c r="C92" s="50" t="s">
        <v>6</v>
      </c>
      <c r="D92" s="15"/>
      <c r="E92" s="10" t="s">
        <v>102</v>
      </c>
      <c r="F92" s="7"/>
      <c r="G92" s="15"/>
      <c r="H92" s="10" t="s">
        <v>102</v>
      </c>
      <c r="I92" s="7">
        <f t="shared" si="5"/>
        <v>0</v>
      </c>
      <c r="X92"/>
      <c r="Y92"/>
    </row>
    <row r="93" spans="1:25" ht="12.75" customHeight="1" x14ac:dyDescent="0.2">
      <c r="A93" s="209"/>
      <c r="B93" s="210"/>
      <c r="C93" s="50" t="s">
        <v>9</v>
      </c>
      <c r="D93" s="15"/>
      <c r="E93" s="10" t="s">
        <v>102</v>
      </c>
      <c r="F93" s="7"/>
      <c r="G93" s="15"/>
      <c r="H93" s="10" t="s">
        <v>102</v>
      </c>
      <c r="I93" s="7">
        <f t="shared" si="5"/>
        <v>0</v>
      </c>
      <c r="X93"/>
      <c r="Y93"/>
    </row>
    <row r="94" spans="1:25" ht="12.75" customHeight="1" x14ac:dyDescent="0.2">
      <c r="A94" s="209"/>
      <c r="B94" s="210"/>
      <c r="C94" s="50" t="s">
        <v>236</v>
      </c>
      <c r="D94" s="15"/>
      <c r="E94" s="10" t="s">
        <v>102</v>
      </c>
      <c r="F94" s="7"/>
      <c r="G94" s="15"/>
      <c r="H94" s="10" t="s">
        <v>102</v>
      </c>
      <c r="I94" s="7">
        <f t="shared" si="5"/>
        <v>0</v>
      </c>
      <c r="X94"/>
      <c r="Y94"/>
    </row>
    <row r="95" spans="1:25" ht="12.75" customHeight="1" x14ac:dyDescent="0.2">
      <c r="A95" s="209"/>
      <c r="B95" s="210"/>
      <c r="C95" s="50" t="s">
        <v>4</v>
      </c>
      <c r="D95" s="15"/>
      <c r="E95" s="10" t="s">
        <v>102</v>
      </c>
      <c r="F95" s="7"/>
      <c r="G95" s="15"/>
      <c r="H95" s="10" t="s">
        <v>102</v>
      </c>
      <c r="I95" s="7">
        <f t="shared" si="5"/>
        <v>0</v>
      </c>
      <c r="X95"/>
      <c r="Y95"/>
    </row>
    <row r="96" spans="1:25" ht="12.75" customHeight="1" x14ac:dyDescent="0.2">
      <c r="A96" s="209"/>
      <c r="B96" s="210"/>
      <c r="C96" s="50" t="s">
        <v>22</v>
      </c>
      <c r="D96" s="15"/>
      <c r="E96" s="10" t="s">
        <v>102</v>
      </c>
      <c r="F96" s="7"/>
      <c r="G96" s="15"/>
      <c r="H96" s="10" t="s">
        <v>102</v>
      </c>
      <c r="I96" s="7">
        <f t="shared" si="5"/>
        <v>0</v>
      </c>
      <c r="X96"/>
      <c r="Y96"/>
    </row>
    <row r="97" spans="1:25" ht="12.75" customHeight="1" x14ac:dyDescent="0.2">
      <c r="A97" s="209"/>
      <c r="B97" s="210"/>
      <c r="C97" s="50" t="s">
        <v>23</v>
      </c>
      <c r="D97" s="15"/>
      <c r="E97" s="10" t="s">
        <v>102</v>
      </c>
      <c r="F97" s="7"/>
      <c r="G97" s="15"/>
      <c r="H97" s="10" t="s">
        <v>102</v>
      </c>
      <c r="I97" s="7">
        <f t="shared" si="5"/>
        <v>0</v>
      </c>
      <c r="X97"/>
      <c r="Y97"/>
    </row>
    <row r="98" spans="1:25" ht="12.75" customHeight="1" x14ac:dyDescent="0.2">
      <c r="A98" s="209"/>
      <c r="B98" s="210"/>
      <c r="C98" s="50" t="s">
        <v>47</v>
      </c>
      <c r="D98" s="15"/>
      <c r="E98" s="10" t="s">
        <v>102</v>
      </c>
      <c r="F98" s="7"/>
      <c r="G98" s="15"/>
      <c r="H98" s="10" t="s">
        <v>102</v>
      </c>
      <c r="I98" s="7">
        <f t="shared" si="5"/>
        <v>0</v>
      </c>
      <c r="X98"/>
      <c r="Y98"/>
    </row>
    <row r="99" spans="1:25" ht="12.75" customHeight="1" x14ac:dyDescent="0.2">
      <c r="A99" s="209"/>
      <c r="B99" s="210"/>
      <c r="C99" s="50" t="s">
        <v>5</v>
      </c>
      <c r="D99" s="15"/>
      <c r="E99" s="10" t="s">
        <v>102</v>
      </c>
      <c r="F99" s="7"/>
      <c r="G99" s="15"/>
      <c r="H99" s="10" t="s">
        <v>102</v>
      </c>
      <c r="I99" s="7">
        <f t="shared" si="5"/>
        <v>0</v>
      </c>
      <c r="X99"/>
      <c r="Y99"/>
    </row>
    <row r="100" spans="1:25" ht="12.75" customHeight="1" thickBot="1" x14ac:dyDescent="0.25">
      <c r="A100" s="209"/>
      <c r="B100" s="217"/>
      <c r="C100" s="64" t="s">
        <v>25</v>
      </c>
      <c r="D100" s="60">
        <f>SUM(D80:D99)</f>
        <v>4016</v>
      </c>
      <c r="E100" s="61">
        <f t="shared" si="6"/>
        <v>0.68767123287671228</v>
      </c>
      <c r="F100" s="63"/>
      <c r="G100" s="60">
        <f>SUM(G80:G99)</f>
        <v>1824</v>
      </c>
      <c r="H100" s="61">
        <f t="shared" si="7"/>
        <v>0.31232876712328766</v>
      </c>
      <c r="I100" s="63">
        <f t="shared" si="5"/>
        <v>5840</v>
      </c>
      <c r="X100"/>
      <c r="Y100"/>
    </row>
    <row r="101" spans="1:25" ht="12.75" customHeight="1" thickBot="1" x14ac:dyDescent="0.25">
      <c r="A101" s="219"/>
      <c r="B101" s="204" t="s">
        <v>327</v>
      </c>
      <c r="C101" s="205"/>
      <c r="D101" s="76">
        <f>+D100</f>
        <v>4016</v>
      </c>
      <c r="E101" s="77">
        <f t="shared" si="6"/>
        <v>0.68767123287671228</v>
      </c>
      <c r="F101" s="78"/>
      <c r="G101" s="76">
        <f>+G100</f>
        <v>1824</v>
      </c>
      <c r="H101" s="77">
        <f t="shared" si="7"/>
        <v>0.31232876712328766</v>
      </c>
      <c r="I101" s="78">
        <f t="shared" si="5"/>
        <v>5840</v>
      </c>
      <c r="X101"/>
      <c r="Y101"/>
    </row>
    <row r="102" spans="1:25" ht="12.75" customHeight="1" x14ac:dyDescent="0.2">
      <c r="A102" s="209" t="s">
        <v>533</v>
      </c>
      <c r="B102" s="212" t="s">
        <v>519</v>
      </c>
      <c r="C102" s="53" t="s">
        <v>668</v>
      </c>
      <c r="D102" s="43"/>
      <c r="E102" s="42"/>
      <c r="F102" s="43"/>
      <c r="G102" s="43"/>
      <c r="H102" s="42"/>
      <c r="I102" s="43"/>
      <c r="X102"/>
      <c r="Y102"/>
    </row>
    <row r="103" spans="1:25" ht="12.75" customHeight="1" x14ac:dyDescent="0.2">
      <c r="A103" s="210"/>
      <c r="B103" s="210"/>
      <c r="C103" s="9" t="s">
        <v>19</v>
      </c>
      <c r="D103" s="7"/>
      <c r="E103" s="10" t="s">
        <v>102</v>
      </c>
      <c r="F103" s="12"/>
      <c r="G103" s="7"/>
      <c r="H103" s="10" t="s">
        <v>102</v>
      </c>
      <c r="I103" s="7">
        <f t="shared" ref="I103:I183" si="8">+D103+G103</f>
        <v>0</v>
      </c>
      <c r="X103"/>
      <c r="Y103"/>
    </row>
    <row r="104" spans="1:25" ht="12.75" customHeight="1" x14ac:dyDescent="0.2">
      <c r="A104" s="210"/>
      <c r="B104" s="210"/>
      <c r="C104" s="9" t="s">
        <v>237</v>
      </c>
      <c r="D104" s="7"/>
      <c r="E104" s="10" t="s">
        <v>102</v>
      </c>
      <c r="F104" s="7"/>
      <c r="G104" s="7"/>
      <c r="H104" s="10" t="s">
        <v>102</v>
      </c>
      <c r="I104" s="7">
        <f t="shared" si="8"/>
        <v>0</v>
      </c>
      <c r="X104"/>
      <c r="Y104"/>
    </row>
    <row r="105" spans="1:25" ht="12.75" customHeight="1" x14ac:dyDescent="0.2">
      <c r="A105" s="210"/>
      <c r="B105" s="210"/>
      <c r="C105" s="9" t="s">
        <v>208</v>
      </c>
      <c r="D105" s="7"/>
      <c r="E105" s="10" t="s">
        <v>102</v>
      </c>
      <c r="F105" s="7"/>
      <c r="G105" s="7"/>
      <c r="H105" s="10" t="s">
        <v>102</v>
      </c>
      <c r="I105" s="7">
        <f t="shared" si="8"/>
        <v>0</v>
      </c>
      <c r="X105"/>
      <c r="Y105"/>
    </row>
    <row r="106" spans="1:25" ht="12.75" customHeight="1" x14ac:dyDescent="0.2">
      <c r="A106" s="210"/>
      <c r="B106" s="210"/>
      <c r="C106" s="9" t="s">
        <v>219</v>
      </c>
      <c r="D106" s="7"/>
      <c r="E106" s="10" t="s">
        <v>102</v>
      </c>
      <c r="F106" s="7"/>
      <c r="G106" s="7"/>
      <c r="H106" s="10" t="s">
        <v>102</v>
      </c>
      <c r="I106" s="7">
        <f t="shared" si="8"/>
        <v>0</v>
      </c>
      <c r="X106"/>
      <c r="Y106"/>
    </row>
    <row r="107" spans="1:25" ht="12.75" customHeight="1" x14ac:dyDescent="0.2">
      <c r="A107" s="210"/>
      <c r="B107" s="210"/>
      <c r="C107" s="9" t="s">
        <v>20</v>
      </c>
      <c r="D107" s="7"/>
      <c r="E107" s="10" t="s">
        <v>102</v>
      </c>
      <c r="F107" s="7"/>
      <c r="G107" s="7"/>
      <c r="H107" s="10" t="s">
        <v>102</v>
      </c>
      <c r="I107" s="7">
        <f t="shared" si="8"/>
        <v>0</v>
      </c>
      <c r="X107"/>
      <c r="Y107"/>
    </row>
    <row r="108" spans="1:25" ht="12.75" customHeight="1" x14ac:dyDescent="0.2">
      <c r="A108" s="210"/>
      <c r="B108" s="210"/>
      <c r="C108" s="9" t="s">
        <v>21</v>
      </c>
      <c r="D108" s="7"/>
      <c r="E108" s="10" t="s">
        <v>102</v>
      </c>
      <c r="F108" s="7"/>
      <c r="G108" s="7"/>
      <c r="H108" s="10" t="s">
        <v>102</v>
      </c>
      <c r="I108" s="7">
        <f t="shared" si="8"/>
        <v>0</v>
      </c>
      <c r="X108"/>
      <c r="Y108"/>
    </row>
    <row r="109" spans="1:25" ht="12.75" customHeight="1" x14ac:dyDescent="0.2">
      <c r="A109" s="210"/>
      <c r="B109" s="210"/>
      <c r="C109" s="9" t="s">
        <v>22</v>
      </c>
      <c r="D109" s="7">
        <v>560</v>
      </c>
      <c r="E109" s="10">
        <f t="shared" ref="E109:E183" si="9">+D109/$I109</f>
        <v>1</v>
      </c>
      <c r="F109" s="7"/>
      <c r="G109" s="7">
        <v>0</v>
      </c>
      <c r="H109" s="10">
        <f t="shared" ref="H109:H183" si="10">+G109/$I109</f>
        <v>0</v>
      </c>
      <c r="I109" s="7">
        <f t="shared" si="8"/>
        <v>560</v>
      </c>
      <c r="X109"/>
      <c r="Y109"/>
    </row>
    <row r="110" spans="1:25" ht="12.75" customHeight="1" x14ac:dyDescent="0.2">
      <c r="A110" s="210"/>
      <c r="B110" s="210"/>
      <c r="C110" s="9" t="s">
        <v>23</v>
      </c>
      <c r="D110" s="15"/>
      <c r="E110" s="10" t="s">
        <v>102</v>
      </c>
      <c r="F110" s="50"/>
      <c r="G110" s="15"/>
      <c r="H110" s="10" t="s">
        <v>102</v>
      </c>
      <c r="I110" s="15">
        <f t="shared" si="8"/>
        <v>0</v>
      </c>
      <c r="X110"/>
      <c r="Y110"/>
    </row>
    <row r="111" spans="1:25" ht="12.75" customHeight="1" x14ac:dyDescent="0.2">
      <c r="A111" s="210"/>
      <c r="B111" s="210"/>
      <c r="C111" s="9" t="s">
        <v>24</v>
      </c>
      <c r="D111" s="15"/>
      <c r="E111" s="10" t="s">
        <v>102</v>
      </c>
      <c r="F111" s="50"/>
      <c r="G111" s="15"/>
      <c r="H111" s="10" t="s">
        <v>102</v>
      </c>
      <c r="I111" s="15">
        <f t="shared" si="8"/>
        <v>0</v>
      </c>
      <c r="X111"/>
      <c r="Y111"/>
    </row>
    <row r="112" spans="1:25" ht="12.75" customHeight="1" x14ac:dyDescent="0.2">
      <c r="A112" s="210"/>
      <c r="B112" s="210"/>
      <c r="C112" s="9" t="s">
        <v>275</v>
      </c>
      <c r="D112" s="15"/>
      <c r="E112" s="10" t="s">
        <v>102</v>
      </c>
      <c r="F112" s="50"/>
      <c r="G112" s="15"/>
      <c r="H112" s="10" t="s">
        <v>102</v>
      </c>
      <c r="I112" s="15">
        <f t="shared" si="8"/>
        <v>0</v>
      </c>
      <c r="X112"/>
      <c r="Y112"/>
    </row>
    <row r="113" spans="1:25" ht="12.75" customHeight="1" x14ac:dyDescent="0.2">
      <c r="A113" s="210"/>
      <c r="B113" s="210"/>
      <c r="C113" s="9" t="s">
        <v>5</v>
      </c>
      <c r="D113" s="15"/>
      <c r="E113" s="10" t="s">
        <v>102</v>
      </c>
      <c r="F113" s="50"/>
      <c r="G113" s="15"/>
      <c r="H113" s="10" t="s">
        <v>102</v>
      </c>
      <c r="I113" s="15">
        <f t="shared" si="8"/>
        <v>0</v>
      </c>
      <c r="X113"/>
      <c r="Y113"/>
    </row>
    <row r="114" spans="1:25" ht="12.75" customHeight="1" x14ac:dyDescent="0.2">
      <c r="A114" s="210"/>
      <c r="B114" s="210"/>
      <c r="C114" s="35" t="s">
        <v>75</v>
      </c>
      <c r="D114" s="33">
        <f>SUM(D103:D113)</f>
        <v>560</v>
      </c>
      <c r="E114" s="34">
        <f t="shared" si="9"/>
        <v>1</v>
      </c>
      <c r="F114" s="33"/>
      <c r="G114" s="33">
        <f>SUM(G103:G113)</f>
        <v>0</v>
      </c>
      <c r="H114" s="34">
        <f t="shared" si="10"/>
        <v>0</v>
      </c>
      <c r="I114" s="33">
        <f t="shared" si="8"/>
        <v>560</v>
      </c>
      <c r="X114"/>
      <c r="Y114"/>
    </row>
    <row r="115" spans="1:25" ht="12.75" customHeight="1" x14ac:dyDescent="0.2">
      <c r="A115" s="210"/>
      <c r="B115" s="210"/>
      <c r="C115" s="53" t="s">
        <v>431</v>
      </c>
      <c r="D115" s="43"/>
      <c r="E115" s="42"/>
      <c r="F115" s="43"/>
      <c r="G115" s="43"/>
      <c r="H115" s="42"/>
      <c r="I115" s="43"/>
      <c r="X115"/>
      <c r="Y115"/>
    </row>
    <row r="116" spans="1:25" ht="12.75" customHeight="1" x14ac:dyDescent="0.2">
      <c r="A116" s="210"/>
      <c r="B116" s="210"/>
      <c r="C116" s="9" t="s">
        <v>7</v>
      </c>
      <c r="D116" s="16"/>
      <c r="E116" s="10" t="s">
        <v>102</v>
      </c>
      <c r="F116" s="16"/>
      <c r="G116" s="16"/>
      <c r="H116" s="10" t="s">
        <v>102</v>
      </c>
      <c r="I116" s="16">
        <f t="shared" si="8"/>
        <v>0</v>
      </c>
      <c r="X116"/>
      <c r="Y116"/>
    </row>
    <row r="117" spans="1:25" ht="12.75" customHeight="1" x14ac:dyDescent="0.2">
      <c r="A117" s="210"/>
      <c r="B117" s="210"/>
      <c r="C117" s="9" t="s">
        <v>8</v>
      </c>
      <c r="D117" s="16"/>
      <c r="E117" s="10" t="s">
        <v>102</v>
      </c>
      <c r="F117" s="16"/>
      <c r="G117" s="16"/>
      <c r="H117" s="10" t="s">
        <v>102</v>
      </c>
      <c r="I117" s="16">
        <f t="shared" si="8"/>
        <v>0</v>
      </c>
      <c r="X117"/>
      <c r="Y117"/>
    </row>
    <row r="118" spans="1:25" ht="12.75" customHeight="1" x14ac:dyDescent="0.2">
      <c r="A118" s="210"/>
      <c r="B118" s="210"/>
      <c r="C118" s="9" t="s">
        <v>1</v>
      </c>
      <c r="D118" s="7">
        <v>6208</v>
      </c>
      <c r="E118" s="10">
        <f t="shared" si="9"/>
        <v>1</v>
      </c>
      <c r="F118" s="7"/>
      <c r="G118" s="7">
        <v>0</v>
      </c>
      <c r="H118" s="10">
        <f t="shared" si="10"/>
        <v>0</v>
      </c>
      <c r="I118" s="7">
        <f t="shared" si="8"/>
        <v>6208</v>
      </c>
      <c r="X118"/>
      <c r="Y118"/>
    </row>
    <row r="119" spans="1:25" ht="12.75" customHeight="1" x14ac:dyDescent="0.2">
      <c r="A119" s="210"/>
      <c r="B119" s="210"/>
      <c r="C119" s="9" t="s">
        <v>2</v>
      </c>
      <c r="D119" s="7"/>
      <c r="E119" s="10" t="s">
        <v>102</v>
      </c>
      <c r="F119" s="7"/>
      <c r="G119" s="7"/>
      <c r="H119" s="10" t="s">
        <v>102</v>
      </c>
      <c r="I119" s="7">
        <f t="shared" si="8"/>
        <v>0</v>
      </c>
      <c r="X119"/>
      <c r="Y119"/>
    </row>
    <row r="120" spans="1:25" ht="12.75" customHeight="1" x14ac:dyDescent="0.2">
      <c r="A120" s="210"/>
      <c r="B120" s="210"/>
      <c r="C120" s="9" t="s">
        <v>3</v>
      </c>
      <c r="D120" s="14"/>
      <c r="E120" s="10" t="s">
        <v>102</v>
      </c>
      <c r="F120" s="7"/>
      <c r="G120" s="7"/>
      <c r="H120" s="10" t="s">
        <v>102</v>
      </c>
      <c r="I120" s="7">
        <f t="shared" si="8"/>
        <v>0</v>
      </c>
      <c r="X120"/>
      <c r="Y120"/>
    </row>
    <row r="121" spans="1:25" ht="12.75" customHeight="1" x14ac:dyDescent="0.2">
      <c r="A121" s="210"/>
      <c r="B121" s="210"/>
      <c r="C121" s="52" t="s">
        <v>9</v>
      </c>
      <c r="D121" s="7"/>
      <c r="E121" s="10" t="s">
        <v>102</v>
      </c>
      <c r="F121" s="7"/>
      <c r="G121" s="7"/>
      <c r="H121" s="10" t="s">
        <v>102</v>
      </c>
      <c r="I121" s="7">
        <f t="shared" si="8"/>
        <v>0</v>
      </c>
      <c r="X121"/>
      <c r="Y121"/>
    </row>
    <row r="122" spans="1:25" ht="12.75" customHeight="1" x14ac:dyDescent="0.2">
      <c r="A122" s="210"/>
      <c r="B122" s="210"/>
      <c r="C122" s="9" t="s">
        <v>4</v>
      </c>
      <c r="D122" s="7"/>
      <c r="E122" s="10" t="s">
        <v>102</v>
      </c>
      <c r="F122" s="7"/>
      <c r="G122" s="7"/>
      <c r="H122" s="10" t="s">
        <v>102</v>
      </c>
      <c r="I122" s="7">
        <f t="shared" si="8"/>
        <v>0</v>
      </c>
      <c r="X122"/>
      <c r="Y122"/>
    </row>
    <row r="123" spans="1:25" ht="12.75" customHeight="1" x14ac:dyDescent="0.2">
      <c r="A123" s="210"/>
      <c r="B123" s="210"/>
      <c r="C123" s="9" t="s">
        <v>10</v>
      </c>
      <c r="D123" s="7"/>
      <c r="E123" s="10" t="s">
        <v>102</v>
      </c>
      <c r="F123" s="7"/>
      <c r="G123" s="7"/>
      <c r="H123" s="10" t="s">
        <v>102</v>
      </c>
      <c r="I123" s="7">
        <f t="shared" si="8"/>
        <v>0</v>
      </c>
      <c r="X123"/>
      <c r="Y123"/>
    </row>
    <row r="124" spans="1:25" ht="12.75" customHeight="1" x14ac:dyDescent="0.2">
      <c r="A124" s="210"/>
      <c r="B124" s="210"/>
      <c r="C124" s="49" t="s">
        <v>47</v>
      </c>
      <c r="D124" s="7">
        <v>18000</v>
      </c>
      <c r="E124" s="10">
        <f t="shared" si="9"/>
        <v>1</v>
      </c>
      <c r="F124" s="7"/>
      <c r="G124" s="7">
        <v>0</v>
      </c>
      <c r="H124" s="10">
        <f t="shared" si="10"/>
        <v>0</v>
      </c>
      <c r="I124" s="7">
        <f t="shared" si="8"/>
        <v>18000</v>
      </c>
      <c r="X124"/>
      <c r="Y124"/>
    </row>
    <row r="125" spans="1:25" ht="12.75" customHeight="1" x14ac:dyDescent="0.2">
      <c r="A125" s="210"/>
      <c r="B125" s="210"/>
      <c r="C125" s="49" t="s">
        <v>206</v>
      </c>
      <c r="D125" s="7"/>
      <c r="E125" s="10" t="s">
        <v>102</v>
      </c>
      <c r="F125" s="7"/>
      <c r="G125" s="7"/>
      <c r="H125" s="10" t="s">
        <v>102</v>
      </c>
      <c r="I125" s="7">
        <f t="shared" si="8"/>
        <v>0</v>
      </c>
      <c r="X125"/>
      <c r="Y125"/>
    </row>
    <row r="126" spans="1:25" ht="12.75" customHeight="1" x14ac:dyDescent="0.2">
      <c r="A126" s="210"/>
      <c r="B126" s="210"/>
      <c r="C126" s="35" t="s">
        <v>75</v>
      </c>
      <c r="D126" s="33">
        <f>SUM(D116:D125)</f>
        <v>24208</v>
      </c>
      <c r="E126" s="34">
        <f t="shared" si="9"/>
        <v>1</v>
      </c>
      <c r="F126" s="33"/>
      <c r="G126" s="33">
        <f>SUM(G116:G125)</f>
        <v>0</v>
      </c>
      <c r="H126" s="34">
        <f t="shared" si="10"/>
        <v>0</v>
      </c>
      <c r="I126" s="33">
        <f t="shared" si="8"/>
        <v>24208</v>
      </c>
      <c r="X126"/>
      <c r="Y126"/>
    </row>
    <row r="127" spans="1:25" ht="12.75" customHeight="1" x14ac:dyDescent="0.2">
      <c r="A127" s="210"/>
      <c r="B127" s="210"/>
      <c r="C127" s="53" t="s">
        <v>100</v>
      </c>
      <c r="D127" s="33"/>
      <c r="E127" s="34"/>
      <c r="F127" s="33"/>
      <c r="G127" s="33"/>
      <c r="H127" s="34"/>
      <c r="I127" s="33"/>
      <c r="X127"/>
      <c r="Y127"/>
    </row>
    <row r="128" spans="1:25" ht="12.75" customHeight="1" x14ac:dyDescent="0.2">
      <c r="A128" s="210"/>
      <c r="B128" s="210"/>
      <c r="C128" s="9" t="s">
        <v>234</v>
      </c>
      <c r="D128" s="7"/>
      <c r="E128" s="10" t="s">
        <v>102</v>
      </c>
      <c r="F128" s="7"/>
      <c r="G128" s="7"/>
      <c r="H128" s="10" t="s">
        <v>102</v>
      </c>
      <c r="I128" s="7">
        <f t="shared" si="8"/>
        <v>0</v>
      </c>
      <c r="X128"/>
      <c r="Y128"/>
    </row>
    <row r="129" spans="1:25" ht="12.75" customHeight="1" x14ac:dyDescent="0.2">
      <c r="A129" s="210"/>
      <c r="B129" s="210"/>
      <c r="C129" s="9" t="s">
        <v>235</v>
      </c>
      <c r="D129" s="7"/>
      <c r="E129" s="10" t="s">
        <v>102</v>
      </c>
      <c r="F129" s="7"/>
      <c r="G129" s="7"/>
      <c r="H129" s="10" t="s">
        <v>102</v>
      </c>
      <c r="I129" s="7">
        <f t="shared" si="8"/>
        <v>0</v>
      </c>
      <c r="X129"/>
      <c r="Y129"/>
    </row>
    <row r="130" spans="1:25" ht="12.75" customHeight="1" x14ac:dyDescent="0.2">
      <c r="A130" s="210"/>
      <c r="B130" s="210"/>
      <c r="C130" s="9" t="s">
        <v>14</v>
      </c>
      <c r="D130" s="15"/>
      <c r="E130" s="10" t="s">
        <v>102</v>
      </c>
      <c r="F130" s="7"/>
      <c r="G130" s="15"/>
      <c r="H130" s="10" t="s">
        <v>102</v>
      </c>
      <c r="I130" s="7">
        <f t="shared" si="8"/>
        <v>0</v>
      </c>
      <c r="X130"/>
      <c r="Y130"/>
    </row>
    <row r="131" spans="1:25" ht="12.75" customHeight="1" x14ac:dyDescent="0.2">
      <c r="A131" s="210"/>
      <c r="B131" s="210"/>
      <c r="C131" s="9" t="s">
        <v>15</v>
      </c>
      <c r="D131" s="15"/>
      <c r="E131" s="10" t="s">
        <v>102</v>
      </c>
      <c r="F131" s="7"/>
      <c r="G131" s="15"/>
      <c r="H131" s="10" t="s">
        <v>102</v>
      </c>
      <c r="I131" s="7">
        <f t="shared" si="8"/>
        <v>0</v>
      </c>
      <c r="X131"/>
      <c r="Y131"/>
    </row>
    <row r="132" spans="1:25" ht="12.75" customHeight="1" x14ac:dyDescent="0.2">
      <c r="A132" s="210"/>
      <c r="B132" s="210"/>
      <c r="C132" s="9" t="s">
        <v>16</v>
      </c>
      <c r="D132" s="7"/>
      <c r="E132" s="10" t="s">
        <v>102</v>
      </c>
      <c r="F132" s="7"/>
      <c r="G132" s="7"/>
      <c r="H132" s="10" t="s">
        <v>102</v>
      </c>
      <c r="I132" s="7">
        <f t="shared" si="8"/>
        <v>0</v>
      </c>
      <c r="X132"/>
      <c r="Y132"/>
    </row>
    <row r="133" spans="1:25" ht="12.75" customHeight="1" x14ac:dyDescent="0.2">
      <c r="A133" s="210"/>
      <c r="B133" s="210"/>
      <c r="C133" s="9" t="s">
        <v>17</v>
      </c>
      <c r="D133" s="7"/>
      <c r="E133" s="10" t="s">
        <v>102</v>
      </c>
      <c r="F133" s="7"/>
      <c r="G133" s="7"/>
      <c r="H133" s="10" t="s">
        <v>102</v>
      </c>
      <c r="I133" s="7">
        <f t="shared" si="8"/>
        <v>0</v>
      </c>
      <c r="X133"/>
      <c r="Y133"/>
    </row>
    <row r="134" spans="1:25" ht="12.75" customHeight="1" x14ac:dyDescent="0.2">
      <c r="A134" s="210"/>
      <c r="B134" s="210"/>
      <c r="C134" s="9" t="s">
        <v>97</v>
      </c>
      <c r="D134" s="7"/>
      <c r="E134" s="10" t="s">
        <v>102</v>
      </c>
      <c r="F134" s="7"/>
      <c r="G134" s="7"/>
      <c r="H134" s="10" t="s">
        <v>102</v>
      </c>
      <c r="I134" s="7">
        <f t="shared" si="8"/>
        <v>0</v>
      </c>
      <c r="X134"/>
      <c r="Y134"/>
    </row>
    <row r="135" spans="1:25" ht="12.75" customHeight="1" x14ac:dyDescent="0.2">
      <c r="A135" s="210"/>
      <c r="B135" s="210"/>
      <c r="C135" s="9" t="s">
        <v>236</v>
      </c>
      <c r="D135" s="7"/>
      <c r="E135" s="10" t="s">
        <v>102</v>
      </c>
      <c r="F135" s="7"/>
      <c r="G135" s="7"/>
      <c r="H135" s="10" t="s">
        <v>102</v>
      </c>
      <c r="I135" s="7">
        <f t="shared" si="8"/>
        <v>0</v>
      </c>
      <c r="X135"/>
      <c r="Y135"/>
    </row>
    <row r="136" spans="1:25" ht="12.75" customHeight="1" x14ac:dyDescent="0.2">
      <c r="A136" s="210"/>
      <c r="B136" s="210"/>
      <c r="C136" s="9" t="s">
        <v>18</v>
      </c>
      <c r="D136" s="7"/>
      <c r="E136" s="10" t="s">
        <v>102</v>
      </c>
      <c r="F136" s="7"/>
      <c r="G136" s="7"/>
      <c r="H136" s="10" t="s">
        <v>102</v>
      </c>
      <c r="I136" s="7">
        <f t="shared" si="8"/>
        <v>0</v>
      </c>
      <c r="X136"/>
      <c r="Y136"/>
    </row>
    <row r="137" spans="1:25" ht="12.75" customHeight="1" thickBot="1" x14ac:dyDescent="0.25">
      <c r="A137" s="210"/>
      <c r="B137" s="210"/>
      <c r="C137" s="73" t="s">
        <v>75</v>
      </c>
      <c r="D137" s="74">
        <f>SUM(D128:D136)</f>
        <v>0</v>
      </c>
      <c r="E137" s="75" t="s">
        <v>102</v>
      </c>
      <c r="F137" s="74"/>
      <c r="G137" s="74">
        <f>SUM(G128:G136)</f>
        <v>0</v>
      </c>
      <c r="H137" s="75" t="s">
        <v>102</v>
      </c>
      <c r="I137" s="74">
        <f t="shared" si="8"/>
        <v>0</v>
      </c>
      <c r="X137"/>
      <c r="Y137"/>
    </row>
    <row r="138" spans="1:25" ht="12.75" customHeight="1" x14ac:dyDescent="0.2">
      <c r="A138" s="207" t="s">
        <v>533</v>
      </c>
      <c r="B138" s="209" t="s">
        <v>519</v>
      </c>
      <c r="C138" s="53" t="s">
        <v>298</v>
      </c>
      <c r="D138" s="72"/>
      <c r="E138" s="42"/>
      <c r="F138" s="43"/>
      <c r="G138" s="72"/>
      <c r="H138" s="42"/>
      <c r="I138" s="43"/>
      <c r="X138"/>
      <c r="Y138"/>
    </row>
    <row r="139" spans="1:25" ht="12.75" customHeight="1" x14ac:dyDescent="0.2">
      <c r="A139" s="214"/>
      <c r="B139" s="209"/>
      <c r="C139" s="52" t="s">
        <v>304</v>
      </c>
      <c r="D139" s="16">
        <v>0</v>
      </c>
      <c r="E139" s="17">
        <f t="shared" si="9"/>
        <v>0</v>
      </c>
      <c r="F139" s="16"/>
      <c r="G139" s="16">
        <v>1200</v>
      </c>
      <c r="H139" s="17">
        <f t="shared" si="10"/>
        <v>1</v>
      </c>
      <c r="I139" s="16">
        <f t="shared" si="8"/>
        <v>1200</v>
      </c>
      <c r="X139"/>
      <c r="Y139"/>
    </row>
    <row r="140" spans="1:25" ht="12.75" customHeight="1" x14ac:dyDescent="0.2">
      <c r="A140" s="214"/>
      <c r="B140" s="209"/>
      <c r="C140" s="52" t="s">
        <v>238</v>
      </c>
      <c r="D140" s="16"/>
      <c r="E140" s="10" t="s">
        <v>102</v>
      </c>
      <c r="F140" s="16"/>
      <c r="G140" s="16"/>
      <c r="H140" s="10" t="s">
        <v>102</v>
      </c>
      <c r="I140" s="16">
        <f t="shared" si="8"/>
        <v>0</v>
      </c>
      <c r="X140"/>
      <c r="Y140"/>
    </row>
    <row r="141" spans="1:25" ht="12.75" customHeight="1" x14ac:dyDescent="0.2">
      <c r="A141" s="214"/>
      <c r="B141" s="209"/>
      <c r="C141" s="52" t="s">
        <v>245</v>
      </c>
      <c r="D141" s="16"/>
      <c r="E141" s="10" t="s">
        <v>102</v>
      </c>
      <c r="F141" s="16"/>
      <c r="G141" s="16"/>
      <c r="H141" s="10" t="s">
        <v>102</v>
      </c>
      <c r="I141" s="16">
        <f t="shared" si="8"/>
        <v>0</v>
      </c>
      <c r="X141"/>
      <c r="Y141"/>
    </row>
    <row r="142" spans="1:25" ht="12.75" customHeight="1" x14ac:dyDescent="0.2">
      <c r="A142" s="214"/>
      <c r="B142" s="209"/>
      <c r="C142" s="9" t="s">
        <v>239</v>
      </c>
      <c r="D142" s="16"/>
      <c r="E142" s="10" t="s">
        <v>102</v>
      </c>
      <c r="F142" s="16"/>
      <c r="G142" s="16"/>
      <c r="H142" s="10" t="s">
        <v>102</v>
      </c>
      <c r="I142" s="16">
        <f t="shared" si="8"/>
        <v>0</v>
      </c>
      <c r="X142"/>
      <c r="Y142"/>
    </row>
    <row r="143" spans="1:25" ht="12.75" customHeight="1" x14ac:dyDescent="0.2">
      <c r="A143" s="214"/>
      <c r="B143" s="209"/>
      <c r="C143" s="49" t="s">
        <v>246</v>
      </c>
      <c r="D143" s="16">
        <v>1152</v>
      </c>
      <c r="E143" s="17">
        <f t="shared" si="9"/>
        <v>1</v>
      </c>
      <c r="F143" s="16"/>
      <c r="G143" s="16">
        <v>0</v>
      </c>
      <c r="H143" s="17">
        <f t="shared" si="10"/>
        <v>0</v>
      </c>
      <c r="I143" s="16">
        <f t="shared" si="8"/>
        <v>1152</v>
      </c>
      <c r="X143"/>
      <c r="Y143"/>
    </row>
    <row r="144" spans="1:25" ht="12.75" customHeight="1" x14ac:dyDescent="0.2">
      <c r="A144" s="214"/>
      <c r="B144" s="209"/>
      <c r="C144" s="49" t="s">
        <v>240</v>
      </c>
      <c r="D144" s="16"/>
      <c r="E144" s="17" t="s">
        <v>102</v>
      </c>
      <c r="F144" s="16"/>
      <c r="G144" s="16"/>
      <c r="H144" s="17" t="s">
        <v>102</v>
      </c>
      <c r="I144" s="16">
        <f t="shared" si="8"/>
        <v>0</v>
      </c>
      <c r="X144"/>
      <c r="Y144"/>
    </row>
    <row r="145" spans="1:25" ht="12.75" customHeight="1" x14ac:dyDescent="0.2">
      <c r="A145" s="214"/>
      <c r="B145" s="209"/>
      <c r="C145" s="49" t="s">
        <v>241</v>
      </c>
      <c r="D145" s="16"/>
      <c r="E145" s="10" t="s">
        <v>102</v>
      </c>
      <c r="F145" s="7"/>
      <c r="G145" s="16"/>
      <c r="H145" s="10" t="s">
        <v>102</v>
      </c>
      <c r="I145" s="7">
        <f t="shared" si="8"/>
        <v>0</v>
      </c>
      <c r="X145"/>
      <c r="Y145"/>
    </row>
    <row r="146" spans="1:25" ht="12.75" customHeight="1" x14ac:dyDescent="0.2">
      <c r="A146" s="214"/>
      <c r="B146" s="209"/>
      <c r="C146" s="49" t="s">
        <v>247</v>
      </c>
      <c r="D146" s="16"/>
      <c r="E146" s="10" t="s">
        <v>102</v>
      </c>
      <c r="F146" s="7"/>
      <c r="G146" s="16"/>
      <c r="H146" s="10" t="s">
        <v>102</v>
      </c>
      <c r="I146" s="7">
        <f t="shared" si="8"/>
        <v>0</v>
      </c>
      <c r="X146"/>
      <c r="Y146"/>
    </row>
    <row r="147" spans="1:25" ht="12.75" customHeight="1" x14ac:dyDescent="0.2">
      <c r="A147" s="214"/>
      <c r="B147" s="209"/>
      <c r="C147" s="9" t="s">
        <v>243</v>
      </c>
      <c r="D147" s="16"/>
      <c r="E147" s="10" t="s">
        <v>102</v>
      </c>
      <c r="F147" s="7"/>
      <c r="G147" s="16"/>
      <c r="H147" s="10" t="s">
        <v>102</v>
      </c>
      <c r="I147" s="7">
        <f t="shared" si="8"/>
        <v>0</v>
      </c>
      <c r="X147"/>
      <c r="Y147"/>
    </row>
    <row r="148" spans="1:25" ht="12.75" customHeight="1" x14ac:dyDescent="0.2">
      <c r="A148" s="214"/>
      <c r="B148" s="209"/>
      <c r="C148" s="49" t="s">
        <v>242</v>
      </c>
      <c r="D148" s="16">
        <v>0</v>
      </c>
      <c r="E148" s="17">
        <f t="shared" si="9"/>
        <v>0</v>
      </c>
      <c r="F148" s="7"/>
      <c r="G148" s="16">
        <v>1200</v>
      </c>
      <c r="H148" s="17">
        <f t="shared" si="10"/>
        <v>1</v>
      </c>
      <c r="I148" s="7">
        <f t="shared" si="8"/>
        <v>1200</v>
      </c>
      <c r="X148"/>
      <c r="Y148"/>
    </row>
    <row r="149" spans="1:25" ht="12.75" customHeight="1" x14ac:dyDescent="0.2">
      <c r="A149" s="214"/>
      <c r="B149" s="209"/>
      <c r="C149" s="9" t="s">
        <v>248</v>
      </c>
      <c r="D149" s="16"/>
      <c r="E149" s="10" t="s">
        <v>102</v>
      </c>
      <c r="F149" s="7"/>
      <c r="G149" s="16"/>
      <c r="H149" s="10" t="s">
        <v>102</v>
      </c>
      <c r="I149" s="7">
        <f t="shared" si="8"/>
        <v>0</v>
      </c>
      <c r="X149"/>
      <c r="Y149"/>
    </row>
    <row r="150" spans="1:25" ht="12.75" customHeight="1" x14ac:dyDescent="0.2">
      <c r="A150" s="214"/>
      <c r="B150" s="209"/>
      <c r="C150" s="9" t="s">
        <v>249</v>
      </c>
      <c r="D150" s="16">
        <v>672</v>
      </c>
      <c r="E150" s="17">
        <f t="shared" si="9"/>
        <v>1</v>
      </c>
      <c r="F150" s="7"/>
      <c r="G150" s="16">
        <v>0</v>
      </c>
      <c r="H150" s="17">
        <f t="shared" si="10"/>
        <v>0</v>
      </c>
      <c r="I150" s="7">
        <f t="shared" si="8"/>
        <v>672</v>
      </c>
      <c r="X150"/>
      <c r="Y150"/>
    </row>
    <row r="151" spans="1:25" ht="12.75" customHeight="1" x14ac:dyDescent="0.2">
      <c r="A151" s="214"/>
      <c r="B151" s="209"/>
      <c r="C151" s="9" t="s">
        <v>244</v>
      </c>
      <c r="D151" s="16">
        <v>0</v>
      </c>
      <c r="E151" s="17">
        <f t="shared" si="9"/>
        <v>0</v>
      </c>
      <c r="F151" s="7"/>
      <c r="G151" s="16">
        <v>816</v>
      </c>
      <c r="H151" s="17">
        <f t="shared" si="10"/>
        <v>1</v>
      </c>
      <c r="I151" s="7">
        <f t="shared" si="8"/>
        <v>816</v>
      </c>
      <c r="X151"/>
      <c r="Y151"/>
    </row>
    <row r="152" spans="1:25" ht="12.75" customHeight="1" x14ac:dyDescent="0.2">
      <c r="A152" s="214"/>
      <c r="B152" s="209"/>
      <c r="C152" s="35" t="s">
        <v>75</v>
      </c>
      <c r="D152" s="33">
        <f>SUM(D139:D151)</f>
        <v>1824</v>
      </c>
      <c r="E152" s="34">
        <f t="shared" si="9"/>
        <v>0.3619047619047619</v>
      </c>
      <c r="F152" s="33"/>
      <c r="G152" s="33">
        <f>SUM(G139:G151)</f>
        <v>3216</v>
      </c>
      <c r="H152" s="34">
        <f t="shared" si="10"/>
        <v>0.63809523809523805</v>
      </c>
      <c r="I152" s="33">
        <f t="shared" si="8"/>
        <v>5040</v>
      </c>
      <c r="X152"/>
      <c r="Y152"/>
    </row>
    <row r="153" spans="1:25" ht="12.75" customHeight="1" thickBot="1" x14ac:dyDescent="0.25">
      <c r="A153" s="214"/>
      <c r="B153" s="219"/>
      <c r="C153" s="59" t="s">
        <v>25</v>
      </c>
      <c r="D153" s="60">
        <f>SUM(D114,D126,D137,D152)</f>
        <v>26592</v>
      </c>
      <c r="E153" s="61">
        <f t="shared" si="9"/>
        <v>0.89210950080515294</v>
      </c>
      <c r="F153" s="63"/>
      <c r="G153" s="60">
        <f>SUM(G114,G126,G137,G152)</f>
        <v>3216</v>
      </c>
      <c r="H153" s="61">
        <f t="shared" si="10"/>
        <v>0.10789049919484701</v>
      </c>
      <c r="I153" s="63">
        <f t="shared" si="8"/>
        <v>29808</v>
      </c>
      <c r="X153"/>
      <c r="Y153"/>
    </row>
    <row r="154" spans="1:25" ht="12.75" customHeight="1" x14ac:dyDescent="0.2">
      <c r="A154" s="207" t="s">
        <v>533</v>
      </c>
      <c r="B154" s="212" t="s">
        <v>520</v>
      </c>
      <c r="C154" s="51" t="s">
        <v>432</v>
      </c>
      <c r="D154" s="43"/>
      <c r="E154" s="42"/>
      <c r="F154" s="43"/>
      <c r="G154" s="43"/>
      <c r="H154" s="42"/>
      <c r="I154" s="43"/>
      <c r="X154"/>
      <c r="Y154"/>
    </row>
    <row r="155" spans="1:25" ht="12.75" customHeight="1" x14ac:dyDescent="0.2">
      <c r="A155" s="215"/>
      <c r="B155" s="209"/>
      <c r="C155" s="50" t="s">
        <v>637</v>
      </c>
      <c r="D155" s="7"/>
      <c r="E155" s="10">
        <f t="shared" si="9"/>
        <v>0</v>
      </c>
      <c r="F155" s="7"/>
      <c r="G155" s="7">
        <v>1440</v>
      </c>
      <c r="H155" s="10">
        <f t="shared" si="10"/>
        <v>1</v>
      </c>
      <c r="I155" s="7">
        <f t="shared" si="8"/>
        <v>1440</v>
      </c>
      <c r="X155"/>
      <c r="Y155"/>
    </row>
    <row r="156" spans="1:25" ht="12.75" customHeight="1" x14ac:dyDescent="0.2">
      <c r="A156" s="215"/>
      <c r="B156" s="209"/>
      <c r="C156" s="50" t="s">
        <v>635</v>
      </c>
      <c r="D156" s="7">
        <v>18960</v>
      </c>
      <c r="E156" s="10">
        <f t="shared" si="9"/>
        <v>0.69298245614035092</v>
      </c>
      <c r="F156" s="7"/>
      <c r="G156" s="7">
        <v>8400</v>
      </c>
      <c r="H156" s="10">
        <f t="shared" si="10"/>
        <v>0.30701754385964913</v>
      </c>
      <c r="I156" s="7">
        <f t="shared" si="8"/>
        <v>27360</v>
      </c>
      <c r="X156"/>
      <c r="Y156"/>
    </row>
    <row r="157" spans="1:25" ht="12.75" customHeight="1" x14ac:dyDescent="0.2">
      <c r="A157" s="215"/>
      <c r="B157" s="209"/>
      <c r="C157" s="50" t="s">
        <v>479</v>
      </c>
      <c r="D157" s="7"/>
      <c r="E157" s="10" t="s">
        <v>102</v>
      </c>
      <c r="F157" s="7"/>
      <c r="G157" s="7"/>
      <c r="H157" s="10" t="s">
        <v>102</v>
      </c>
      <c r="I157" s="7">
        <f t="shared" si="8"/>
        <v>0</v>
      </c>
      <c r="X157"/>
      <c r="Y157"/>
    </row>
    <row r="158" spans="1:25" ht="12.75" customHeight="1" x14ac:dyDescent="0.2">
      <c r="A158" s="215"/>
      <c r="B158" s="209"/>
      <c r="C158" s="50" t="s">
        <v>632</v>
      </c>
      <c r="D158" s="7">
        <v>3712</v>
      </c>
      <c r="E158" s="10">
        <f t="shared" si="9"/>
        <v>0.52727272727272723</v>
      </c>
      <c r="F158" s="7"/>
      <c r="G158" s="7">
        <v>3328</v>
      </c>
      <c r="H158" s="10">
        <f t="shared" si="10"/>
        <v>0.47272727272727272</v>
      </c>
      <c r="I158" s="7">
        <f t="shared" si="8"/>
        <v>7040</v>
      </c>
      <c r="X158"/>
      <c r="Y158"/>
    </row>
    <row r="159" spans="1:25" ht="12.75" customHeight="1" x14ac:dyDescent="0.2">
      <c r="A159" s="215"/>
      <c r="B159" s="209"/>
      <c r="C159" s="50" t="s">
        <v>633</v>
      </c>
      <c r="D159" s="7">
        <v>8192</v>
      </c>
      <c r="E159" s="10">
        <f t="shared" si="9"/>
        <v>0.84768211920529801</v>
      </c>
      <c r="F159" s="7"/>
      <c r="G159" s="7">
        <v>1472</v>
      </c>
      <c r="H159" s="10">
        <f t="shared" si="10"/>
        <v>0.15231788079470199</v>
      </c>
      <c r="I159" s="7">
        <f t="shared" si="8"/>
        <v>9664</v>
      </c>
      <c r="X159"/>
      <c r="Y159"/>
    </row>
    <row r="160" spans="1:25" ht="12.75" customHeight="1" x14ac:dyDescent="0.2">
      <c r="A160" s="215"/>
      <c r="B160" s="209"/>
      <c r="C160" s="50" t="s">
        <v>658</v>
      </c>
      <c r="D160" s="7">
        <v>4096</v>
      </c>
      <c r="E160" s="10">
        <f t="shared" si="9"/>
        <v>1</v>
      </c>
      <c r="F160" s="7"/>
      <c r="G160" s="7"/>
      <c r="H160" s="10">
        <f t="shared" si="10"/>
        <v>0</v>
      </c>
      <c r="I160" s="7">
        <f t="shared" si="8"/>
        <v>4096</v>
      </c>
      <c r="X160"/>
      <c r="Y160"/>
    </row>
    <row r="161" spans="1:25" ht="12.75" customHeight="1" x14ac:dyDescent="0.2">
      <c r="A161" s="215"/>
      <c r="B161" s="209"/>
      <c r="C161" s="9" t="s">
        <v>639</v>
      </c>
      <c r="D161" s="7">
        <v>13632</v>
      </c>
      <c r="E161" s="10">
        <f t="shared" si="9"/>
        <v>0.76618705035971224</v>
      </c>
      <c r="F161" s="7"/>
      <c r="G161" s="7">
        <v>4160</v>
      </c>
      <c r="H161" s="10">
        <f t="shared" si="10"/>
        <v>0.23381294964028776</v>
      </c>
      <c r="I161" s="7">
        <f t="shared" si="8"/>
        <v>17792</v>
      </c>
      <c r="X161"/>
      <c r="Y161"/>
    </row>
    <row r="162" spans="1:25" ht="12.75" customHeight="1" x14ac:dyDescent="0.2">
      <c r="A162" s="215"/>
      <c r="B162" s="209"/>
      <c r="C162" s="35" t="s">
        <v>75</v>
      </c>
      <c r="D162" s="33">
        <f>SUM(D155:D161)</f>
        <v>48592</v>
      </c>
      <c r="E162" s="34">
        <f t="shared" si="9"/>
        <v>0.72103513770180439</v>
      </c>
      <c r="F162" s="33"/>
      <c r="G162" s="33">
        <f>SUM(G155:G161)</f>
        <v>18800</v>
      </c>
      <c r="H162" s="34">
        <f t="shared" si="10"/>
        <v>0.27896486229819561</v>
      </c>
      <c r="I162" s="33">
        <f t="shared" si="8"/>
        <v>67392</v>
      </c>
      <c r="X162"/>
      <c r="Y162"/>
    </row>
    <row r="163" spans="1:25" ht="12.75" customHeight="1" x14ac:dyDescent="0.2">
      <c r="A163" s="215"/>
      <c r="B163" s="209"/>
      <c r="C163" s="53" t="s">
        <v>296</v>
      </c>
      <c r="D163" s="43"/>
      <c r="E163" s="42"/>
      <c r="F163" s="43"/>
      <c r="G163" s="43"/>
      <c r="H163" s="42"/>
      <c r="I163" s="43"/>
      <c r="X163"/>
      <c r="Y163"/>
    </row>
    <row r="164" spans="1:25" ht="12.75" customHeight="1" x14ac:dyDescent="0.2">
      <c r="A164" s="215"/>
      <c r="B164" s="209"/>
      <c r="C164" s="9" t="s">
        <v>36</v>
      </c>
      <c r="D164" s="7"/>
      <c r="E164" s="10" t="s">
        <v>102</v>
      </c>
      <c r="F164" s="7"/>
      <c r="G164" s="7"/>
      <c r="H164" s="10" t="s">
        <v>102</v>
      </c>
      <c r="I164" s="7">
        <f t="shared" ref="I164:I169" si="11">+D164+G164</f>
        <v>0</v>
      </c>
      <c r="X164"/>
      <c r="Y164"/>
    </row>
    <row r="165" spans="1:25" ht="12.75" customHeight="1" x14ac:dyDescent="0.2">
      <c r="A165" s="215"/>
      <c r="B165" s="209"/>
      <c r="C165" s="9" t="s">
        <v>0</v>
      </c>
      <c r="D165" s="7"/>
      <c r="E165" s="10" t="s">
        <v>102</v>
      </c>
      <c r="F165" s="7"/>
      <c r="G165" s="7"/>
      <c r="H165" s="10" t="s">
        <v>102</v>
      </c>
      <c r="I165" s="7">
        <f t="shared" si="11"/>
        <v>0</v>
      </c>
      <c r="X165"/>
      <c r="Y165"/>
    </row>
    <row r="166" spans="1:25" ht="12.75" customHeight="1" x14ac:dyDescent="0.2">
      <c r="A166" s="215"/>
      <c r="B166" s="209"/>
      <c r="C166" s="9" t="s">
        <v>34</v>
      </c>
      <c r="D166" s="7">
        <v>17040</v>
      </c>
      <c r="E166" s="10">
        <f t="shared" ref="E166:E169" si="12">+D166/$I166</f>
        <v>0.70858283433133729</v>
      </c>
      <c r="F166" s="7"/>
      <c r="G166" s="7">
        <v>7008</v>
      </c>
      <c r="H166" s="10">
        <f t="shared" ref="H166:H169" si="13">+G166/$I166</f>
        <v>0.29141716566866266</v>
      </c>
      <c r="I166" s="7">
        <f t="shared" si="11"/>
        <v>24048</v>
      </c>
      <c r="X166"/>
      <c r="Y166"/>
    </row>
    <row r="167" spans="1:25" ht="12.75" customHeight="1" x14ac:dyDescent="0.2">
      <c r="A167" s="215"/>
      <c r="B167" s="209"/>
      <c r="C167" s="9" t="s">
        <v>37</v>
      </c>
      <c r="D167" s="7"/>
      <c r="E167" s="10" t="s">
        <v>102</v>
      </c>
      <c r="F167" s="7"/>
      <c r="G167" s="7"/>
      <c r="H167" s="10" t="s">
        <v>102</v>
      </c>
      <c r="I167" s="7">
        <f t="shared" si="11"/>
        <v>0</v>
      </c>
      <c r="X167"/>
      <c r="Y167"/>
    </row>
    <row r="168" spans="1:25" ht="12.75" customHeight="1" x14ac:dyDescent="0.2">
      <c r="A168" s="215"/>
      <c r="B168" s="209"/>
      <c r="C168" s="52" t="s">
        <v>6</v>
      </c>
      <c r="D168" s="7">
        <v>6656</v>
      </c>
      <c r="E168" s="10">
        <f t="shared" si="12"/>
        <v>1</v>
      </c>
      <c r="F168" s="7"/>
      <c r="G168" s="7">
        <v>0</v>
      </c>
      <c r="H168" s="10">
        <f t="shared" si="13"/>
        <v>0</v>
      </c>
      <c r="I168" s="7">
        <f t="shared" si="11"/>
        <v>6656</v>
      </c>
      <c r="X168"/>
      <c r="Y168"/>
    </row>
    <row r="169" spans="1:25" ht="12.75" customHeight="1" x14ac:dyDescent="0.2">
      <c r="A169" s="215"/>
      <c r="B169" s="209"/>
      <c r="C169" s="35" t="s">
        <v>75</v>
      </c>
      <c r="D169" s="33">
        <f>SUM(D164:D168)</f>
        <v>23696</v>
      </c>
      <c r="E169" s="34">
        <f t="shared" si="12"/>
        <v>0.77175612298071916</v>
      </c>
      <c r="F169" s="33"/>
      <c r="G169" s="33">
        <f>SUM(G164:G168)</f>
        <v>7008</v>
      </c>
      <c r="H169" s="34">
        <f t="shared" si="13"/>
        <v>0.22824387701928087</v>
      </c>
      <c r="I169" s="33">
        <f t="shared" si="11"/>
        <v>30704</v>
      </c>
      <c r="X169"/>
      <c r="Y169"/>
    </row>
    <row r="170" spans="1:25" ht="12.75" customHeight="1" x14ac:dyDescent="0.2">
      <c r="A170" s="215"/>
      <c r="B170" s="209"/>
      <c r="C170" s="54" t="s">
        <v>197</v>
      </c>
      <c r="D170" s="33"/>
      <c r="E170" s="34"/>
      <c r="F170" s="65"/>
      <c r="G170" s="33"/>
      <c r="H170" s="34"/>
      <c r="I170" s="33"/>
      <c r="X170"/>
      <c r="Y170"/>
    </row>
    <row r="171" spans="1:25" ht="12.75" customHeight="1" x14ac:dyDescent="0.2">
      <c r="A171" s="215"/>
      <c r="B171" s="209"/>
      <c r="C171" s="9" t="s">
        <v>222</v>
      </c>
      <c r="D171" s="15">
        <v>0</v>
      </c>
      <c r="E171" s="10">
        <f t="shared" si="9"/>
        <v>0</v>
      </c>
      <c r="F171" s="7"/>
      <c r="G171" s="15">
        <v>7392</v>
      </c>
      <c r="H171" s="10">
        <f t="shared" si="10"/>
        <v>1</v>
      </c>
      <c r="I171" s="7">
        <f t="shared" si="8"/>
        <v>7392</v>
      </c>
      <c r="X171"/>
      <c r="Y171"/>
    </row>
    <row r="172" spans="1:25" ht="12.75" customHeight="1" x14ac:dyDescent="0.2">
      <c r="A172" s="215"/>
      <c r="B172" s="209"/>
      <c r="C172" s="50" t="s">
        <v>657</v>
      </c>
      <c r="D172" s="15">
        <v>12480</v>
      </c>
      <c r="E172" s="10">
        <f t="shared" ref="E172" si="14">+D172/$I172</f>
        <v>0.90277777777777779</v>
      </c>
      <c r="F172" s="7"/>
      <c r="G172" s="7">
        <v>1344</v>
      </c>
      <c r="H172" s="10">
        <f t="shared" ref="H172" si="15">+G172/$I172</f>
        <v>9.7222222222222224E-2</v>
      </c>
      <c r="I172" s="7">
        <f t="shared" ref="I172" si="16">+D172+G172</f>
        <v>13824</v>
      </c>
      <c r="X172"/>
      <c r="Y172"/>
    </row>
    <row r="173" spans="1:25" ht="12.75" customHeight="1" x14ac:dyDescent="0.2">
      <c r="A173" s="215"/>
      <c r="B173" s="209"/>
      <c r="C173" s="9" t="s">
        <v>77</v>
      </c>
      <c r="D173" s="14"/>
      <c r="E173" s="17" t="s">
        <v>102</v>
      </c>
      <c r="F173" s="16"/>
      <c r="G173" s="14"/>
      <c r="H173" s="17" t="s">
        <v>102</v>
      </c>
      <c r="I173" s="16">
        <f t="shared" si="8"/>
        <v>0</v>
      </c>
      <c r="X173"/>
      <c r="Y173"/>
    </row>
    <row r="174" spans="1:25" ht="12.75" customHeight="1" x14ac:dyDescent="0.2">
      <c r="A174" s="215"/>
      <c r="B174" s="209"/>
      <c r="C174" s="9" t="s">
        <v>85</v>
      </c>
      <c r="D174" s="7">
        <v>3024</v>
      </c>
      <c r="E174" s="10">
        <f t="shared" si="9"/>
        <v>0.45</v>
      </c>
      <c r="F174" s="7"/>
      <c r="G174" s="7">
        <v>3696</v>
      </c>
      <c r="H174" s="10">
        <f t="shared" si="10"/>
        <v>0.55000000000000004</v>
      </c>
      <c r="I174" s="7">
        <f t="shared" si="8"/>
        <v>6720</v>
      </c>
      <c r="X174"/>
      <c r="Y174"/>
    </row>
    <row r="175" spans="1:25" ht="12.75" customHeight="1" x14ac:dyDescent="0.2">
      <c r="A175" s="215"/>
      <c r="B175" s="209"/>
      <c r="C175" s="50" t="s">
        <v>86</v>
      </c>
      <c r="D175" s="15">
        <v>5968</v>
      </c>
      <c r="E175" s="10">
        <f t="shared" si="9"/>
        <v>0.52832861189801694</v>
      </c>
      <c r="F175" s="7"/>
      <c r="G175" s="15">
        <v>5328</v>
      </c>
      <c r="H175" s="10">
        <f t="shared" si="10"/>
        <v>0.471671388101983</v>
      </c>
      <c r="I175" s="7">
        <f t="shared" si="8"/>
        <v>11296</v>
      </c>
      <c r="X175"/>
      <c r="Y175"/>
    </row>
    <row r="176" spans="1:25" ht="12.75" customHeight="1" x14ac:dyDescent="0.2">
      <c r="A176" s="215"/>
      <c r="B176" s="209"/>
      <c r="C176" s="9" t="s">
        <v>87</v>
      </c>
      <c r="D176" s="7">
        <v>11760</v>
      </c>
      <c r="E176" s="10">
        <f t="shared" si="9"/>
        <v>0.84482758620689657</v>
      </c>
      <c r="F176" s="7"/>
      <c r="G176" s="7">
        <v>2160</v>
      </c>
      <c r="H176" s="10">
        <f t="shared" si="10"/>
        <v>0.15517241379310345</v>
      </c>
      <c r="I176" s="7">
        <f t="shared" si="8"/>
        <v>13920</v>
      </c>
      <c r="X176"/>
      <c r="Y176"/>
    </row>
    <row r="177" spans="1:25" ht="12.75" customHeight="1" x14ac:dyDescent="0.2">
      <c r="A177" s="215"/>
      <c r="B177" s="209"/>
      <c r="C177" s="9" t="s">
        <v>308</v>
      </c>
      <c r="D177" s="7">
        <v>17232</v>
      </c>
      <c r="E177" s="10">
        <f t="shared" si="9"/>
        <v>0.5472560975609756</v>
      </c>
      <c r="F177" s="7"/>
      <c r="G177" s="7">
        <v>14256</v>
      </c>
      <c r="H177" s="10">
        <f t="shared" si="10"/>
        <v>0.4527439024390244</v>
      </c>
      <c r="I177" s="7">
        <f t="shared" si="8"/>
        <v>31488</v>
      </c>
      <c r="X177"/>
      <c r="Y177"/>
    </row>
    <row r="178" spans="1:25" ht="12.75" customHeight="1" x14ac:dyDescent="0.2">
      <c r="A178" s="215"/>
      <c r="B178" s="209"/>
      <c r="C178" s="50" t="s">
        <v>88</v>
      </c>
      <c r="D178" s="14">
        <v>672</v>
      </c>
      <c r="E178" s="17">
        <f t="shared" si="9"/>
        <v>1</v>
      </c>
      <c r="F178" s="16"/>
      <c r="G178" s="7">
        <v>0</v>
      </c>
      <c r="H178" s="17">
        <f t="shared" si="10"/>
        <v>0</v>
      </c>
      <c r="I178" s="16">
        <f t="shared" si="8"/>
        <v>672</v>
      </c>
      <c r="X178"/>
      <c r="Y178"/>
    </row>
    <row r="179" spans="1:25" ht="12.75" customHeight="1" x14ac:dyDescent="0.2">
      <c r="A179" s="215"/>
      <c r="B179" s="209"/>
      <c r="C179" s="50" t="s">
        <v>89</v>
      </c>
      <c r="D179" s="7">
        <v>7824</v>
      </c>
      <c r="E179" s="10">
        <f t="shared" si="9"/>
        <v>0.87634408602150538</v>
      </c>
      <c r="F179" s="7"/>
      <c r="G179" s="7">
        <v>1104</v>
      </c>
      <c r="H179" s="10">
        <f t="shared" si="10"/>
        <v>0.12365591397849462</v>
      </c>
      <c r="I179" s="7">
        <f t="shared" si="8"/>
        <v>8928</v>
      </c>
      <c r="X179"/>
      <c r="Y179"/>
    </row>
    <row r="180" spans="1:25" ht="12.75" customHeight="1" x14ac:dyDescent="0.2">
      <c r="A180" s="215"/>
      <c r="B180" s="209"/>
      <c r="C180" s="50" t="s">
        <v>214</v>
      </c>
      <c r="D180" s="7">
        <v>672</v>
      </c>
      <c r="E180" s="10">
        <f t="shared" si="9"/>
        <v>1</v>
      </c>
      <c r="F180" s="7"/>
      <c r="G180" s="7">
        <v>0</v>
      </c>
      <c r="H180" s="10">
        <f t="shared" si="10"/>
        <v>0</v>
      </c>
      <c r="I180" s="7">
        <f t="shared" si="8"/>
        <v>672</v>
      </c>
      <c r="X180"/>
      <c r="Y180"/>
    </row>
    <row r="181" spans="1:25" ht="12.75" customHeight="1" x14ac:dyDescent="0.2">
      <c r="A181" s="215"/>
      <c r="B181" s="209"/>
      <c r="C181" s="50" t="s">
        <v>306</v>
      </c>
      <c r="D181" s="7">
        <v>1104</v>
      </c>
      <c r="E181" s="10">
        <f t="shared" si="9"/>
        <v>1</v>
      </c>
      <c r="F181" s="7"/>
      <c r="G181" s="7">
        <v>0</v>
      </c>
      <c r="H181" s="10">
        <f t="shared" si="10"/>
        <v>0</v>
      </c>
      <c r="I181" s="7">
        <f t="shared" si="8"/>
        <v>1104</v>
      </c>
      <c r="X181"/>
      <c r="Y181"/>
    </row>
    <row r="182" spans="1:25" ht="12.75" customHeight="1" x14ac:dyDescent="0.2">
      <c r="A182" s="215"/>
      <c r="B182" s="209"/>
      <c r="C182" s="50" t="s">
        <v>223</v>
      </c>
      <c r="D182" s="7">
        <v>4608</v>
      </c>
      <c r="E182" s="10">
        <f t="shared" si="9"/>
        <v>1</v>
      </c>
      <c r="F182" s="7"/>
      <c r="G182" s="7">
        <v>0</v>
      </c>
      <c r="H182" s="10">
        <f t="shared" si="10"/>
        <v>0</v>
      </c>
      <c r="I182" s="7">
        <f t="shared" si="8"/>
        <v>4608</v>
      </c>
      <c r="X182"/>
      <c r="Y182"/>
    </row>
    <row r="183" spans="1:25" ht="12.75" customHeight="1" x14ac:dyDescent="0.2">
      <c r="A183" s="215"/>
      <c r="B183" s="209"/>
      <c r="C183" s="35" t="s">
        <v>75</v>
      </c>
      <c r="D183" s="33">
        <f>SUM(D171:D182)</f>
        <v>65344</v>
      </c>
      <c r="E183" s="34">
        <f t="shared" si="9"/>
        <v>0.64938782000318018</v>
      </c>
      <c r="F183" s="33"/>
      <c r="G183" s="33">
        <f>SUM(G171:G182)</f>
        <v>35280</v>
      </c>
      <c r="H183" s="34">
        <f t="shared" si="10"/>
        <v>0.35061217999681982</v>
      </c>
      <c r="I183" s="33">
        <f t="shared" si="8"/>
        <v>100624</v>
      </c>
      <c r="X183"/>
      <c r="Y183"/>
    </row>
    <row r="184" spans="1:25" ht="12.75" customHeight="1" x14ac:dyDescent="0.2">
      <c r="A184" s="215"/>
      <c r="B184" s="210"/>
      <c r="C184" s="54" t="s">
        <v>212</v>
      </c>
      <c r="D184" s="33"/>
      <c r="E184" s="34"/>
      <c r="F184" s="65"/>
      <c r="G184" s="33"/>
      <c r="H184" s="34"/>
      <c r="I184" s="33"/>
      <c r="X184"/>
      <c r="Y184"/>
    </row>
    <row r="185" spans="1:25" ht="12.75" customHeight="1" x14ac:dyDescent="0.2">
      <c r="A185" s="215"/>
      <c r="B185" s="210"/>
      <c r="C185" s="8" t="s">
        <v>471</v>
      </c>
      <c r="D185" s="7">
        <v>17664</v>
      </c>
      <c r="E185" s="10">
        <f t="shared" ref="E185:E248" si="17">+D185/$I185</f>
        <v>0.32906110283159462</v>
      </c>
      <c r="F185" s="7"/>
      <c r="G185" s="15">
        <v>36016</v>
      </c>
      <c r="H185" s="10">
        <f t="shared" ref="H185:H248" si="18">+G185/$I185</f>
        <v>0.67093889716840538</v>
      </c>
      <c r="I185" s="7">
        <f t="shared" ref="I185:I248" si="19">+D185+G185</f>
        <v>53680</v>
      </c>
      <c r="X185"/>
      <c r="Y185"/>
    </row>
    <row r="186" spans="1:25" ht="12.75" customHeight="1" x14ac:dyDescent="0.2">
      <c r="A186" s="215"/>
      <c r="B186" s="210"/>
      <c r="C186" s="50" t="s">
        <v>472</v>
      </c>
      <c r="D186" s="7"/>
      <c r="E186" s="17" t="s">
        <v>102</v>
      </c>
      <c r="F186" s="7"/>
      <c r="G186" s="15"/>
      <c r="H186" s="17" t="s">
        <v>102</v>
      </c>
      <c r="I186" s="7">
        <f t="shared" si="19"/>
        <v>0</v>
      </c>
      <c r="X186"/>
      <c r="Y186"/>
    </row>
    <row r="187" spans="1:25" ht="12.75" customHeight="1" x14ac:dyDescent="0.2">
      <c r="A187" s="215"/>
      <c r="B187" s="210"/>
      <c r="C187" s="50" t="s">
        <v>473</v>
      </c>
      <c r="D187" s="7"/>
      <c r="E187" s="17" t="s">
        <v>102</v>
      </c>
      <c r="F187" s="7"/>
      <c r="G187" s="15"/>
      <c r="H187" s="17" t="s">
        <v>102</v>
      </c>
      <c r="I187" s="7">
        <f t="shared" si="19"/>
        <v>0</v>
      </c>
      <c r="X187"/>
      <c r="Y187"/>
    </row>
    <row r="188" spans="1:25" ht="12.75" customHeight="1" x14ac:dyDescent="0.2">
      <c r="A188" s="215"/>
      <c r="B188" s="210"/>
      <c r="C188" s="50" t="s">
        <v>474</v>
      </c>
      <c r="D188" s="7">
        <v>0</v>
      </c>
      <c r="E188" s="10">
        <f t="shared" si="17"/>
        <v>0</v>
      </c>
      <c r="F188" s="7"/>
      <c r="G188" s="15">
        <v>2112</v>
      </c>
      <c r="H188" s="10">
        <f t="shared" si="18"/>
        <v>1</v>
      </c>
      <c r="I188" s="7">
        <f t="shared" si="19"/>
        <v>2112</v>
      </c>
      <c r="X188"/>
      <c r="Y188"/>
    </row>
    <row r="189" spans="1:25" ht="12.75" customHeight="1" x14ac:dyDescent="0.2">
      <c r="A189" s="215"/>
      <c r="B189" s="210"/>
      <c r="C189" s="35" t="s">
        <v>75</v>
      </c>
      <c r="D189" s="33">
        <f>SUM(D185:D188)</f>
        <v>17664</v>
      </c>
      <c r="E189" s="34">
        <f t="shared" si="17"/>
        <v>0.31660453111557213</v>
      </c>
      <c r="F189" s="33"/>
      <c r="G189" s="33">
        <f>SUM(G185:G188)</f>
        <v>38128</v>
      </c>
      <c r="H189" s="34">
        <f t="shared" si="18"/>
        <v>0.68339546888442793</v>
      </c>
      <c r="I189" s="33">
        <f t="shared" si="19"/>
        <v>55792</v>
      </c>
      <c r="X189"/>
      <c r="Y189"/>
    </row>
    <row r="190" spans="1:25" ht="12.75" customHeight="1" thickBot="1" x14ac:dyDescent="0.25">
      <c r="A190" s="215"/>
      <c r="B190" s="217"/>
      <c r="C190" s="64" t="s">
        <v>25</v>
      </c>
      <c r="D190" s="63">
        <f>SUM(D162,D169,D183,D189)</f>
        <v>155296</v>
      </c>
      <c r="E190" s="61">
        <f t="shared" si="17"/>
        <v>0.61017162255610735</v>
      </c>
      <c r="F190" s="63"/>
      <c r="G190" s="63">
        <f>SUM(G162,G169,G183,G189)</f>
        <v>99216</v>
      </c>
      <c r="H190" s="61">
        <f t="shared" si="18"/>
        <v>0.38982837744389265</v>
      </c>
      <c r="I190" s="63">
        <f t="shared" si="19"/>
        <v>254512</v>
      </c>
      <c r="X190"/>
      <c r="Y190"/>
    </row>
    <row r="191" spans="1:25" ht="12.75" customHeight="1" thickBot="1" x14ac:dyDescent="0.25">
      <c r="A191" s="216"/>
      <c r="B191" s="204" t="s">
        <v>251</v>
      </c>
      <c r="C191" s="205"/>
      <c r="D191" s="76">
        <f>SUM(D153,D190)</f>
        <v>181888</v>
      </c>
      <c r="E191" s="77">
        <f t="shared" si="17"/>
        <v>0.63972988182329771</v>
      </c>
      <c r="F191" s="78"/>
      <c r="G191" s="76">
        <f>SUM(G153,G190)</f>
        <v>102432</v>
      </c>
      <c r="H191" s="77">
        <f t="shared" si="18"/>
        <v>0.36027011817670229</v>
      </c>
      <c r="I191" s="78">
        <f t="shared" si="19"/>
        <v>284320</v>
      </c>
      <c r="X191"/>
      <c r="Y191"/>
    </row>
    <row r="192" spans="1:25" ht="12.75" customHeight="1" x14ac:dyDescent="0.2">
      <c r="A192" s="212" t="s">
        <v>532</v>
      </c>
      <c r="B192" s="212" t="s">
        <v>521</v>
      </c>
      <c r="C192" s="55" t="s">
        <v>300</v>
      </c>
      <c r="D192" s="33"/>
      <c r="E192" s="34"/>
      <c r="F192" s="65"/>
      <c r="G192" s="33"/>
      <c r="H192" s="34"/>
      <c r="I192" s="33"/>
      <c r="X192"/>
      <c r="Y192"/>
    </row>
    <row r="193" spans="1:25" ht="12.75" customHeight="1" x14ac:dyDescent="0.2">
      <c r="A193" s="209"/>
      <c r="B193" s="209"/>
      <c r="C193" s="50" t="s">
        <v>36</v>
      </c>
      <c r="D193" s="7">
        <v>14912</v>
      </c>
      <c r="E193" s="10">
        <f t="shared" ref="E193" si="20">+D193/$I193</f>
        <v>0.42988929889298894</v>
      </c>
      <c r="F193" s="7"/>
      <c r="G193" s="7">
        <v>19776</v>
      </c>
      <c r="H193" s="10">
        <f t="shared" ref="H193" si="21">+G193/$I193</f>
        <v>0.57011070110701112</v>
      </c>
      <c r="I193" s="7">
        <f t="shared" ref="I193:I235" si="22">+D193+G193</f>
        <v>34688</v>
      </c>
      <c r="X193"/>
      <c r="Y193"/>
    </row>
    <row r="194" spans="1:25" ht="12.75" customHeight="1" x14ac:dyDescent="0.2">
      <c r="A194" s="209"/>
      <c r="B194" s="209"/>
      <c r="C194" s="50" t="s">
        <v>204</v>
      </c>
      <c r="D194" s="7"/>
      <c r="E194" s="10" t="s">
        <v>102</v>
      </c>
      <c r="F194" s="7"/>
      <c r="G194" s="7"/>
      <c r="H194" s="10" t="s">
        <v>102</v>
      </c>
      <c r="I194" s="7">
        <f t="shared" si="22"/>
        <v>0</v>
      </c>
      <c r="X194"/>
      <c r="Y194"/>
    </row>
    <row r="195" spans="1:25" ht="12.75" customHeight="1" x14ac:dyDescent="0.2">
      <c r="A195" s="209"/>
      <c r="B195" s="209"/>
      <c r="C195" s="50" t="s">
        <v>234</v>
      </c>
      <c r="D195" s="7">
        <v>14560</v>
      </c>
      <c r="E195" s="10">
        <f t="shared" ref="E195:E235" si="23">+D195/$I195</f>
        <v>0.84967320261437906</v>
      </c>
      <c r="F195" s="7"/>
      <c r="G195" s="7">
        <v>2576</v>
      </c>
      <c r="H195" s="10">
        <f t="shared" ref="H195:H235" si="24">+G195/$I195</f>
        <v>0.15032679738562091</v>
      </c>
      <c r="I195" s="7">
        <f t="shared" si="22"/>
        <v>17136</v>
      </c>
      <c r="X195"/>
      <c r="Y195"/>
    </row>
    <row r="196" spans="1:25" ht="12.75" customHeight="1" x14ac:dyDescent="0.2">
      <c r="A196" s="209"/>
      <c r="B196" s="209"/>
      <c r="C196" s="50" t="s">
        <v>19</v>
      </c>
      <c r="D196" s="7">
        <v>4128</v>
      </c>
      <c r="E196" s="10">
        <f t="shared" si="23"/>
        <v>0.78181818181818186</v>
      </c>
      <c r="F196" s="7"/>
      <c r="G196" s="7">
        <v>1152</v>
      </c>
      <c r="H196" s="10">
        <f t="shared" si="24"/>
        <v>0.21818181818181817</v>
      </c>
      <c r="I196" s="7">
        <f t="shared" si="22"/>
        <v>5280</v>
      </c>
      <c r="X196"/>
      <c r="Y196"/>
    </row>
    <row r="197" spans="1:25" ht="12.75" customHeight="1" x14ac:dyDescent="0.2">
      <c r="A197" s="209"/>
      <c r="B197" s="209"/>
      <c r="C197" s="50" t="s">
        <v>7</v>
      </c>
      <c r="D197" s="7">
        <v>23952</v>
      </c>
      <c r="E197" s="10">
        <f t="shared" si="23"/>
        <v>0.57093821510297482</v>
      </c>
      <c r="F197" s="7"/>
      <c r="G197" s="7">
        <v>18000</v>
      </c>
      <c r="H197" s="10">
        <f t="shared" si="24"/>
        <v>0.42906178489702518</v>
      </c>
      <c r="I197" s="7">
        <f t="shared" si="22"/>
        <v>41952</v>
      </c>
      <c r="X197"/>
      <c r="Y197"/>
    </row>
    <row r="198" spans="1:25" ht="12.75" customHeight="1" x14ac:dyDescent="0.2">
      <c r="A198" s="209"/>
      <c r="B198" s="209"/>
      <c r="C198" s="50" t="s">
        <v>207</v>
      </c>
      <c r="D198" s="7"/>
      <c r="E198" s="10" t="s">
        <v>102</v>
      </c>
      <c r="F198" s="7"/>
      <c r="G198" s="7"/>
      <c r="H198" s="10" t="s">
        <v>102</v>
      </c>
      <c r="I198" s="7">
        <f t="shared" si="22"/>
        <v>0</v>
      </c>
      <c r="X198"/>
      <c r="Y198"/>
    </row>
    <row r="199" spans="1:25" ht="12.75" customHeight="1" x14ac:dyDescent="0.2">
      <c r="A199" s="209"/>
      <c r="B199" s="209"/>
      <c r="C199" s="50" t="s">
        <v>235</v>
      </c>
      <c r="D199" s="7">
        <v>7824</v>
      </c>
      <c r="E199" s="10">
        <f t="shared" si="23"/>
        <v>0.59057971014492749</v>
      </c>
      <c r="F199" s="7"/>
      <c r="G199" s="7">
        <v>5424</v>
      </c>
      <c r="H199" s="10">
        <f t="shared" si="24"/>
        <v>0.40942028985507245</v>
      </c>
      <c r="I199" s="7">
        <f t="shared" si="22"/>
        <v>13248</v>
      </c>
      <c r="X199"/>
      <c r="Y199"/>
    </row>
    <row r="200" spans="1:25" ht="12.75" customHeight="1" x14ac:dyDescent="0.2">
      <c r="A200" s="209"/>
      <c r="B200" s="209"/>
      <c r="C200" s="50" t="s">
        <v>14</v>
      </c>
      <c r="D200" s="7">
        <v>36960</v>
      </c>
      <c r="E200" s="10">
        <f t="shared" si="23"/>
        <v>0.84988962472406182</v>
      </c>
      <c r="F200" s="7"/>
      <c r="G200" s="7">
        <v>6528</v>
      </c>
      <c r="H200" s="10">
        <f t="shared" si="24"/>
        <v>0.15011037527593818</v>
      </c>
      <c r="I200" s="7">
        <f t="shared" si="22"/>
        <v>43488</v>
      </c>
      <c r="X200"/>
      <c r="Y200"/>
    </row>
    <row r="201" spans="1:25" ht="12.75" customHeight="1" x14ac:dyDescent="0.2">
      <c r="A201" s="209"/>
      <c r="B201" s="209"/>
      <c r="C201" s="50" t="s">
        <v>0</v>
      </c>
      <c r="D201" s="7">
        <v>21792</v>
      </c>
      <c r="E201" s="10">
        <f t="shared" si="23"/>
        <v>0.65417867435158505</v>
      </c>
      <c r="F201" s="7"/>
      <c r="G201" s="7">
        <v>11520</v>
      </c>
      <c r="H201" s="10">
        <f t="shared" si="24"/>
        <v>0.345821325648415</v>
      </c>
      <c r="I201" s="7">
        <f t="shared" si="22"/>
        <v>33312</v>
      </c>
      <c r="X201"/>
      <c r="Y201"/>
    </row>
    <row r="202" spans="1:25" ht="12.75" customHeight="1" x14ac:dyDescent="0.2">
      <c r="A202" s="209"/>
      <c r="B202" s="209"/>
      <c r="C202" s="50" t="s">
        <v>15</v>
      </c>
      <c r="D202" s="7"/>
      <c r="E202" s="10" t="s">
        <v>102</v>
      </c>
      <c r="F202" s="7"/>
      <c r="G202" s="7"/>
      <c r="H202" s="10" t="s">
        <v>102</v>
      </c>
      <c r="I202" s="7">
        <f t="shared" si="22"/>
        <v>0</v>
      </c>
      <c r="X202"/>
      <c r="Y202"/>
    </row>
    <row r="203" spans="1:25" ht="12.75" customHeight="1" x14ac:dyDescent="0.2">
      <c r="A203" s="209"/>
      <c r="B203" s="209"/>
      <c r="C203" s="50" t="s">
        <v>237</v>
      </c>
      <c r="D203" s="7">
        <v>2064</v>
      </c>
      <c r="E203" s="10">
        <f t="shared" si="23"/>
        <v>1</v>
      </c>
      <c r="F203" s="7"/>
      <c r="G203" s="7">
        <v>0</v>
      </c>
      <c r="H203" s="10">
        <f t="shared" si="24"/>
        <v>0</v>
      </c>
      <c r="I203" s="7">
        <f t="shared" si="22"/>
        <v>2064</v>
      </c>
      <c r="X203"/>
      <c r="Y203"/>
    </row>
    <row r="204" spans="1:25" ht="12.75" customHeight="1" x14ac:dyDescent="0.2">
      <c r="A204" s="209"/>
      <c r="B204" s="209"/>
      <c r="C204" s="50" t="s">
        <v>480</v>
      </c>
      <c r="D204" s="7">
        <v>13312</v>
      </c>
      <c r="E204" s="10">
        <f t="shared" si="23"/>
        <v>0.59428571428571431</v>
      </c>
      <c r="F204" s="7"/>
      <c r="G204" s="7">
        <v>9088</v>
      </c>
      <c r="H204" s="10">
        <f t="shared" si="24"/>
        <v>0.40571428571428569</v>
      </c>
      <c r="I204" s="7">
        <f t="shared" si="22"/>
        <v>22400</v>
      </c>
      <c r="X204"/>
      <c r="Y204"/>
    </row>
    <row r="205" spans="1:25" ht="12.75" customHeight="1" x14ac:dyDescent="0.2">
      <c r="A205" s="209"/>
      <c r="B205" s="209"/>
      <c r="C205" s="50" t="s">
        <v>643</v>
      </c>
      <c r="D205" s="7">
        <v>10416</v>
      </c>
      <c r="E205" s="10">
        <f t="shared" si="23"/>
        <v>0.61823361823361822</v>
      </c>
      <c r="F205" s="7"/>
      <c r="G205" s="7">
        <v>6432</v>
      </c>
      <c r="H205" s="10">
        <f t="shared" si="24"/>
        <v>0.38176638176638178</v>
      </c>
      <c r="I205" s="7">
        <f t="shared" si="22"/>
        <v>16848</v>
      </c>
      <c r="X205"/>
      <c r="Y205"/>
    </row>
    <row r="206" spans="1:25" ht="12.75" customHeight="1" x14ac:dyDescent="0.2">
      <c r="A206" s="209"/>
      <c r="B206" s="209"/>
      <c r="C206" s="50" t="s">
        <v>267</v>
      </c>
      <c r="D206" s="7">
        <v>11520</v>
      </c>
      <c r="E206" s="10">
        <f t="shared" si="23"/>
        <v>0.76433121019108285</v>
      </c>
      <c r="F206" s="7"/>
      <c r="G206" s="7">
        <v>3552</v>
      </c>
      <c r="H206" s="10">
        <f t="shared" si="24"/>
        <v>0.2356687898089172</v>
      </c>
      <c r="I206" s="7">
        <f t="shared" si="22"/>
        <v>15072</v>
      </c>
      <c r="X206"/>
      <c r="Y206"/>
    </row>
    <row r="207" spans="1:25" ht="12.75" customHeight="1" x14ac:dyDescent="0.2">
      <c r="A207" s="209"/>
      <c r="B207" s="209"/>
      <c r="C207" s="50" t="s">
        <v>8</v>
      </c>
      <c r="D207" s="7">
        <v>2352</v>
      </c>
      <c r="E207" s="10">
        <f t="shared" si="23"/>
        <v>0.68055555555555558</v>
      </c>
      <c r="F207" s="7"/>
      <c r="G207" s="7">
        <v>1104</v>
      </c>
      <c r="H207" s="10">
        <f t="shared" si="24"/>
        <v>0.31944444444444442</v>
      </c>
      <c r="I207" s="7">
        <f t="shared" si="22"/>
        <v>3456</v>
      </c>
      <c r="X207"/>
      <c r="Y207"/>
    </row>
    <row r="208" spans="1:25" ht="12.75" customHeight="1" x14ac:dyDescent="0.2">
      <c r="A208" s="209"/>
      <c r="B208" s="209"/>
      <c r="C208" s="50" t="s">
        <v>396</v>
      </c>
      <c r="D208" s="7">
        <v>3264</v>
      </c>
      <c r="E208" s="10">
        <f t="shared" si="23"/>
        <v>0.49635036496350365</v>
      </c>
      <c r="F208" s="7"/>
      <c r="G208" s="7">
        <v>3312</v>
      </c>
      <c r="H208" s="10">
        <f t="shared" si="24"/>
        <v>0.5036496350364964</v>
      </c>
      <c r="I208" s="7">
        <f t="shared" si="22"/>
        <v>6576</v>
      </c>
      <c r="X208"/>
      <c r="Y208"/>
    </row>
    <row r="209" spans="1:25" ht="12.75" customHeight="1" x14ac:dyDescent="0.2">
      <c r="A209" s="209"/>
      <c r="B209" s="209"/>
      <c r="C209" s="50" t="s">
        <v>37</v>
      </c>
      <c r="D209" s="7">
        <v>37008</v>
      </c>
      <c r="E209" s="10">
        <f t="shared" si="23"/>
        <v>0.74854368932038839</v>
      </c>
      <c r="F209" s="7"/>
      <c r="G209" s="7">
        <v>12432</v>
      </c>
      <c r="H209" s="10">
        <f t="shared" si="24"/>
        <v>0.25145631067961166</v>
      </c>
      <c r="I209" s="7">
        <f t="shared" si="22"/>
        <v>49440</v>
      </c>
      <c r="X209"/>
      <c r="Y209"/>
    </row>
    <row r="210" spans="1:25" ht="12.75" customHeight="1" x14ac:dyDescent="0.2">
      <c r="A210" s="209"/>
      <c r="B210" s="209"/>
      <c r="C210" s="50" t="s">
        <v>208</v>
      </c>
      <c r="D210" s="7">
        <v>11424</v>
      </c>
      <c r="E210" s="10">
        <f t="shared" si="23"/>
        <v>0.40384615384615385</v>
      </c>
      <c r="F210" s="7"/>
      <c r="G210" s="7">
        <v>16864</v>
      </c>
      <c r="H210" s="10">
        <f t="shared" si="24"/>
        <v>0.59615384615384615</v>
      </c>
      <c r="I210" s="7">
        <f t="shared" si="22"/>
        <v>28288</v>
      </c>
      <c r="X210"/>
      <c r="Y210"/>
    </row>
    <row r="211" spans="1:25" ht="12.75" customHeight="1" x14ac:dyDescent="0.2">
      <c r="A211" s="209"/>
      <c r="B211" s="209"/>
      <c r="C211" s="91" t="s">
        <v>219</v>
      </c>
      <c r="D211" s="7">
        <v>6912</v>
      </c>
      <c r="E211" s="10">
        <f t="shared" si="23"/>
        <v>1</v>
      </c>
      <c r="F211" s="7"/>
      <c r="G211" s="7">
        <v>0</v>
      </c>
      <c r="H211" s="10">
        <f t="shared" si="24"/>
        <v>0</v>
      </c>
      <c r="I211" s="7">
        <f t="shared" si="22"/>
        <v>6912</v>
      </c>
      <c r="X211"/>
      <c r="Y211"/>
    </row>
    <row r="212" spans="1:25" ht="12.75" customHeight="1" x14ac:dyDescent="0.2">
      <c r="A212" s="209"/>
      <c r="B212" s="209"/>
      <c r="C212" s="91" t="s">
        <v>287</v>
      </c>
      <c r="D212" s="7">
        <v>3008</v>
      </c>
      <c r="E212" s="10">
        <f t="shared" si="23"/>
        <v>0.67142857142857137</v>
      </c>
      <c r="F212" s="7"/>
      <c r="G212" s="7">
        <v>1472</v>
      </c>
      <c r="H212" s="10">
        <f t="shared" si="24"/>
        <v>0.32857142857142857</v>
      </c>
      <c r="I212" s="7">
        <f t="shared" si="22"/>
        <v>4480</v>
      </c>
      <c r="X212"/>
      <c r="Y212"/>
    </row>
    <row r="213" spans="1:25" ht="12.75" customHeight="1" x14ac:dyDescent="0.2">
      <c r="A213" s="209"/>
      <c r="B213" s="209"/>
      <c r="C213" s="50" t="s">
        <v>1</v>
      </c>
      <c r="D213" s="7">
        <v>118704</v>
      </c>
      <c r="E213" s="10">
        <f t="shared" si="23"/>
        <v>0.9305154897780008</v>
      </c>
      <c r="F213" s="7"/>
      <c r="G213" s="7">
        <v>8864</v>
      </c>
      <c r="H213" s="10">
        <f t="shared" si="24"/>
        <v>6.9484510221999252E-2</v>
      </c>
      <c r="I213" s="7">
        <f t="shared" si="22"/>
        <v>127568</v>
      </c>
      <c r="X213"/>
      <c r="Y213"/>
    </row>
    <row r="214" spans="1:25" ht="12.75" customHeight="1" x14ac:dyDescent="0.2">
      <c r="A214" s="209"/>
      <c r="B214" s="209"/>
      <c r="C214" s="50" t="s">
        <v>16</v>
      </c>
      <c r="D214" s="7">
        <v>11712</v>
      </c>
      <c r="E214" s="10">
        <f t="shared" si="23"/>
        <v>0.45353159851301117</v>
      </c>
      <c r="F214" s="7"/>
      <c r="G214" s="7">
        <v>14112</v>
      </c>
      <c r="H214" s="10">
        <f t="shared" si="24"/>
        <v>0.54646840148698883</v>
      </c>
      <c r="I214" s="7">
        <f t="shared" si="22"/>
        <v>25824</v>
      </c>
      <c r="X214"/>
      <c r="Y214"/>
    </row>
    <row r="215" spans="1:25" ht="12.75" customHeight="1" x14ac:dyDescent="0.2">
      <c r="A215" s="209"/>
      <c r="B215" s="209"/>
      <c r="C215" s="50" t="s">
        <v>2</v>
      </c>
      <c r="D215" s="7">
        <v>4560</v>
      </c>
      <c r="E215" s="10">
        <f t="shared" si="23"/>
        <v>0.75</v>
      </c>
      <c r="F215" s="7"/>
      <c r="G215" s="7">
        <v>1520</v>
      </c>
      <c r="H215" s="10">
        <f t="shared" si="24"/>
        <v>0.25</v>
      </c>
      <c r="I215" s="7">
        <f t="shared" si="22"/>
        <v>6080</v>
      </c>
      <c r="X215"/>
      <c r="Y215"/>
    </row>
    <row r="216" spans="1:25" ht="12.75" customHeight="1" x14ac:dyDescent="0.2">
      <c r="A216" s="209"/>
      <c r="B216" s="209"/>
      <c r="C216" s="50" t="s">
        <v>20</v>
      </c>
      <c r="D216" s="7">
        <v>0</v>
      </c>
      <c r="E216" s="10">
        <f t="shared" si="23"/>
        <v>0</v>
      </c>
      <c r="F216" s="7"/>
      <c r="G216" s="7">
        <v>2208</v>
      </c>
      <c r="H216" s="10">
        <f t="shared" si="24"/>
        <v>1</v>
      </c>
      <c r="I216" s="7">
        <f t="shared" si="22"/>
        <v>2208</v>
      </c>
      <c r="X216"/>
      <c r="Y216"/>
    </row>
    <row r="217" spans="1:25" ht="12.75" customHeight="1" x14ac:dyDescent="0.2">
      <c r="A217" s="209"/>
      <c r="B217" s="209"/>
      <c r="C217" s="50" t="s">
        <v>17</v>
      </c>
      <c r="D217" s="7">
        <v>4368</v>
      </c>
      <c r="E217" s="10">
        <f t="shared" si="23"/>
        <v>0.19402985074626866</v>
      </c>
      <c r="F217" s="7"/>
      <c r="G217" s="7">
        <v>18144</v>
      </c>
      <c r="H217" s="10">
        <f t="shared" si="24"/>
        <v>0.80597014925373134</v>
      </c>
      <c r="I217" s="7">
        <f t="shared" si="22"/>
        <v>22512</v>
      </c>
      <c r="X217"/>
      <c r="Y217"/>
    </row>
    <row r="218" spans="1:25" ht="12.75" customHeight="1" x14ac:dyDescent="0.2">
      <c r="A218" s="209"/>
      <c r="B218" s="209"/>
      <c r="C218" s="50" t="s">
        <v>21</v>
      </c>
      <c r="D218" s="7">
        <v>71616</v>
      </c>
      <c r="E218" s="10">
        <f t="shared" si="23"/>
        <v>0.67941712204007287</v>
      </c>
      <c r="F218" s="7"/>
      <c r="G218" s="7">
        <v>33792</v>
      </c>
      <c r="H218" s="10">
        <f t="shared" si="24"/>
        <v>0.32058287795992713</v>
      </c>
      <c r="I218" s="7">
        <f t="shared" si="22"/>
        <v>105408</v>
      </c>
      <c r="X218"/>
      <c r="Y218"/>
    </row>
    <row r="219" spans="1:25" ht="12.75" customHeight="1" x14ac:dyDescent="0.2">
      <c r="A219" s="209"/>
      <c r="B219" s="209"/>
      <c r="C219" s="50" t="s">
        <v>3</v>
      </c>
      <c r="D219" s="7">
        <v>19200</v>
      </c>
      <c r="E219" s="10">
        <f t="shared" si="23"/>
        <v>0.66555740432612309</v>
      </c>
      <c r="F219" s="7"/>
      <c r="G219" s="7">
        <v>9648</v>
      </c>
      <c r="H219" s="10">
        <f t="shared" si="24"/>
        <v>0.33444259567387685</v>
      </c>
      <c r="I219" s="7">
        <f t="shared" si="22"/>
        <v>28848</v>
      </c>
      <c r="X219"/>
      <c r="Y219"/>
    </row>
    <row r="220" spans="1:25" ht="12.75" customHeight="1" x14ac:dyDescent="0.2">
      <c r="A220" s="209"/>
      <c r="B220" s="209"/>
      <c r="C220" s="50" t="s">
        <v>97</v>
      </c>
      <c r="D220" s="7">
        <v>18864</v>
      </c>
      <c r="E220" s="10">
        <f t="shared" si="23"/>
        <v>0.83735795454545459</v>
      </c>
      <c r="F220" s="7"/>
      <c r="G220" s="7">
        <v>3664</v>
      </c>
      <c r="H220" s="10">
        <f t="shared" si="24"/>
        <v>0.16264204545454544</v>
      </c>
      <c r="I220" s="7">
        <f t="shared" si="22"/>
        <v>22528</v>
      </c>
      <c r="X220"/>
      <c r="Y220"/>
    </row>
    <row r="221" spans="1:25" ht="12.75" customHeight="1" x14ac:dyDescent="0.2">
      <c r="A221" s="209"/>
      <c r="B221" s="209"/>
      <c r="C221" s="50" t="s">
        <v>6</v>
      </c>
      <c r="D221" s="7">
        <v>111760</v>
      </c>
      <c r="E221" s="10">
        <f t="shared" si="23"/>
        <v>0.79673776662484319</v>
      </c>
      <c r="F221" s="7"/>
      <c r="G221" s="7">
        <v>28512</v>
      </c>
      <c r="H221" s="10">
        <f t="shared" si="24"/>
        <v>0.20326223337515684</v>
      </c>
      <c r="I221" s="7">
        <f t="shared" si="22"/>
        <v>140272</v>
      </c>
      <c r="X221"/>
      <c r="Y221"/>
    </row>
    <row r="222" spans="1:25" ht="12.75" customHeight="1" x14ac:dyDescent="0.2">
      <c r="A222" s="209"/>
      <c r="B222" s="209"/>
      <c r="C222" s="50" t="s">
        <v>9</v>
      </c>
      <c r="D222" s="7">
        <v>8928</v>
      </c>
      <c r="E222" s="10">
        <f t="shared" si="23"/>
        <v>0.52840909090909094</v>
      </c>
      <c r="F222" s="7"/>
      <c r="G222" s="7">
        <v>7968</v>
      </c>
      <c r="H222" s="10">
        <f t="shared" si="24"/>
        <v>0.47159090909090912</v>
      </c>
      <c r="I222" s="7">
        <f t="shared" si="22"/>
        <v>16896</v>
      </c>
      <c r="X222"/>
      <c r="Y222"/>
    </row>
    <row r="223" spans="1:25" ht="12.75" customHeight="1" x14ac:dyDescent="0.2">
      <c r="A223" s="209"/>
      <c r="B223" s="209"/>
      <c r="C223" s="50" t="s">
        <v>236</v>
      </c>
      <c r="D223" s="7">
        <v>13296</v>
      </c>
      <c r="E223" s="10">
        <f t="shared" si="23"/>
        <v>0.88216560509554143</v>
      </c>
      <c r="F223" s="7"/>
      <c r="G223" s="7">
        <v>1776</v>
      </c>
      <c r="H223" s="10">
        <f t="shared" si="24"/>
        <v>0.1178343949044586</v>
      </c>
      <c r="I223" s="7">
        <f t="shared" si="22"/>
        <v>15072</v>
      </c>
      <c r="X223"/>
      <c r="Y223"/>
    </row>
    <row r="224" spans="1:25" ht="12.75" customHeight="1" x14ac:dyDescent="0.2">
      <c r="A224" s="209"/>
      <c r="B224" s="209"/>
      <c r="C224" s="50" t="s">
        <v>4</v>
      </c>
      <c r="D224" s="7">
        <v>9936</v>
      </c>
      <c r="E224" s="10">
        <f t="shared" si="23"/>
        <v>0.39655172413793105</v>
      </c>
      <c r="F224" s="7"/>
      <c r="G224" s="7">
        <v>15120</v>
      </c>
      <c r="H224" s="10">
        <f t="shared" si="24"/>
        <v>0.60344827586206895</v>
      </c>
      <c r="I224" s="7">
        <f t="shared" si="22"/>
        <v>25056</v>
      </c>
      <c r="X224"/>
      <c r="Y224"/>
    </row>
    <row r="225" spans="1:25" ht="12.75" customHeight="1" x14ac:dyDescent="0.2">
      <c r="A225" s="209"/>
      <c r="B225" s="209"/>
      <c r="C225" s="50" t="s">
        <v>10</v>
      </c>
      <c r="D225" s="7">
        <v>3456</v>
      </c>
      <c r="E225" s="10">
        <f t="shared" si="23"/>
        <v>0.37305699481865284</v>
      </c>
      <c r="F225" s="7"/>
      <c r="G225" s="7">
        <v>5808</v>
      </c>
      <c r="H225" s="10">
        <f t="shared" si="24"/>
        <v>0.62694300518134716</v>
      </c>
      <c r="I225" s="7">
        <f t="shared" si="22"/>
        <v>9264</v>
      </c>
      <c r="X225"/>
      <c r="Y225"/>
    </row>
    <row r="226" spans="1:25" ht="12.75" customHeight="1" x14ac:dyDescent="0.2">
      <c r="A226" s="209"/>
      <c r="B226" s="209"/>
      <c r="C226" s="50" t="s">
        <v>18</v>
      </c>
      <c r="D226" s="7">
        <v>16752</v>
      </c>
      <c r="E226" s="10">
        <f t="shared" si="23"/>
        <v>0.62769784172661869</v>
      </c>
      <c r="F226" s="7"/>
      <c r="G226" s="7">
        <v>9936</v>
      </c>
      <c r="H226" s="10">
        <f t="shared" si="24"/>
        <v>0.37230215827338131</v>
      </c>
      <c r="I226" s="7">
        <f t="shared" si="22"/>
        <v>26688</v>
      </c>
      <c r="X226"/>
      <c r="Y226"/>
    </row>
    <row r="227" spans="1:25" ht="12.75" customHeight="1" x14ac:dyDescent="0.2">
      <c r="A227" s="209"/>
      <c r="B227" s="209"/>
      <c r="C227" s="50" t="s">
        <v>22</v>
      </c>
      <c r="D227" s="7">
        <v>70272</v>
      </c>
      <c r="E227" s="10">
        <f t="shared" si="23"/>
        <v>0.72799602187966184</v>
      </c>
      <c r="F227" s="7"/>
      <c r="G227" s="7">
        <v>26256</v>
      </c>
      <c r="H227" s="10">
        <f t="shared" si="24"/>
        <v>0.27200397812033816</v>
      </c>
      <c r="I227" s="7">
        <f t="shared" si="22"/>
        <v>96528</v>
      </c>
      <c r="X227"/>
      <c r="Y227"/>
    </row>
    <row r="228" spans="1:25" ht="12.75" customHeight="1" x14ac:dyDescent="0.2">
      <c r="A228" s="209"/>
      <c r="B228" s="209"/>
      <c r="C228" s="50" t="s">
        <v>23</v>
      </c>
      <c r="D228" s="7">
        <v>38160</v>
      </c>
      <c r="E228" s="10">
        <f t="shared" si="23"/>
        <v>0.70416297608503098</v>
      </c>
      <c r="F228" s="7"/>
      <c r="G228" s="7">
        <v>16032</v>
      </c>
      <c r="H228" s="10">
        <f t="shared" si="24"/>
        <v>0.29583702391496902</v>
      </c>
      <c r="I228" s="7">
        <f t="shared" si="22"/>
        <v>54192</v>
      </c>
      <c r="X228"/>
      <c r="Y228"/>
    </row>
    <row r="229" spans="1:25" ht="12.75" customHeight="1" x14ac:dyDescent="0.2">
      <c r="A229" s="209"/>
      <c r="B229" s="209"/>
      <c r="C229" s="50" t="s">
        <v>24</v>
      </c>
      <c r="D229" s="7">
        <v>12144</v>
      </c>
      <c r="E229" s="10">
        <f t="shared" si="23"/>
        <v>0.63567839195979903</v>
      </c>
      <c r="F229" s="7"/>
      <c r="G229" s="7">
        <v>6960</v>
      </c>
      <c r="H229" s="10">
        <f t="shared" si="24"/>
        <v>0.36432160804020103</v>
      </c>
      <c r="I229" s="7">
        <f t="shared" si="22"/>
        <v>19104</v>
      </c>
      <c r="X229"/>
      <c r="Y229"/>
    </row>
    <row r="230" spans="1:25" ht="12.75" customHeight="1" x14ac:dyDescent="0.2">
      <c r="A230" s="209"/>
      <c r="B230" s="209"/>
      <c r="C230" s="91" t="s">
        <v>275</v>
      </c>
      <c r="D230" s="7">
        <v>0</v>
      </c>
      <c r="E230" s="10">
        <f t="shared" si="23"/>
        <v>0</v>
      </c>
      <c r="F230" s="7"/>
      <c r="G230" s="7">
        <v>1008</v>
      </c>
      <c r="H230" s="10">
        <f t="shared" si="24"/>
        <v>1</v>
      </c>
      <c r="I230" s="7">
        <f t="shared" si="22"/>
        <v>1008</v>
      </c>
      <c r="X230"/>
      <c r="Y230"/>
    </row>
    <row r="231" spans="1:25" ht="12.75" customHeight="1" x14ac:dyDescent="0.2">
      <c r="A231" s="209"/>
      <c r="B231" s="209"/>
      <c r="C231" s="91" t="s">
        <v>206</v>
      </c>
      <c r="D231" s="7">
        <v>7824</v>
      </c>
      <c r="E231" s="10">
        <f t="shared" si="23"/>
        <v>0.43312666076173606</v>
      </c>
      <c r="F231" s="7"/>
      <c r="G231" s="7">
        <v>10240</v>
      </c>
      <c r="H231" s="10">
        <f t="shared" si="24"/>
        <v>0.566873339238264</v>
      </c>
      <c r="I231" s="7">
        <f t="shared" si="22"/>
        <v>18064</v>
      </c>
      <c r="X231"/>
      <c r="Y231"/>
    </row>
    <row r="232" spans="1:25" ht="12.75" customHeight="1" x14ac:dyDescent="0.2">
      <c r="A232" s="209"/>
      <c r="B232" s="209"/>
      <c r="C232" s="50" t="s">
        <v>5</v>
      </c>
      <c r="D232" s="7">
        <v>32208</v>
      </c>
      <c r="E232" s="10">
        <f t="shared" si="23"/>
        <v>0.50489089541008281</v>
      </c>
      <c r="F232" s="7"/>
      <c r="G232" s="7">
        <v>31584</v>
      </c>
      <c r="H232" s="10">
        <f t="shared" si="24"/>
        <v>0.49510910458991725</v>
      </c>
      <c r="I232" s="7">
        <f t="shared" si="22"/>
        <v>63792</v>
      </c>
      <c r="X232"/>
      <c r="Y232"/>
    </row>
    <row r="233" spans="1:25" ht="12.75" customHeight="1" x14ac:dyDescent="0.2">
      <c r="A233" s="209"/>
      <c r="B233" s="209"/>
      <c r="C233" s="91" t="s">
        <v>261</v>
      </c>
      <c r="D233" s="7">
        <v>2400</v>
      </c>
      <c r="E233" s="10">
        <f t="shared" si="23"/>
        <v>1</v>
      </c>
      <c r="F233" s="7"/>
      <c r="G233" s="7">
        <v>0</v>
      </c>
      <c r="H233" s="10">
        <f t="shared" si="24"/>
        <v>0</v>
      </c>
      <c r="I233" s="7">
        <f t="shared" si="22"/>
        <v>2400</v>
      </c>
      <c r="X233"/>
      <c r="Y233"/>
    </row>
    <row r="234" spans="1:25" ht="12.75" customHeight="1" thickBot="1" x14ac:dyDescent="0.25">
      <c r="A234" s="209"/>
      <c r="B234" s="219"/>
      <c r="C234" s="89" t="s">
        <v>270</v>
      </c>
      <c r="D234" s="7">
        <v>7968</v>
      </c>
      <c r="E234" s="10">
        <f t="shared" si="23"/>
        <v>0.42131979695431471</v>
      </c>
      <c r="F234" s="7"/>
      <c r="G234" s="7">
        <v>10944</v>
      </c>
      <c r="H234" s="10">
        <f t="shared" si="24"/>
        <v>0.57868020304568524</v>
      </c>
      <c r="I234" s="7">
        <f t="shared" si="22"/>
        <v>18912</v>
      </c>
      <c r="X234"/>
      <c r="Y234"/>
    </row>
    <row r="235" spans="1:25" ht="12.75" customHeight="1" thickBot="1" x14ac:dyDescent="0.25">
      <c r="A235" s="213"/>
      <c r="B235" s="204" t="s">
        <v>328</v>
      </c>
      <c r="C235" s="205"/>
      <c r="D235" s="76">
        <f>SUM(D193:D234)</f>
        <v>809536</v>
      </c>
      <c r="E235" s="77">
        <f t="shared" si="23"/>
        <v>0.67864903291573897</v>
      </c>
      <c r="F235" s="78"/>
      <c r="G235" s="76">
        <f>SUM(G193:G234)</f>
        <v>383328</v>
      </c>
      <c r="H235" s="77">
        <f t="shared" si="24"/>
        <v>0.32135096708426109</v>
      </c>
      <c r="I235" s="78">
        <f t="shared" si="22"/>
        <v>1192864</v>
      </c>
      <c r="X235"/>
      <c r="Y235"/>
    </row>
    <row r="236" spans="1:25" ht="12.75" customHeight="1" x14ac:dyDescent="0.2">
      <c r="A236" s="212" t="s">
        <v>531</v>
      </c>
      <c r="B236" s="209" t="s">
        <v>522</v>
      </c>
      <c r="C236" s="53" t="s">
        <v>430</v>
      </c>
      <c r="D236" s="43"/>
      <c r="E236" s="42"/>
      <c r="F236" s="43"/>
      <c r="G236" s="43"/>
      <c r="H236" s="42"/>
      <c r="I236" s="43"/>
      <c r="X236"/>
      <c r="Y236"/>
    </row>
    <row r="237" spans="1:25" ht="12.75" customHeight="1" x14ac:dyDescent="0.2">
      <c r="A237" s="209"/>
      <c r="B237" s="220"/>
      <c r="C237" s="52" t="s">
        <v>234</v>
      </c>
      <c r="D237" s="16"/>
      <c r="E237" s="17" t="s">
        <v>102</v>
      </c>
      <c r="F237" s="16"/>
      <c r="G237" s="16"/>
      <c r="H237" s="17" t="s">
        <v>102</v>
      </c>
      <c r="I237" s="16">
        <f t="shared" si="19"/>
        <v>0</v>
      </c>
      <c r="X237"/>
      <c r="Y237"/>
    </row>
    <row r="238" spans="1:25" ht="12.75" customHeight="1" x14ac:dyDescent="0.2">
      <c r="A238" s="209"/>
      <c r="B238" s="220"/>
      <c r="C238" s="9" t="s">
        <v>235</v>
      </c>
      <c r="D238" s="16">
        <v>0</v>
      </c>
      <c r="E238" s="17">
        <f t="shared" si="17"/>
        <v>0</v>
      </c>
      <c r="F238" s="16"/>
      <c r="G238" s="16">
        <v>720</v>
      </c>
      <c r="H238" s="17">
        <f t="shared" si="18"/>
        <v>1</v>
      </c>
      <c r="I238" s="16">
        <f t="shared" si="19"/>
        <v>720</v>
      </c>
      <c r="X238"/>
      <c r="Y238"/>
    </row>
    <row r="239" spans="1:25" ht="12.75" customHeight="1" x14ac:dyDescent="0.2">
      <c r="A239" s="209"/>
      <c r="B239" s="220"/>
      <c r="C239" s="9" t="s">
        <v>14</v>
      </c>
      <c r="D239" s="16"/>
      <c r="E239" s="17" t="s">
        <v>102</v>
      </c>
      <c r="F239" s="16"/>
      <c r="G239" s="16"/>
      <c r="H239" s="17" t="s">
        <v>102</v>
      </c>
      <c r="I239" s="16">
        <f t="shared" si="19"/>
        <v>0</v>
      </c>
      <c r="X239"/>
      <c r="Y239"/>
    </row>
    <row r="240" spans="1:25" ht="12.75" customHeight="1" x14ac:dyDescent="0.2">
      <c r="A240" s="209"/>
      <c r="B240" s="220"/>
      <c r="C240" s="9" t="s">
        <v>15</v>
      </c>
      <c r="D240" s="7"/>
      <c r="E240" s="17" t="s">
        <v>102</v>
      </c>
      <c r="F240" s="7"/>
      <c r="G240" s="7"/>
      <c r="H240" s="17" t="s">
        <v>102</v>
      </c>
      <c r="I240" s="7">
        <f t="shared" si="19"/>
        <v>0</v>
      </c>
      <c r="X240"/>
      <c r="Y240"/>
    </row>
    <row r="241" spans="1:25" ht="12.75" customHeight="1" x14ac:dyDescent="0.2">
      <c r="A241" s="209"/>
      <c r="B241" s="220"/>
      <c r="C241" s="9" t="s">
        <v>16</v>
      </c>
      <c r="D241" s="7">
        <v>1152</v>
      </c>
      <c r="E241" s="10">
        <f t="shared" si="17"/>
        <v>1</v>
      </c>
      <c r="F241" s="7"/>
      <c r="G241" s="7">
        <v>0</v>
      </c>
      <c r="H241" s="10">
        <f t="shared" si="18"/>
        <v>0</v>
      </c>
      <c r="I241" s="7">
        <f t="shared" si="19"/>
        <v>1152</v>
      </c>
      <c r="X241"/>
      <c r="Y241"/>
    </row>
    <row r="242" spans="1:25" ht="12.75" customHeight="1" x14ac:dyDescent="0.2">
      <c r="A242" s="209"/>
      <c r="B242" s="220"/>
      <c r="C242" s="9" t="s">
        <v>20</v>
      </c>
      <c r="D242" s="7"/>
      <c r="E242" s="17" t="s">
        <v>102</v>
      </c>
      <c r="F242" s="7"/>
      <c r="G242" s="7"/>
      <c r="H242" s="17" t="s">
        <v>102</v>
      </c>
      <c r="I242" s="7">
        <f t="shared" si="19"/>
        <v>0</v>
      </c>
      <c r="X242"/>
      <c r="Y242"/>
    </row>
    <row r="243" spans="1:25" ht="12.75" customHeight="1" x14ac:dyDescent="0.2">
      <c r="A243" s="209"/>
      <c r="B243" s="220"/>
      <c r="C243" s="9" t="s">
        <v>17</v>
      </c>
      <c r="D243" s="7"/>
      <c r="E243" s="10" t="s">
        <v>102</v>
      </c>
      <c r="F243" s="7"/>
      <c r="G243" s="7"/>
      <c r="H243" s="10" t="s">
        <v>102</v>
      </c>
      <c r="I243" s="7">
        <f t="shared" si="19"/>
        <v>0</v>
      </c>
      <c r="X243"/>
      <c r="Y243"/>
    </row>
    <row r="244" spans="1:25" ht="12.75" customHeight="1" x14ac:dyDescent="0.2">
      <c r="A244" s="209"/>
      <c r="B244" s="220"/>
      <c r="C244" s="9" t="s">
        <v>97</v>
      </c>
      <c r="D244" s="7"/>
      <c r="E244" s="17" t="s">
        <v>102</v>
      </c>
      <c r="F244" s="7"/>
      <c r="G244" s="7"/>
      <c r="H244" s="17" t="s">
        <v>102</v>
      </c>
      <c r="I244" s="7">
        <f t="shared" si="19"/>
        <v>0</v>
      </c>
      <c r="X244"/>
      <c r="Y244"/>
    </row>
    <row r="245" spans="1:25" ht="12.75" customHeight="1" x14ac:dyDescent="0.2">
      <c r="A245" s="209"/>
      <c r="B245" s="220"/>
      <c r="C245" s="9" t="s">
        <v>236</v>
      </c>
      <c r="D245" s="7"/>
      <c r="E245" s="17" t="s">
        <v>102</v>
      </c>
      <c r="F245" s="7"/>
      <c r="G245" s="7"/>
      <c r="H245" s="17" t="s">
        <v>102</v>
      </c>
      <c r="I245" s="7">
        <f t="shared" si="19"/>
        <v>0</v>
      </c>
      <c r="X245"/>
      <c r="Y245"/>
    </row>
    <row r="246" spans="1:25" ht="12.75" customHeight="1" x14ac:dyDescent="0.2">
      <c r="A246" s="209"/>
      <c r="B246" s="220"/>
      <c r="C246" s="9" t="s">
        <v>18</v>
      </c>
      <c r="D246" s="7">
        <v>336</v>
      </c>
      <c r="E246" s="10">
        <f t="shared" si="17"/>
        <v>0.25925925925925924</v>
      </c>
      <c r="F246" s="7"/>
      <c r="G246" s="7">
        <v>960</v>
      </c>
      <c r="H246" s="10">
        <f t="shared" si="18"/>
        <v>0.7407407407407407</v>
      </c>
      <c r="I246" s="7">
        <f t="shared" si="19"/>
        <v>1296</v>
      </c>
      <c r="X246"/>
      <c r="Y246"/>
    </row>
    <row r="247" spans="1:25" ht="12.75" customHeight="1" x14ac:dyDescent="0.2">
      <c r="A247" s="209"/>
      <c r="B247" s="220"/>
      <c r="C247" s="9" t="s">
        <v>22</v>
      </c>
      <c r="D247" s="7">
        <v>1872</v>
      </c>
      <c r="E247" s="10">
        <f t="shared" si="17"/>
        <v>0.6</v>
      </c>
      <c r="F247" s="7"/>
      <c r="G247" s="7">
        <v>1248</v>
      </c>
      <c r="H247" s="10">
        <f t="shared" si="18"/>
        <v>0.4</v>
      </c>
      <c r="I247" s="7">
        <f t="shared" si="19"/>
        <v>3120</v>
      </c>
      <c r="X247"/>
      <c r="Y247"/>
    </row>
    <row r="248" spans="1:25" ht="12.75" customHeight="1" x14ac:dyDescent="0.2">
      <c r="A248" s="209"/>
      <c r="B248" s="220"/>
      <c r="C248" s="35" t="s">
        <v>75</v>
      </c>
      <c r="D248" s="33">
        <f>SUM(D237:D247)</f>
        <v>3360</v>
      </c>
      <c r="E248" s="40">
        <f t="shared" si="17"/>
        <v>0.53435114503816794</v>
      </c>
      <c r="F248" s="39"/>
      <c r="G248" s="33">
        <f>SUM(G237:G247)</f>
        <v>2928</v>
      </c>
      <c r="H248" s="40">
        <f t="shared" si="18"/>
        <v>0.46564885496183206</v>
      </c>
      <c r="I248" s="39">
        <f t="shared" si="19"/>
        <v>6288</v>
      </c>
      <c r="X248"/>
      <c r="Y248"/>
    </row>
    <row r="249" spans="1:25" ht="12.75" customHeight="1" x14ac:dyDescent="0.2">
      <c r="A249" s="209"/>
      <c r="B249" s="220"/>
      <c r="C249" s="53" t="s">
        <v>180</v>
      </c>
      <c r="D249" s="33"/>
      <c r="E249" s="34"/>
      <c r="F249" s="65"/>
      <c r="G249" s="33"/>
      <c r="H249" s="34"/>
      <c r="I249" s="33"/>
      <c r="X249"/>
      <c r="Y249"/>
    </row>
    <row r="250" spans="1:25" ht="12.75" customHeight="1" x14ac:dyDescent="0.2">
      <c r="A250" s="209"/>
      <c r="B250" s="220"/>
      <c r="C250" s="9" t="s">
        <v>19</v>
      </c>
      <c r="D250" s="16"/>
      <c r="E250" s="10" t="s">
        <v>102</v>
      </c>
      <c r="F250" s="5"/>
      <c r="G250" s="16"/>
      <c r="H250" s="10" t="s">
        <v>102</v>
      </c>
      <c r="I250" s="16">
        <f t="shared" ref="I250:I339" si="25">+D250+G250</f>
        <v>0</v>
      </c>
      <c r="X250"/>
      <c r="Y250"/>
    </row>
    <row r="251" spans="1:25" ht="12.75" customHeight="1" x14ac:dyDescent="0.2">
      <c r="A251" s="209"/>
      <c r="B251" s="220"/>
      <c r="C251" s="9" t="s">
        <v>237</v>
      </c>
      <c r="D251" s="7"/>
      <c r="E251" s="10" t="s">
        <v>102</v>
      </c>
      <c r="F251" s="12"/>
      <c r="G251" s="7"/>
      <c r="H251" s="10" t="s">
        <v>102</v>
      </c>
      <c r="I251" s="7">
        <f t="shared" si="25"/>
        <v>0</v>
      </c>
      <c r="X251"/>
      <c r="Y251"/>
    </row>
    <row r="252" spans="1:25" ht="12.75" customHeight="1" x14ac:dyDescent="0.2">
      <c r="A252" s="209"/>
      <c r="B252" s="220"/>
      <c r="C252" s="9" t="s">
        <v>1</v>
      </c>
      <c r="D252" s="7">
        <v>2256</v>
      </c>
      <c r="E252" s="10">
        <f t="shared" ref="E252:E339" si="26">+D252/$I252</f>
        <v>1</v>
      </c>
      <c r="F252" s="12"/>
      <c r="G252" s="7">
        <v>0</v>
      </c>
      <c r="H252" s="10">
        <f t="shared" ref="H252:H339" si="27">+G252/$I252</f>
        <v>0</v>
      </c>
      <c r="I252" s="7">
        <f t="shared" si="25"/>
        <v>2256</v>
      </c>
      <c r="X252"/>
      <c r="Y252"/>
    </row>
    <row r="253" spans="1:25" ht="12.75" customHeight="1" x14ac:dyDescent="0.2">
      <c r="A253" s="209"/>
      <c r="B253" s="220"/>
      <c r="C253" s="9" t="s">
        <v>2</v>
      </c>
      <c r="D253" s="7"/>
      <c r="E253" s="10" t="s">
        <v>102</v>
      </c>
      <c r="F253" s="7"/>
      <c r="G253" s="7"/>
      <c r="H253" s="10" t="s">
        <v>102</v>
      </c>
      <c r="I253" s="7">
        <f t="shared" si="25"/>
        <v>0</v>
      </c>
      <c r="X253"/>
      <c r="Y253"/>
    </row>
    <row r="254" spans="1:25" ht="12.75" customHeight="1" x14ac:dyDescent="0.2">
      <c r="A254" s="209"/>
      <c r="B254" s="220"/>
      <c r="C254" s="9" t="s">
        <v>21</v>
      </c>
      <c r="D254" s="7">
        <v>0</v>
      </c>
      <c r="E254" s="10">
        <f t="shared" si="26"/>
        <v>0</v>
      </c>
      <c r="F254" s="7"/>
      <c r="G254" s="7">
        <v>1248</v>
      </c>
      <c r="H254" s="10">
        <f t="shared" si="27"/>
        <v>1</v>
      </c>
      <c r="I254" s="7">
        <f t="shared" si="25"/>
        <v>1248</v>
      </c>
      <c r="X254"/>
      <c r="Y254"/>
    </row>
    <row r="255" spans="1:25" ht="12.75" customHeight="1" x14ac:dyDescent="0.2">
      <c r="A255" s="209"/>
      <c r="B255" s="220"/>
      <c r="C255" s="9" t="s">
        <v>3</v>
      </c>
      <c r="D255" s="15"/>
      <c r="E255" s="10" t="s">
        <v>102</v>
      </c>
      <c r="F255" s="7"/>
      <c r="G255" s="15"/>
      <c r="H255" s="10" t="s">
        <v>102</v>
      </c>
      <c r="I255" s="7">
        <f t="shared" si="25"/>
        <v>0</v>
      </c>
      <c r="X255"/>
      <c r="Y255"/>
    </row>
    <row r="256" spans="1:25" ht="12.75" customHeight="1" x14ac:dyDescent="0.2">
      <c r="A256" s="209"/>
      <c r="B256" s="220"/>
      <c r="C256" s="9" t="s">
        <v>4</v>
      </c>
      <c r="D256" s="15"/>
      <c r="E256" s="10" t="s">
        <v>102</v>
      </c>
      <c r="F256" s="7"/>
      <c r="G256" s="7"/>
      <c r="H256" s="10" t="s">
        <v>102</v>
      </c>
      <c r="I256" s="7">
        <f t="shared" si="25"/>
        <v>0</v>
      </c>
      <c r="X256"/>
      <c r="Y256"/>
    </row>
    <row r="257" spans="1:25" ht="12.75" customHeight="1" x14ac:dyDescent="0.2">
      <c r="A257" s="209"/>
      <c r="B257" s="220"/>
      <c r="C257" s="9" t="s">
        <v>47</v>
      </c>
      <c r="D257" s="7">
        <v>1104</v>
      </c>
      <c r="E257" s="10">
        <f t="shared" si="26"/>
        <v>0.16788321167883211</v>
      </c>
      <c r="F257" s="7"/>
      <c r="G257" s="7">
        <v>5472</v>
      </c>
      <c r="H257" s="10">
        <f t="shared" si="27"/>
        <v>0.83211678832116787</v>
      </c>
      <c r="I257" s="7">
        <f t="shared" si="25"/>
        <v>6576</v>
      </c>
      <c r="X257"/>
      <c r="Y257"/>
    </row>
    <row r="258" spans="1:25" ht="12.75" customHeight="1" x14ac:dyDescent="0.2">
      <c r="A258" s="209"/>
      <c r="B258" s="220"/>
      <c r="C258" s="9" t="s">
        <v>206</v>
      </c>
      <c r="D258" s="7"/>
      <c r="E258" s="10" t="s">
        <v>102</v>
      </c>
      <c r="F258" s="7"/>
      <c r="G258" s="7"/>
      <c r="H258" s="10" t="s">
        <v>102</v>
      </c>
      <c r="I258" s="7">
        <f t="shared" si="25"/>
        <v>0</v>
      </c>
      <c r="X258"/>
      <c r="Y258"/>
    </row>
    <row r="259" spans="1:25" ht="12.75" customHeight="1" x14ac:dyDescent="0.2">
      <c r="A259" s="209"/>
      <c r="B259" s="220"/>
      <c r="C259" s="50" t="s">
        <v>5</v>
      </c>
      <c r="D259" s="7">
        <v>0</v>
      </c>
      <c r="E259" s="10">
        <f t="shared" si="26"/>
        <v>0</v>
      </c>
      <c r="F259" s="7"/>
      <c r="G259" s="7">
        <v>816</v>
      </c>
      <c r="H259" s="10">
        <f t="shared" si="27"/>
        <v>1</v>
      </c>
      <c r="I259" s="7">
        <f t="shared" si="25"/>
        <v>816</v>
      </c>
      <c r="X259"/>
      <c r="Y259"/>
    </row>
    <row r="260" spans="1:25" ht="12.75" customHeight="1" x14ac:dyDescent="0.2">
      <c r="A260" s="209"/>
      <c r="B260" s="220"/>
      <c r="C260" s="35" t="s">
        <v>75</v>
      </c>
      <c r="D260" s="33">
        <f>SUM(D250:D259)</f>
        <v>3360</v>
      </c>
      <c r="E260" s="34">
        <f t="shared" si="26"/>
        <v>0.30837004405286345</v>
      </c>
      <c r="F260" s="33"/>
      <c r="G260" s="33">
        <f>SUM(G250:G259)</f>
        <v>7536</v>
      </c>
      <c r="H260" s="34">
        <f t="shared" si="27"/>
        <v>0.69162995594713661</v>
      </c>
      <c r="I260" s="33">
        <f t="shared" si="25"/>
        <v>10896</v>
      </c>
      <c r="X260"/>
      <c r="Y260"/>
    </row>
    <row r="261" spans="1:25" ht="12.75" customHeight="1" x14ac:dyDescent="0.2">
      <c r="A261" s="209"/>
      <c r="B261" s="220"/>
      <c r="C261" s="53" t="s">
        <v>99</v>
      </c>
      <c r="D261" s="33"/>
      <c r="E261" s="34"/>
      <c r="F261" s="65"/>
      <c r="G261" s="33"/>
      <c r="H261" s="34"/>
      <c r="I261" s="33"/>
      <c r="X261"/>
      <c r="Y261"/>
    </row>
    <row r="262" spans="1:25" ht="12.75" customHeight="1" x14ac:dyDescent="0.2">
      <c r="A262" s="209"/>
      <c r="B262" s="220"/>
      <c r="C262" s="9" t="s">
        <v>36</v>
      </c>
      <c r="D262" s="7"/>
      <c r="E262" s="10" t="s">
        <v>102</v>
      </c>
      <c r="F262" s="12"/>
      <c r="G262" s="7"/>
      <c r="H262" s="10" t="s">
        <v>102</v>
      </c>
      <c r="I262" s="7">
        <f t="shared" si="25"/>
        <v>0</v>
      </c>
      <c r="X262"/>
      <c r="Y262"/>
    </row>
    <row r="263" spans="1:25" ht="12.75" customHeight="1" x14ac:dyDescent="0.2">
      <c r="A263" s="209"/>
      <c r="B263" s="220"/>
      <c r="C263" s="9" t="s">
        <v>7</v>
      </c>
      <c r="D263" s="15"/>
      <c r="E263" s="10" t="s">
        <v>102</v>
      </c>
      <c r="F263" s="7"/>
      <c r="G263" s="15"/>
      <c r="H263" s="10" t="s">
        <v>102</v>
      </c>
      <c r="I263" s="7">
        <f t="shared" si="25"/>
        <v>0</v>
      </c>
      <c r="X263"/>
      <c r="Y263"/>
    </row>
    <row r="264" spans="1:25" ht="12.75" customHeight="1" x14ac:dyDescent="0.2">
      <c r="A264" s="209"/>
      <c r="B264" s="220"/>
      <c r="C264" s="9" t="s">
        <v>0</v>
      </c>
      <c r="D264" s="15"/>
      <c r="E264" s="10" t="s">
        <v>102</v>
      </c>
      <c r="F264" s="7"/>
      <c r="G264" s="15"/>
      <c r="H264" s="10" t="s">
        <v>102</v>
      </c>
      <c r="I264" s="7">
        <f t="shared" si="25"/>
        <v>0</v>
      </c>
      <c r="X264"/>
      <c r="Y264"/>
    </row>
    <row r="265" spans="1:25" ht="12.75" customHeight="1" x14ac:dyDescent="0.2">
      <c r="A265" s="209"/>
      <c r="B265" s="220"/>
      <c r="C265" s="9" t="s">
        <v>8</v>
      </c>
      <c r="D265" s="7"/>
      <c r="E265" s="10" t="s">
        <v>102</v>
      </c>
      <c r="F265" s="7"/>
      <c r="G265" s="7"/>
      <c r="H265" s="10" t="s">
        <v>102</v>
      </c>
      <c r="I265" s="7">
        <f t="shared" si="25"/>
        <v>0</v>
      </c>
      <c r="X265"/>
      <c r="Y265"/>
    </row>
    <row r="266" spans="1:25" ht="12.75" customHeight="1" x14ac:dyDescent="0.2">
      <c r="A266" s="209"/>
      <c r="B266" s="220"/>
      <c r="C266" s="9" t="s">
        <v>34</v>
      </c>
      <c r="D266" s="15">
        <v>6864</v>
      </c>
      <c r="E266" s="10">
        <f t="shared" si="26"/>
        <v>0.50889679715302494</v>
      </c>
      <c r="F266" s="7"/>
      <c r="G266" s="15">
        <v>6624</v>
      </c>
      <c r="H266" s="10">
        <f t="shared" si="27"/>
        <v>0.49110320284697506</v>
      </c>
      <c r="I266" s="7">
        <f t="shared" si="25"/>
        <v>13488</v>
      </c>
      <c r="X266"/>
      <c r="Y266"/>
    </row>
    <row r="267" spans="1:25" ht="12.75" customHeight="1" x14ac:dyDescent="0.2">
      <c r="A267" s="209"/>
      <c r="B267" s="220"/>
      <c r="C267" s="9" t="s">
        <v>37</v>
      </c>
      <c r="D267" s="7">
        <v>2160</v>
      </c>
      <c r="E267" s="10">
        <f t="shared" si="26"/>
        <v>0.6428571428571429</v>
      </c>
      <c r="F267" s="7"/>
      <c r="G267" s="7">
        <v>1200</v>
      </c>
      <c r="H267" s="10">
        <f t="shared" si="27"/>
        <v>0.35714285714285715</v>
      </c>
      <c r="I267" s="7">
        <f t="shared" si="25"/>
        <v>3360</v>
      </c>
      <c r="X267"/>
      <c r="Y267"/>
    </row>
    <row r="268" spans="1:25" ht="12.75" customHeight="1" x14ac:dyDescent="0.2">
      <c r="A268" s="209"/>
      <c r="B268" s="220"/>
      <c r="C268" s="9" t="s">
        <v>208</v>
      </c>
      <c r="D268" s="7"/>
      <c r="E268" s="10" t="s">
        <v>102</v>
      </c>
      <c r="F268" s="12"/>
      <c r="G268" s="7"/>
      <c r="H268" s="10" t="s">
        <v>102</v>
      </c>
      <c r="I268" s="7">
        <f t="shared" si="25"/>
        <v>0</v>
      </c>
      <c r="X268"/>
      <c r="Y268"/>
    </row>
    <row r="269" spans="1:25" ht="12.75" customHeight="1" x14ac:dyDescent="0.2">
      <c r="A269" s="209"/>
      <c r="B269" s="220"/>
      <c r="C269" s="9" t="s">
        <v>219</v>
      </c>
      <c r="D269" s="15"/>
      <c r="E269" s="10" t="s">
        <v>102</v>
      </c>
      <c r="F269" s="7"/>
      <c r="G269" s="15"/>
      <c r="H269" s="10" t="s">
        <v>102</v>
      </c>
      <c r="I269" s="7">
        <f t="shared" si="25"/>
        <v>0</v>
      </c>
      <c r="X269"/>
      <c r="Y269"/>
    </row>
    <row r="270" spans="1:25" ht="12.75" customHeight="1" x14ac:dyDescent="0.2">
      <c r="A270" s="209"/>
      <c r="B270" s="220"/>
      <c r="C270" s="9" t="s">
        <v>6</v>
      </c>
      <c r="D270" s="7">
        <v>4208</v>
      </c>
      <c r="E270" s="10">
        <f t="shared" si="26"/>
        <v>1</v>
      </c>
      <c r="F270" s="7"/>
      <c r="G270" s="7">
        <v>0</v>
      </c>
      <c r="H270" s="10">
        <f t="shared" si="27"/>
        <v>0</v>
      </c>
      <c r="I270" s="7">
        <f t="shared" si="25"/>
        <v>4208</v>
      </c>
      <c r="X270"/>
      <c r="Y270"/>
    </row>
    <row r="271" spans="1:25" ht="12.75" customHeight="1" x14ac:dyDescent="0.2">
      <c r="A271" s="209"/>
      <c r="B271" s="220"/>
      <c r="C271" s="9" t="s">
        <v>9</v>
      </c>
      <c r="D271" s="7"/>
      <c r="E271" s="10" t="s">
        <v>102</v>
      </c>
      <c r="F271" s="7"/>
      <c r="G271" s="7"/>
      <c r="H271" s="10" t="s">
        <v>102</v>
      </c>
      <c r="I271" s="7">
        <f t="shared" si="25"/>
        <v>0</v>
      </c>
      <c r="X271"/>
      <c r="Y271"/>
    </row>
    <row r="272" spans="1:25" ht="12.75" customHeight="1" x14ac:dyDescent="0.2">
      <c r="A272" s="209"/>
      <c r="B272" s="220"/>
      <c r="C272" s="9" t="s">
        <v>10</v>
      </c>
      <c r="D272" s="7"/>
      <c r="E272" s="10" t="s">
        <v>102</v>
      </c>
      <c r="F272" s="7"/>
      <c r="G272" s="7"/>
      <c r="H272" s="10" t="s">
        <v>102</v>
      </c>
      <c r="I272" s="7">
        <f t="shared" si="25"/>
        <v>0</v>
      </c>
      <c r="X272"/>
      <c r="Y272"/>
    </row>
    <row r="273" spans="1:25" ht="12.75" customHeight="1" x14ac:dyDescent="0.2">
      <c r="A273" s="209"/>
      <c r="B273" s="220"/>
      <c r="C273" s="50" t="s">
        <v>23</v>
      </c>
      <c r="D273" s="7">
        <v>576</v>
      </c>
      <c r="E273" s="10">
        <f t="shared" si="26"/>
        <v>1</v>
      </c>
      <c r="F273" s="7"/>
      <c r="G273" s="7">
        <v>0</v>
      </c>
      <c r="H273" s="10">
        <f t="shared" si="27"/>
        <v>0</v>
      </c>
      <c r="I273" s="7">
        <f t="shared" si="25"/>
        <v>576</v>
      </c>
      <c r="X273"/>
      <c r="Y273"/>
    </row>
    <row r="274" spans="1:25" ht="12.75" customHeight="1" x14ac:dyDescent="0.2">
      <c r="A274" s="209"/>
      <c r="B274" s="220"/>
      <c r="C274" s="50" t="s">
        <v>24</v>
      </c>
      <c r="D274" s="15"/>
      <c r="E274" s="10" t="s">
        <v>102</v>
      </c>
      <c r="F274" s="7"/>
      <c r="G274" s="15"/>
      <c r="H274" s="10" t="s">
        <v>102</v>
      </c>
      <c r="I274" s="7">
        <f t="shared" si="25"/>
        <v>0</v>
      </c>
      <c r="X274"/>
      <c r="Y274"/>
    </row>
    <row r="275" spans="1:25" ht="12.75" customHeight="1" x14ac:dyDescent="0.2">
      <c r="A275" s="209"/>
      <c r="B275" s="220"/>
      <c r="C275" s="35" t="s">
        <v>75</v>
      </c>
      <c r="D275" s="33">
        <f>SUM(D262:D274)</f>
        <v>13808</v>
      </c>
      <c r="E275" s="34">
        <f t="shared" si="26"/>
        <v>0.63831360946745563</v>
      </c>
      <c r="F275" s="33"/>
      <c r="G275" s="33">
        <f>SUM(G262:G274)</f>
        <v>7824</v>
      </c>
      <c r="H275" s="34">
        <f t="shared" si="27"/>
        <v>0.36168639053254437</v>
      </c>
      <c r="I275" s="33">
        <f t="shared" si="25"/>
        <v>21632</v>
      </c>
      <c r="X275"/>
      <c r="Y275"/>
    </row>
    <row r="276" spans="1:25" ht="12.75" customHeight="1" thickBot="1" x14ac:dyDescent="0.25">
      <c r="A276" s="209"/>
      <c r="B276" s="221"/>
      <c r="C276" s="64" t="s">
        <v>25</v>
      </c>
      <c r="D276" s="63">
        <f>SUM(D248,D260,D275)</f>
        <v>20528</v>
      </c>
      <c r="E276" s="61">
        <f t="shared" si="26"/>
        <v>0.52885408079142626</v>
      </c>
      <c r="F276" s="63"/>
      <c r="G276" s="63">
        <f>SUM(G248,G260,G275)</f>
        <v>18288</v>
      </c>
      <c r="H276" s="61">
        <f t="shared" si="27"/>
        <v>0.47114591920857379</v>
      </c>
      <c r="I276" s="63">
        <f t="shared" si="25"/>
        <v>38816</v>
      </c>
      <c r="X276"/>
      <c r="Y276"/>
    </row>
    <row r="277" spans="1:25" ht="12.75" customHeight="1" x14ac:dyDescent="0.2">
      <c r="A277" s="207" t="s">
        <v>531</v>
      </c>
      <c r="B277" s="209" t="s">
        <v>523</v>
      </c>
      <c r="C277" s="52" t="s">
        <v>498</v>
      </c>
      <c r="D277" s="16"/>
      <c r="E277" s="10" t="s">
        <v>102</v>
      </c>
      <c r="F277" s="5"/>
      <c r="G277" s="16"/>
      <c r="H277" s="10" t="s">
        <v>102</v>
      </c>
      <c r="I277" s="16">
        <f t="shared" si="25"/>
        <v>0</v>
      </c>
      <c r="X277"/>
      <c r="Y277"/>
    </row>
    <row r="278" spans="1:25" ht="12.75" customHeight="1" x14ac:dyDescent="0.2">
      <c r="A278" s="207"/>
      <c r="B278" s="209"/>
      <c r="C278" s="9" t="s">
        <v>499</v>
      </c>
      <c r="D278" s="7">
        <v>2016</v>
      </c>
      <c r="E278" s="10">
        <f t="shared" si="26"/>
        <v>0.67741935483870963</v>
      </c>
      <c r="F278" s="12"/>
      <c r="G278" s="7">
        <v>960</v>
      </c>
      <c r="H278" s="10">
        <f t="shared" si="27"/>
        <v>0.32258064516129031</v>
      </c>
      <c r="I278" s="7">
        <f t="shared" si="25"/>
        <v>2976</v>
      </c>
      <c r="X278"/>
      <c r="Y278"/>
    </row>
    <row r="279" spans="1:25" ht="12.75" customHeight="1" x14ac:dyDescent="0.2">
      <c r="A279" s="207"/>
      <c r="B279" s="209"/>
      <c r="C279" s="9" t="s">
        <v>500</v>
      </c>
      <c r="D279" s="7">
        <v>0</v>
      </c>
      <c r="E279" s="10">
        <f t="shared" si="26"/>
        <v>0</v>
      </c>
      <c r="F279" s="7"/>
      <c r="G279" s="7">
        <v>5792</v>
      </c>
      <c r="H279" s="10">
        <f t="shared" si="27"/>
        <v>1</v>
      </c>
      <c r="I279" s="7">
        <f t="shared" si="25"/>
        <v>5792</v>
      </c>
      <c r="X279"/>
      <c r="Y279"/>
    </row>
    <row r="280" spans="1:25" ht="12.75" customHeight="1" x14ac:dyDescent="0.2">
      <c r="A280" s="207"/>
      <c r="B280" s="209"/>
      <c r="C280" s="9" t="s">
        <v>501</v>
      </c>
      <c r="D280" s="7">
        <v>16400</v>
      </c>
      <c r="E280" s="10">
        <f t="shared" si="26"/>
        <v>0.36594073545162442</v>
      </c>
      <c r="F280" s="12"/>
      <c r="G280" s="7">
        <v>28416</v>
      </c>
      <c r="H280" s="10">
        <f t="shared" si="27"/>
        <v>0.63405926454837558</v>
      </c>
      <c r="I280" s="7">
        <f t="shared" si="25"/>
        <v>44816</v>
      </c>
      <c r="X280"/>
      <c r="Y280"/>
    </row>
    <row r="281" spans="1:25" ht="12.75" customHeight="1" x14ac:dyDescent="0.2">
      <c r="A281" s="207"/>
      <c r="B281" s="209"/>
      <c r="C281" s="9" t="s">
        <v>502</v>
      </c>
      <c r="D281" s="7">
        <v>480</v>
      </c>
      <c r="E281" s="10">
        <f t="shared" si="26"/>
        <v>0.12295081967213115</v>
      </c>
      <c r="F281" s="12"/>
      <c r="G281" s="7">
        <v>3424</v>
      </c>
      <c r="H281" s="10">
        <f t="shared" si="27"/>
        <v>0.87704918032786883</v>
      </c>
      <c r="I281" s="7">
        <f t="shared" si="25"/>
        <v>3904</v>
      </c>
      <c r="X281"/>
      <c r="Y281"/>
    </row>
    <row r="282" spans="1:25" ht="12.75" customHeight="1" x14ac:dyDescent="0.2">
      <c r="A282" s="207"/>
      <c r="B282" s="209"/>
      <c r="C282" s="9" t="s">
        <v>503</v>
      </c>
      <c r="D282" s="7">
        <v>10304</v>
      </c>
      <c r="E282" s="10">
        <f t="shared" si="26"/>
        <v>0.34002111932418161</v>
      </c>
      <c r="F282" s="12"/>
      <c r="G282" s="7">
        <v>20000</v>
      </c>
      <c r="H282" s="10">
        <f t="shared" si="27"/>
        <v>0.65997888067581834</v>
      </c>
      <c r="I282" s="7">
        <f t="shared" si="25"/>
        <v>30304</v>
      </c>
      <c r="X282"/>
      <c r="Y282"/>
    </row>
    <row r="283" spans="1:25" ht="12.75" customHeight="1" x14ac:dyDescent="0.2">
      <c r="A283" s="207"/>
      <c r="B283" s="209"/>
      <c r="C283" s="9" t="s">
        <v>504</v>
      </c>
      <c r="D283" s="14">
        <v>41008</v>
      </c>
      <c r="E283" s="17">
        <f t="shared" si="26"/>
        <v>0.40962122422886366</v>
      </c>
      <c r="F283" s="16"/>
      <c r="G283" s="14">
        <v>59104</v>
      </c>
      <c r="H283" s="17">
        <f t="shared" si="27"/>
        <v>0.59037877577113629</v>
      </c>
      <c r="I283" s="16">
        <f t="shared" si="25"/>
        <v>100112</v>
      </c>
      <c r="X283"/>
      <c r="Y283"/>
    </row>
    <row r="284" spans="1:25" ht="12.75" customHeight="1" x14ac:dyDescent="0.2">
      <c r="A284" s="207"/>
      <c r="B284" s="209"/>
      <c r="C284" s="9" t="s">
        <v>505</v>
      </c>
      <c r="D284" s="7">
        <v>2112</v>
      </c>
      <c r="E284" s="10">
        <f t="shared" si="26"/>
        <v>0.23157894736842105</v>
      </c>
      <c r="F284" s="7"/>
      <c r="G284" s="7">
        <v>7008</v>
      </c>
      <c r="H284" s="10">
        <f t="shared" si="27"/>
        <v>0.76842105263157889</v>
      </c>
      <c r="I284" s="7">
        <f t="shared" si="25"/>
        <v>9120</v>
      </c>
      <c r="X284"/>
      <c r="Y284"/>
    </row>
    <row r="285" spans="1:25" ht="12.75" customHeight="1" x14ac:dyDescent="0.2">
      <c r="A285" s="207"/>
      <c r="B285" s="209"/>
      <c r="C285" s="9" t="s">
        <v>506</v>
      </c>
      <c r="D285" s="7">
        <v>1344</v>
      </c>
      <c r="E285" s="10">
        <f t="shared" si="26"/>
        <v>0.43076923076923079</v>
      </c>
      <c r="F285" s="7"/>
      <c r="G285" s="7">
        <v>1776</v>
      </c>
      <c r="H285" s="10">
        <f t="shared" si="27"/>
        <v>0.56923076923076921</v>
      </c>
      <c r="I285" s="7">
        <f t="shared" si="25"/>
        <v>3120</v>
      </c>
      <c r="X285"/>
      <c r="Y285"/>
    </row>
    <row r="286" spans="1:25" ht="12.75" customHeight="1" x14ac:dyDescent="0.2">
      <c r="A286" s="207"/>
      <c r="B286" s="209"/>
      <c r="C286" s="9" t="s">
        <v>507</v>
      </c>
      <c r="D286" s="7">
        <v>0</v>
      </c>
      <c r="E286" s="10">
        <f t="shared" si="26"/>
        <v>0</v>
      </c>
      <c r="F286" s="7"/>
      <c r="G286" s="7">
        <v>3808</v>
      </c>
      <c r="H286" s="10">
        <f t="shared" si="27"/>
        <v>1</v>
      </c>
      <c r="I286" s="7">
        <f t="shared" si="25"/>
        <v>3808</v>
      </c>
      <c r="X286"/>
      <c r="Y286"/>
    </row>
    <row r="287" spans="1:25" ht="12.75" customHeight="1" x14ac:dyDescent="0.2">
      <c r="A287" s="207"/>
      <c r="B287" s="209"/>
      <c r="C287" s="9" t="s">
        <v>508</v>
      </c>
      <c r="D287" s="7">
        <v>2976</v>
      </c>
      <c r="E287" s="10">
        <f t="shared" si="26"/>
        <v>0.71264367816091956</v>
      </c>
      <c r="F287" s="7"/>
      <c r="G287" s="7">
        <v>1200</v>
      </c>
      <c r="H287" s="10">
        <f t="shared" si="27"/>
        <v>0.28735632183908044</v>
      </c>
      <c r="I287" s="7">
        <f t="shared" si="25"/>
        <v>4176</v>
      </c>
      <c r="X287"/>
      <c r="Y287"/>
    </row>
    <row r="288" spans="1:25" ht="12.75" customHeight="1" x14ac:dyDescent="0.2">
      <c r="A288" s="207"/>
      <c r="B288" s="209"/>
      <c r="C288" s="9" t="s">
        <v>509</v>
      </c>
      <c r="D288" s="7">
        <v>368</v>
      </c>
      <c r="E288" s="10">
        <f t="shared" si="26"/>
        <v>0.5</v>
      </c>
      <c r="F288" s="7"/>
      <c r="G288" s="7">
        <v>368</v>
      </c>
      <c r="H288" s="10">
        <f t="shared" si="27"/>
        <v>0.5</v>
      </c>
      <c r="I288" s="7">
        <f t="shared" si="25"/>
        <v>736</v>
      </c>
      <c r="X288"/>
      <c r="Y288"/>
    </row>
    <row r="289" spans="1:25" ht="12.75" customHeight="1" x14ac:dyDescent="0.2">
      <c r="A289" s="207"/>
      <c r="B289" s="209"/>
      <c r="C289" s="49" t="s">
        <v>684</v>
      </c>
      <c r="D289" s="7">
        <v>1152</v>
      </c>
      <c r="E289" s="10">
        <f t="shared" si="26"/>
        <v>0.33333333333333331</v>
      </c>
      <c r="F289" s="7"/>
      <c r="G289" s="7">
        <v>2304</v>
      </c>
      <c r="H289" s="10">
        <f t="shared" si="27"/>
        <v>0.66666666666666663</v>
      </c>
      <c r="I289" s="7">
        <f t="shared" si="25"/>
        <v>3456</v>
      </c>
      <c r="X289"/>
      <c r="Y289"/>
    </row>
    <row r="290" spans="1:25" ht="12.75" customHeight="1" x14ac:dyDescent="0.2">
      <c r="A290" s="207"/>
      <c r="B290" s="209"/>
      <c r="C290" s="9" t="s">
        <v>510</v>
      </c>
      <c r="D290" s="7">
        <v>3792</v>
      </c>
      <c r="E290" s="10">
        <f t="shared" si="26"/>
        <v>1</v>
      </c>
      <c r="F290" s="7"/>
      <c r="G290" s="7">
        <v>0</v>
      </c>
      <c r="H290" s="10">
        <f t="shared" si="27"/>
        <v>0</v>
      </c>
      <c r="I290" s="7">
        <f t="shared" si="25"/>
        <v>3792</v>
      </c>
      <c r="X290"/>
      <c r="Y290"/>
    </row>
    <row r="291" spans="1:25" ht="12.75" customHeight="1" thickBot="1" x14ac:dyDescent="0.25">
      <c r="A291" s="207"/>
      <c r="B291" s="219"/>
      <c r="C291" s="64" t="s">
        <v>25</v>
      </c>
      <c r="D291" s="63">
        <f>SUM(D277:D290)</f>
        <v>81952</v>
      </c>
      <c r="E291" s="61">
        <f t="shared" si="26"/>
        <v>0.37921077959576516</v>
      </c>
      <c r="F291" s="63"/>
      <c r="G291" s="63">
        <f>SUM(G277:G290)</f>
        <v>134160</v>
      </c>
      <c r="H291" s="61">
        <f t="shared" si="27"/>
        <v>0.62078922040423479</v>
      </c>
      <c r="I291" s="63">
        <f t="shared" si="25"/>
        <v>216112</v>
      </c>
      <c r="X291"/>
      <c r="Y291"/>
    </row>
    <row r="292" spans="1:25" ht="12.75" customHeight="1" x14ac:dyDescent="0.2">
      <c r="A292" s="207"/>
      <c r="B292" s="212" t="s">
        <v>524</v>
      </c>
      <c r="C292" s="48" t="s">
        <v>669</v>
      </c>
      <c r="D292" s="16">
        <v>7999.9999999999991</v>
      </c>
      <c r="E292" s="17">
        <f t="shared" si="26"/>
        <v>1</v>
      </c>
      <c r="F292" s="16"/>
      <c r="G292" s="16">
        <v>0</v>
      </c>
      <c r="H292" s="17">
        <f t="shared" si="27"/>
        <v>0</v>
      </c>
      <c r="I292" s="16">
        <f t="shared" si="25"/>
        <v>7999.9999999999991</v>
      </c>
      <c r="X292"/>
      <c r="Y292"/>
    </row>
    <row r="293" spans="1:25" ht="12.75" customHeight="1" x14ac:dyDescent="0.2">
      <c r="A293" s="207"/>
      <c r="B293" s="210"/>
      <c r="C293" s="9" t="s">
        <v>511</v>
      </c>
      <c r="D293" s="7">
        <v>6672</v>
      </c>
      <c r="E293" s="10">
        <f t="shared" si="26"/>
        <v>0.53324808184143224</v>
      </c>
      <c r="F293" s="7"/>
      <c r="G293" s="7">
        <v>5840</v>
      </c>
      <c r="H293" s="10">
        <f t="shared" si="27"/>
        <v>0.46675191815856776</v>
      </c>
      <c r="I293" s="7">
        <f t="shared" si="25"/>
        <v>12512</v>
      </c>
      <c r="X293"/>
      <c r="Y293"/>
    </row>
    <row r="294" spans="1:25" ht="12.75" customHeight="1" x14ac:dyDescent="0.2">
      <c r="A294" s="207"/>
      <c r="B294" s="210"/>
      <c r="C294" s="50" t="s">
        <v>512</v>
      </c>
      <c r="D294" s="7"/>
      <c r="E294" s="10" t="s">
        <v>102</v>
      </c>
      <c r="F294" s="7"/>
      <c r="G294" s="7"/>
      <c r="H294" s="10" t="s">
        <v>102</v>
      </c>
      <c r="I294" s="7">
        <f t="shared" si="25"/>
        <v>0</v>
      </c>
      <c r="X294"/>
      <c r="Y294"/>
    </row>
    <row r="295" spans="1:25" ht="12.75" customHeight="1" thickBot="1" x14ac:dyDescent="0.25">
      <c r="A295" s="207"/>
      <c r="B295" s="217"/>
      <c r="C295" s="62" t="s">
        <v>25</v>
      </c>
      <c r="D295" s="63">
        <f>SUM(D292:D294)</f>
        <v>14672</v>
      </c>
      <c r="E295" s="61">
        <f t="shared" si="26"/>
        <v>0.71528861154446177</v>
      </c>
      <c r="F295" s="63"/>
      <c r="G295" s="63">
        <f>SUM(G292:G294)</f>
        <v>5840</v>
      </c>
      <c r="H295" s="61">
        <f t="shared" si="27"/>
        <v>0.28471138845553823</v>
      </c>
      <c r="I295" s="63">
        <f t="shared" si="25"/>
        <v>20512</v>
      </c>
      <c r="X295"/>
      <c r="Y295"/>
    </row>
    <row r="296" spans="1:25" ht="12.75" customHeight="1" thickBot="1" x14ac:dyDescent="0.25">
      <c r="A296" s="211"/>
      <c r="B296" s="204" t="s">
        <v>252</v>
      </c>
      <c r="C296" s="205"/>
      <c r="D296" s="76">
        <f>SUM(D276,D291,D295)</f>
        <v>117152</v>
      </c>
      <c r="E296" s="77">
        <f t="shared" si="26"/>
        <v>0.42532674992738889</v>
      </c>
      <c r="F296" s="78"/>
      <c r="G296" s="76">
        <f>SUM(G276,G291,G295)</f>
        <v>158288</v>
      </c>
      <c r="H296" s="77">
        <f t="shared" si="27"/>
        <v>0.57467325007261105</v>
      </c>
      <c r="I296" s="78">
        <f t="shared" si="25"/>
        <v>275440</v>
      </c>
      <c r="X296"/>
      <c r="Y296"/>
    </row>
    <row r="297" spans="1:25" ht="12.75" customHeight="1" x14ac:dyDescent="0.2">
      <c r="A297" s="212" t="s">
        <v>530</v>
      </c>
      <c r="B297" s="212" t="s">
        <v>525</v>
      </c>
      <c r="C297" s="47" t="s">
        <v>297</v>
      </c>
      <c r="D297" s="36"/>
      <c r="E297" s="36"/>
      <c r="F297" s="36"/>
      <c r="G297" s="36"/>
      <c r="H297" s="36"/>
      <c r="I297" s="36"/>
      <c r="X297"/>
      <c r="Y297"/>
    </row>
    <row r="298" spans="1:25" ht="12.75" customHeight="1" x14ac:dyDescent="0.2">
      <c r="A298" s="209"/>
      <c r="B298" s="210"/>
      <c r="C298" s="9" t="s">
        <v>78</v>
      </c>
      <c r="D298" s="15">
        <v>3472</v>
      </c>
      <c r="E298" s="10">
        <f t="shared" ref="E298:E305" si="28">+D298/$I298</f>
        <v>0.98190045248868774</v>
      </c>
      <c r="F298" s="7"/>
      <c r="G298" s="15">
        <v>64</v>
      </c>
      <c r="H298" s="10">
        <f t="shared" ref="H298:H305" si="29">+G298/$I298</f>
        <v>1.8099547511312219E-2</v>
      </c>
      <c r="I298" s="7">
        <f t="shared" ref="I298:I305" si="30">+D298+G298</f>
        <v>3536</v>
      </c>
      <c r="X298"/>
      <c r="Y298"/>
    </row>
    <row r="299" spans="1:25" ht="12.75" customHeight="1" x14ac:dyDescent="0.2">
      <c r="A299" s="209"/>
      <c r="B299" s="210"/>
      <c r="C299" s="9" t="s">
        <v>237</v>
      </c>
      <c r="D299" s="15"/>
      <c r="E299" s="10" t="s">
        <v>102</v>
      </c>
      <c r="F299" s="7"/>
      <c r="G299" s="15"/>
      <c r="H299" s="10" t="s">
        <v>102</v>
      </c>
      <c r="I299" s="7">
        <f t="shared" si="30"/>
        <v>0</v>
      </c>
      <c r="X299"/>
      <c r="Y299"/>
    </row>
    <row r="300" spans="1:25" ht="12.75" customHeight="1" x14ac:dyDescent="0.2">
      <c r="A300" s="209"/>
      <c r="B300" s="210"/>
      <c r="C300" s="9" t="s">
        <v>8</v>
      </c>
      <c r="D300" s="15"/>
      <c r="E300" s="10" t="s">
        <v>102</v>
      </c>
      <c r="F300" s="7"/>
      <c r="G300" s="15"/>
      <c r="H300" s="10" t="s">
        <v>102</v>
      </c>
      <c r="I300" s="7">
        <f t="shared" si="30"/>
        <v>0</v>
      </c>
      <c r="X300"/>
      <c r="Y300"/>
    </row>
    <row r="301" spans="1:25" ht="12.75" customHeight="1" x14ac:dyDescent="0.2">
      <c r="A301" s="209"/>
      <c r="B301" s="210"/>
      <c r="C301" s="9" t="s">
        <v>3</v>
      </c>
      <c r="D301" s="15"/>
      <c r="E301" s="10" t="s">
        <v>102</v>
      </c>
      <c r="F301" s="7"/>
      <c r="G301" s="15"/>
      <c r="H301" s="10" t="s">
        <v>102</v>
      </c>
      <c r="I301" s="7">
        <f t="shared" si="30"/>
        <v>0</v>
      </c>
      <c r="X301"/>
      <c r="Y301"/>
    </row>
    <row r="302" spans="1:25" ht="12.75" customHeight="1" x14ac:dyDescent="0.2">
      <c r="A302" s="209"/>
      <c r="B302" s="210"/>
      <c r="C302" s="9" t="s">
        <v>9</v>
      </c>
      <c r="D302" s="7">
        <v>184.00000000000003</v>
      </c>
      <c r="E302" s="10">
        <f t="shared" si="28"/>
        <v>0.51111111111111118</v>
      </c>
      <c r="F302" s="7"/>
      <c r="G302" s="7">
        <v>176</v>
      </c>
      <c r="H302" s="10">
        <f t="shared" si="29"/>
        <v>0.48888888888888887</v>
      </c>
      <c r="I302" s="7">
        <f t="shared" si="30"/>
        <v>360</v>
      </c>
      <c r="X302"/>
      <c r="Y302"/>
    </row>
    <row r="303" spans="1:25" ht="12.75" customHeight="1" x14ac:dyDescent="0.2">
      <c r="A303" s="209"/>
      <c r="B303" s="210"/>
      <c r="C303" s="9" t="s">
        <v>5</v>
      </c>
      <c r="D303" s="16"/>
      <c r="E303" s="10" t="s">
        <v>102</v>
      </c>
      <c r="F303" s="5"/>
      <c r="G303" s="16"/>
      <c r="H303" s="10" t="s">
        <v>102</v>
      </c>
      <c r="I303" s="16">
        <f t="shared" si="30"/>
        <v>0</v>
      </c>
      <c r="X303"/>
      <c r="Y303"/>
    </row>
    <row r="304" spans="1:25" ht="12.75" customHeight="1" x14ac:dyDescent="0.2">
      <c r="A304" s="209"/>
      <c r="B304" s="210"/>
      <c r="C304" s="9" t="s">
        <v>80</v>
      </c>
      <c r="D304" s="7">
        <v>96</v>
      </c>
      <c r="E304" s="10">
        <f t="shared" si="28"/>
        <v>0.33333333333333331</v>
      </c>
      <c r="F304" s="7"/>
      <c r="G304" s="7">
        <v>192</v>
      </c>
      <c r="H304" s="10">
        <f t="shared" si="29"/>
        <v>0.66666666666666663</v>
      </c>
      <c r="I304" s="7">
        <f t="shared" si="30"/>
        <v>288</v>
      </c>
      <c r="X304"/>
      <c r="Y304"/>
    </row>
    <row r="305" spans="1:25" ht="12.75" customHeight="1" x14ac:dyDescent="0.2">
      <c r="A305" s="209"/>
      <c r="B305" s="210"/>
      <c r="C305" s="35" t="s">
        <v>75</v>
      </c>
      <c r="D305" s="33">
        <f>SUM(D298:D304)</f>
        <v>3752</v>
      </c>
      <c r="E305" s="42">
        <f t="shared" si="28"/>
        <v>0.89674952198852775</v>
      </c>
      <c r="F305" s="43"/>
      <c r="G305" s="33">
        <f>SUM(G298:G304)</f>
        <v>432</v>
      </c>
      <c r="H305" s="42">
        <f t="shared" si="29"/>
        <v>0.10325047801147227</v>
      </c>
      <c r="I305" s="43">
        <f t="shared" si="30"/>
        <v>4184</v>
      </c>
      <c r="X305"/>
      <c r="Y305"/>
    </row>
    <row r="306" spans="1:25" ht="12.75" customHeight="1" x14ac:dyDescent="0.2">
      <c r="A306" s="209"/>
      <c r="B306" s="210"/>
      <c r="C306" s="53" t="s">
        <v>313</v>
      </c>
      <c r="D306" s="33"/>
      <c r="E306" s="34"/>
      <c r="F306" s="33"/>
      <c r="G306" s="33"/>
      <c r="H306" s="34"/>
      <c r="I306" s="33"/>
      <c r="X306"/>
      <c r="Y306"/>
    </row>
    <row r="307" spans="1:25" ht="12.75" customHeight="1" x14ac:dyDescent="0.2">
      <c r="A307" s="209"/>
      <c r="B307" s="210"/>
      <c r="C307" s="9" t="s">
        <v>7</v>
      </c>
      <c r="D307" s="15"/>
      <c r="E307" s="10" t="s">
        <v>102</v>
      </c>
      <c r="F307" s="7"/>
      <c r="G307" s="15"/>
      <c r="H307" s="10" t="s">
        <v>102</v>
      </c>
      <c r="I307" s="7">
        <f t="shared" si="25"/>
        <v>0</v>
      </c>
      <c r="X307"/>
      <c r="Y307"/>
    </row>
    <row r="308" spans="1:25" ht="12.75" customHeight="1" x14ac:dyDescent="0.2">
      <c r="A308" s="209"/>
      <c r="B308" s="210"/>
      <c r="C308" s="9" t="s">
        <v>79</v>
      </c>
      <c r="D308" s="15">
        <v>6528</v>
      </c>
      <c r="E308" s="10">
        <f t="shared" si="26"/>
        <v>0.65384615384615385</v>
      </c>
      <c r="F308" s="7"/>
      <c r="G308" s="15">
        <v>3456</v>
      </c>
      <c r="H308" s="10">
        <f t="shared" si="27"/>
        <v>0.34615384615384615</v>
      </c>
      <c r="I308" s="7">
        <f t="shared" si="25"/>
        <v>9984</v>
      </c>
      <c r="X308"/>
      <c r="Y308"/>
    </row>
    <row r="309" spans="1:25" ht="12.75" customHeight="1" x14ac:dyDescent="0.2">
      <c r="A309" s="209"/>
      <c r="B309" s="210"/>
      <c r="C309" s="9" t="s">
        <v>396</v>
      </c>
      <c r="D309" s="7">
        <v>1088</v>
      </c>
      <c r="E309" s="10">
        <f t="shared" si="26"/>
        <v>0.23776223776223776</v>
      </c>
      <c r="F309" s="7"/>
      <c r="G309" s="7">
        <v>3488</v>
      </c>
      <c r="H309" s="10">
        <f t="shared" si="27"/>
        <v>0.76223776223776218</v>
      </c>
      <c r="I309" s="7">
        <f t="shared" si="25"/>
        <v>4576</v>
      </c>
      <c r="X309"/>
      <c r="Y309"/>
    </row>
    <row r="310" spans="1:25" ht="12.75" customHeight="1" x14ac:dyDescent="0.2">
      <c r="A310" s="209"/>
      <c r="B310" s="210"/>
      <c r="C310" s="9" t="s">
        <v>208</v>
      </c>
      <c r="D310" s="7"/>
      <c r="E310" s="10" t="s">
        <v>102</v>
      </c>
      <c r="F310" s="12"/>
      <c r="G310" s="7"/>
      <c r="H310" s="10" t="s">
        <v>102</v>
      </c>
      <c r="I310" s="7">
        <f t="shared" si="25"/>
        <v>0</v>
      </c>
      <c r="X310"/>
      <c r="Y310"/>
    </row>
    <row r="311" spans="1:25" ht="12.75" customHeight="1" x14ac:dyDescent="0.2">
      <c r="A311" s="209"/>
      <c r="B311" s="210"/>
      <c r="C311" s="9" t="s">
        <v>219</v>
      </c>
      <c r="D311" s="15"/>
      <c r="E311" s="10" t="s">
        <v>102</v>
      </c>
      <c r="F311" s="7"/>
      <c r="G311" s="14"/>
      <c r="H311" s="10" t="s">
        <v>102</v>
      </c>
      <c r="I311" s="7">
        <f t="shared" si="25"/>
        <v>0</v>
      </c>
      <c r="X311"/>
      <c r="Y311"/>
    </row>
    <row r="312" spans="1:25" ht="12.75" customHeight="1" x14ac:dyDescent="0.2">
      <c r="A312" s="209"/>
      <c r="B312" s="210"/>
      <c r="C312" s="9" t="s">
        <v>10</v>
      </c>
      <c r="D312" s="7">
        <v>16</v>
      </c>
      <c r="E312" s="10">
        <f t="shared" si="26"/>
        <v>1</v>
      </c>
      <c r="F312" s="7"/>
      <c r="G312" s="7">
        <v>0</v>
      </c>
      <c r="H312" s="10">
        <f t="shared" si="27"/>
        <v>0</v>
      </c>
      <c r="I312" s="7">
        <f t="shared" si="25"/>
        <v>16</v>
      </c>
      <c r="X312"/>
      <c r="Y312"/>
    </row>
    <row r="313" spans="1:25" ht="12.75" customHeight="1" x14ac:dyDescent="0.2">
      <c r="A313" s="209"/>
      <c r="B313" s="210"/>
      <c r="C313" s="35" t="s">
        <v>75</v>
      </c>
      <c r="D313" s="33">
        <f>SUM(D307:D312)</f>
        <v>7632</v>
      </c>
      <c r="E313" s="34">
        <f t="shared" si="26"/>
        <v>0.5236004390779363</v>
      </c>
      <c r="F313" s="33"/>
      <c r="G313" s="33">
        <f>SUM(G307:G312)</f>
        <v>6944</v>
      </c>
      <c r="H313" s="34">
        <f t="shared" si="27"/>
        <v>0.47639956092206365</v>
      </c>
      <c r="I313" s="33">
        <f t="shared" si="25"/>
        <v>14576</v>
      </c>
      <c r="X313"/>
      <c r="Y313"/>
    </row>
    <row r="314" spans="1:25" ht="12.75" customHeight="1" thickBot="1" x14ac:dyDescent="0.25">
      <c r="A314" s="209"/>
      <c r="B314" s="217"/>
      <c r="C314" s="64" t="s">
        <v>25</v>
      </c>
      <c r="D314" s="63">
        <f>SUM(D305,D313)</f>
        <v>11384</v>
      </c>
      <c r="E314" s="61">
        <f t="shared" si="26"/>
        <v>0.60682302771855012</v>
      </c>
      <c r="F314" s="63"/>
      <c r="G314" s="63">
        <f>SUM(G305,G313)</f>
        <v>7376</v>
      </c>
      <c r="H314" s="61">
        <f t="shared" si="27"/>
        <v>0.39317697228144988</v>
      </c>
      <c r="I314" s="63">
        <f t="shared" si="25"/>
        <v>18760</v>
      </c>
      <c r="X314"/>
      <c r="Y314"/>
    </row>
    <row r="315" spans="1:25" ht="12.75" customHeight="1" x14ac:dyDescent="0.2">
      <c r="A315" s="209"/>
      <c r="B315" s="212" t="s">
        <v>526</v>
      </c>
      <c r="C315" s="53" t="s">
        <v>101</v>
      </c>
      <c r="D315" s="36"/>
      <c r="E315" s="36"/>
      <c r="F315" s="36"/>
      <c r="G315" s="36"/>
      <c r="H315" s="36"/>
      <c r="I315" s="36"/>
      <c r="X315"/>
      <c r="Y315"/>
    </row>
    <row r="316" spans="1:25" ht="12.75" customHeight="1" x14ac:dyDescent="0.2">
      <c r="A316" s="209"/>
      <c r="B316" s="210"/>
      <c r="C316" s="52" t="s">
        <v>36</v>
      </c>
      <c r="D316" s="15"/>
      <c r="E316" s="10" t="s">
        <v>102</v>
      </c>
      <c r="F316" s="7"/>
      <c r="G316" s="15"/>
      <c r="H316" s="10" t="s">
        <v>102</v>
      </c>
      <c r="I316" s="7">
        <f t="shared" ref="I316:I325" si="31">+D316+G316</f>
        <v>0</v>
      </c>
      <c r="X316"/>
      <c r="Y316"/>
    </row>
    <row r="317" spans="1:25" ht="12.75" customHeight="1" x14ac:dyDescent="0.2">
      <c r="A317" s="209"/>
      <c r="B317" s="210"/>
      <c r="C317" s="52" t="s">
        <v>207</v>
      </c>
      <c r="D317" s="7"/>
      <c r="E317" s="10" t="s">
        <v>102</v>
      </c>
      <c r="F317" s="7"/>
      <c r="G317" s="7"/>
      <c r="H317" s="10" t="s">
        <v>102</v>
      </c>
      <c r="I317" s="7">
        <f t="shared" si="31"/>
        <v>0</v>
      </c>
      <c r="X317"/>
      <c r="Y317"/>
    </row>
    <row r="318" spans="1:25" ht="12.75" customHeight="1" x14ac:dyDescent="0.2">
      <c r="A318" s="209"/>
      <c r="B318" s="210"/>
      <c r="C318" s="9" t="s">
        <v>314</v>
      </c>
      <c r="D318" s="16">
        <v>5312</v>
      </c>
      <c r="E318" s="17">
        <f t="shared" ref="E318:E325" si="32">+D318/$I318</f>
        <v>1</v>
      </c>
      <c r="F318" s="16"/>
      <c r="G318" s="16">
        <v>0</v>
      </c>
      <c r="H318" s="17">
        <f t="shared" ref="H318:H325" si="33">+G318/$I318</f>
        <v>0</v>
      </c>
      <c r="I318" s="16">
        <f t="shared" si="31"/>
        <v>5312</v>
      </c>
      <c r="X318"/>
      <c r="Y318"/>
    </row>
    <row r="319" spans="1:25" ht="12.75" customHeight="1" x14ac:dyDescent="0.2">
      <c r="A319" s="209"/>
      <c r="B319" s="210"/>
      <c r="C319" s="52" t="s">
        <v>0</v>
      </c>
      <c r="D319" s="16"/>
      <c r="E319" s="10" t="s">
        <v>102</v>
      </c>
      <c r="F319" s="16"/>
      <c r="G319" s="16"/>
      <c r="H319" s="10" t="s">
        <v>102</v>
      </c>
      <c r="I319" s="16">
        <f t="shared" si="31"/>
        <v>0</v>
      </c>
      <c r="X319"/>
      <c r="Y319"/>
    </row>
    <row r="320" spans="1:25" ht="12.75" customHeight="1" x14ac:dyDescent="0.2">
      <c r="A320" s="209"/>
      <c r="B320" s="210"/>
      <c r="C320" s="52" t="s">
        <v>37</v>
      </c>
      <c r="D320" s="7"/>
      <c r="E320" s="10" t="s">
        <v>102</v>
      </c>
      <c r="F320" s="7"/>
      <c r="G320" s="7"/>
      <c r="H320" s="10" t="s">
        <v>102</v>
      </c>
      <c r="I320" s="7">
        <f t="shared" si="31"/>
        <v>0</v>
      </c>
      <c r="X320"/>
      <c r="Y320"/>
    </row>
    <row r="321" spans="1:25" ht="12.75" customHeight="1" x14ac:dyDescent="0.2">
      <c r="A321" s="209"/>
      <c r="B321" s="210"/>
      <c r="C321" s="9" t="s">
        <v>2</v>
      </c>
      <c r="D321" s="15"/>
      <c r="E321" s="10" t="s">
        <v>102</v>
      </c>
      <c r="F321" s="7"/>
      <c r="G321" s="15"/>
      <c r="H321" s="10" t="s">
        <v>102</v>
      </c>
      <c r="I321" s="7">
        <f t="shared" si="31"/>
        <v>0</v>
      </c>
      <c r="X321"/>
      <c r="Y321"/>
    </row>
    <row r="322" spans="1:25" ht="12.75" customHeight="1" x14ac:dyDescent="0.2">
      <c r="A322" s="209"/>
      <c r="B322" s="210"/>
      <c r="C322" s="52" t="s">
        <v>309</v>
      </c>
      <c r="D322" s="7">
        <v>8256</v>
      </c>
      <c r="E322" s="10">
        <f t="shared" si="32"/>
        <v>0.7136929460580913</v>
      </c>
      <c r="F322" s="7"/>
      <c r="G322" s="7">
        <v>3312</v>
      </c>
      <c r="H322" s="10">
        <f t="shared" si="33"/>
        <v>0.2863070539419087</v>
      </c>
      <c r="I322" s="7">
        <f t="shared" si="31"/>
        <v>11568</v>
      </c>
      <c r="X322"/>
      <c r="Y322"/>
    </row>
    <row r="323" spans="1:25" ht="12.75" customHeight="1" x14ac:dyDescent="0.2">
      <c r="A323" s="209"/>
      <c r="B323" s="210"/>
      <c r="C323" s="45" t="s">
        <v>215</v>
      </c>
      <c r="D323" s="15">
        <v>0</v>
      </c>
      <c r="E323" s="10">
        <f t="shared" si="32"/>
        <v>0</v>
      </c>
      <c r="F323" s="7"/>
      <c r="G323" s="15">
        <v>48</v>
      </c>
      <c r="H323" s="10">
        <f t="shared" si="33"/>
        <v>1</v>
      </c>
      <c r="I323" s="7">
        <f t="shared" si="31"/>
        <v>48</v>
      </c>
      <c r="X323"/>
      <c r="Y323"/>
    </row>
    <row r="324" spans="1:25" ht="12.75" customHeight="1" x14ac:dyDescent="0.2">
      <c r="A324" s="209"/>
      <c r="B324" s="210"/>
      <c r="C324" s="9" t="s">
        <v>206</v>
      </c>
      <c r="D324" s="7"/>
      <c r="E324" s="10" t="s">
        <v>102</v>
      </c>
      <c r="F324" s="7"/>
      <c r="G324" s="7"/>
      <c r="H324" s="10" t="s">
        <v>102</v>
      </c>
      <c r="I324" s="7">
        <f t="shared" si="31"/>
        <v>0</v>
      </c>
      <c r="X324"/>
      <c r="Y324"/>
    </row>
    <row r="325" spans="1:25" ht="12.75" customHeight="1" x14ac:dyDescent="0.2">
      <c r="A325" s="209"/>
      <c r="B325" s="210"/>
      <c r="C325" s="35" t="s">
        <v>75</v>
      </c>
      <c r="D325" s="37">
        <f>SUM(D316:D324)</f>
        <v>13568</v>
      </c>
      <c r="E325" s="34">
        <f t="shared" si="32"/>
        <v>0.80151228733459357</v>
      </c>
      <c r="F325" s="33"/>
      <c r="G325" s="37">
        <f>SUM(G316:G324)</f>
        <v>3360</v>
      </c>
      <c r="H325" s="34">
        <f t="shared" si="33"/>
        <v>0.19848771266540643</v>
      </c>
      <c r="I325" s="33">
        <f t="shared" si="31"/>
        <v>16928</v>
      </c>
      <c r="X325"/>
      <c r="Y325"/>
    </row>
    <row r="326" spans="1:25" ht="12.75" customHeight="1" x14ac:dyDescent="0.2">
      <c r="A326" s="209"/>
      <c r="B326" s="210"/>
      <c r="C326" s="53" t="s">
        <v>179</v>
      </c>
      <c r="D326" s="37"/>
      <c r="E326" s="34"/>
      <c r="F326" s="33"/>
      <c r="G326" s="37"/>
      <c r="H326" s="34"/>
      <c r="I326" s="33"/>
      <c r="X326"/>
      <c r="Y326"/>
    </row>
    <row r="327" spans="1:25" ht="12.75" customHeight="1" x14ac:dyDescent="0.2">
      <c r="A327" s="209"/>
      <c r="B327" s="210"/>
      <c r="C327" s="9" t="s">
        <v>312</v>
      </c>
      <c r="D327" s="16">
        <v>1488</v>
      </c>
      <c r="E327" s="17">
        <f>+D327/$I327</f>
        <v>0.5636363636363636</v>
      </c>
      <c r="F327" s="16"/>
      <c r="G327" s="16">
        <v>1152</v>
      </c>
      <c r="H327" s="17">
        <f>+G327/$I327</f>
        <v>0.43636363636363634</v>
      </c>
      <c r="I327" s="16">
        <f>+D327+G327</f>
        <v>2640</v>
      </c>
      <c r="X327"/>
      <c r="Y327"/>
    </row>
    <row r="328" spans="1:25" ht="12.75" customHeight="1" x14ac:dyDescent="0.2">
      <c r="A328" s="209"/>
      <c r="B328" s="210"/>
      <c r="C328" s="9" t="s">
        <v>34</v>
      </c>
      <c r="D328" s="7">
        <v>20400</v>
      </c>
      <c r="E328" s="10">
        <f t="shared" ref="E328" si="34">+D328/$I328</f>
        <v>1</v>
      </c>
      <c r="F328" s="7"/>
      <c r="G328" s="7">
        <v>0</v>
      </c>
      <c r="H328" s="10">
        <f t="shared" ref="H328" si="35">+G328/$I328</f>
        <v>0</v>
      </c>
      <c r="I328" s="7">
        <f t="shared" ref="I328:I329" si="36">+D328+G328</f>
        <v>20400</v>
      </c>
      <c r="X328"/>
      <c r="Y328"/>
    </row>
    <row r="329" spans="1:25" ht="12.75" customHeight="1" x14ac:dyDescent="0.2">
      <c r="A329" s="209"/>
      <c r="B329" s="210"/>
      <c r="C329" s="9" t="s">
        <v>81</v>
      </c>
      <c r="D329" s="7"/>
      <c r="E329" s="10" t="s">
        <v>102</v>
      </c>
      <c r="F329" s="7"/>
      <c r="G329" s="7"/>
      <c r="H329" s="10" t="s">
        <v>102</v>
      </c>
      <c r="I329" s="7">
        <f t="shared" si="36"/>
        <v>0</v>
      </c>
      <c r="X329"/>
      <c r="Y329"/>
    </row>
    <row r="330" spans="1:25" ht="12.75" customHeight="1" x14ac:dyDescent="0.2">
      <c r="A330" s="209"/>
      <c r="B330" s="210"/>
      <c r="C330" s="9" t="s">
        <v>6</v>
      </c>
      <c r="D330" s="7">
        <v>7952</v>
      </c>
      <c r="E330" s="10">
        <f>+D330/$I330</f>
        <v>1</v>
      </c>
      <c r="F330" s="7"/>
      <c r="G330" s="7">
        <v>0</v>
      </c>
      <c r="H330" s="10">
        <f>+G330/$I330</f>
        <v>0</v>
      </c>
      <c r="I330" s="7">
        <f>+D330+G330</f>
        <v>7952</v>
      </c>
      <c r="X330"/>
      <c r="Y330"/>
    </row>
    <row r="331" spans="1:25" ht="12.75" customHeight="1" x14ac:dyDescent="0.2">
      <c r="A331" s="209"/>
      <c r="B331" s="210"/>
      <c r="C331" s="35" t="s">
        <v>75</v>
      </c>
      <c r="D331" s="33">
        <f>SUM(D327:D330)</f>
        <v>29840</v>
      </c>
      <c r="E331" s="34">
        <f>+D331/$I331</f>
        <v>0.9628291171915333</v>
      </c>
      <c r="F331" s="33"/>
      <c r="G331" s="33">
        <f>SUM(G327:G330)</f>
        <v>1152</v>
      </c>
      <c r="H331" s="34">
        <f>+G331/$I331</f>
        <v>3.7170882808466699E-2</v>
      </c>
      <c r="I331" s="33">
        <f>+D331+G331</f>
        <v>30992</v>
      </c>
      <c r="X331"/>
      <c r="Y331"/>
    </row>
    <row r="332" spans="1:25" ht="12.75" customHeight="1" x14ac:dyDescent="0.2">
      <c r="A332" s="209"/>
      <c r="B332" s="210"/>
      <c r="C332" s="53" t="s">
        <v>93</v>
      </c>
      <c r="D332" s="43"/>
      <c r="E332" s="42"/>
      <c r="F332" s="43"/>
      <c r="G332" s="43"/>
      <c r="H332" s="42"/>
      <c r="I332" s="43"/>
      <c r="X332"/>
      <c r="Y332"/>
    </row>
    <row r="333" spans="1:25" ht="12.75" customHeight="1" x14ac:dyDescent="0.2">
      <c r="A333" s="209"/>
      <c r="B333" s="210"/>
      <c r="C333" s="9" t="s">
        <v>1</v>
      </c>
      <c r="D333" s="15">
        <v>2944</v>
      </c>
      <c r="E333" s="10">
        <f t="shared" si="26"/>
        <v>1</v>
      </c>
      <c r="F333" s="7"/>
      <c r="G333" s="15">
        <v>0</v>
      </c>
      <c r="H333" s="10">
        <f t="shared" si="27"/>
        <v>0</v>
      </c>
      <c r="I333" s="7">
        <f t="shared" si="25"/>
        <v>2944</v>
      </c>
      <c r="X333"/>
      <c r="Y333"/>
    </row>
    <row r="334" spans="1:25" ht="12.75" customHeight="1" x14ac:dyDescent="0.2">
      <c r="A334" s="209"/>
      <c r="B334" s="210"/>
      <c r="C334" s="9" t="s">
        <v>97</v>
      </c>
      <c r="D334" s="15"/>
      <c r="E334" s="10" t="s">
        <v>102</v>
      </c>
      <c r="F334" s="7"/>
      <c r="G334" s="15"/>
      <c r="H334" s="10" t="s">
        <v>102</v>
      </c>
      <c r="I334" s="7">
        <f t="shared" si="25"/>
        <v>0</v>
      </c>
      <c r="X334"/>
      <c r="Y334"/>
    </row>
    <row r="335" spans="1:25" ht="12.75" customHeight="1" x14ac:dyDescent="0.2">
      <c r="A335" s="209"/>
      <c r="B335" s="210"/>
      <c r="C335" s="9" t="s">
        <v>307</v>
      </c>
      <c r="D335" s="15">
        <v>3648</v>
      </c>
      <c r="E335" s="10">
        <f t="shared" si="26"/>
        <v>0.32340425531914896</v>
      </c>
      <c r="F335" s="7"/>
      <c r="G335" s="15">
        <v>7632</v>
      </c>
      <c r="H335" s="10">
        <f t="shared" si="27"/>
        <v>0.67659574468085104</v>
      </c>
      <c r="I335" s="7">
        <f t="shared" si="25"/>
        <v>11280</v>
      </c>
      <c r="X335"/>
      <c r="Y335"/>
    </row>
    <row r="336" spans="1:25" ht="12.75" customHeight="1" x14ac:dyDescent="0.2">
      <c r="A336" s="209"/>
      <c r="B336" s="210"/>
      <c r="C336" s="9" t="s">
        <v>4</v>
      </c>
      <c r="D336" s="7"/>
      <c r="E336" s="10" t="s">
        <v>102</v>
      </c>
      <c r="F336" s="7"/>
      <c r="G336" s="7"/>
      <c r="H336" s="10" t="s">
        <v>102</v>
      </c>
      <c r="I336" s="7">
        <f t="shared" si="25"/>
        <v>0</v>
      </c>
      <c r="X336"/>
      <c r="Y336"/>
    </row>
    <row r="337" spans="1:25" ht="12.75" customHeight="1" x14ac:dyDescent="0.2">
      <c r="A337" s="209"/>
      <c r="B337" s="210"/>
      <c r="C337" s="9" t="s">
        <v>47</v>
      </c>
      <c r="D337" s="7">
        <v>15936</v>
      </c>
      <c r="E337" s="10">
        <f>+D337/$I337</f>
        <v>0.77934272300469487</v>
      </c>
      <c r="F337" s="7"/>
      <c r="G337" s="7">
        <v>4512</v>
      </c>
      <c r="H337" s="10">
        <f>+G337/$I337</f>
        <v>0.22065727699530516</v>
      </c>
      <c r="I337" s="7">
        <f>+D337+G337</f>
        <v>20448</v>
      </c>
      <c r="X337"/>
      <c r="Y337"/>
    </row>
    <row r="338" spans="1:25" ht="12.75" customHeight="1" x14ac:dyDescent="0.2">
      <c r="A338" s="209"/>
      <c r="B338" s="210"/>
      <c r="C338" s="35" t="s">
        <v>75</v>
      </c>
      <c r="D338" s="33">
        <f>SUM(D333:D337)</f>
        <v>22528</v>
      </c>
      <c r="E338" s="34">
        <f t="shared" si="26"/>
        <v>0.64974619289340096</v>
      </c>
      <c r="F338" s="33"/>
      <c r="G338" s="33">
        <f>SUM(G333:G337)</f>
        <v>12144</v>
      </c>
      <c r="H338" s="34">
        <f t="shared" si="27"/>
        <v>0.35025380710659898</v>
      </c>
      <c r="I338" s="33">
        <f t="shared" si="25"/>
        <v>34672</v>
      </c>
      <c r="X338"/>
      <c r="Y338"/>
    </row>
    <row r="339" spans="1:25" ht="12.75" customHeight="1" thickBot="1" x14ac:dyDescent="0.25">
      <c r="A339" s="209"/>
      <c r="B339" s="217"/>
      <c r="C339" s="64" t="s">
        <v>25</v>
      </c>
      <c r="D339" s="63">
        <f>SUM(D325,D331,D338)</f>
        <v>65936</v>
      </c>
      <c r="E339" s="61">
        <f t="shared" si="26"/>
        <v>0.79833397907787684</v>
      </c>
      <c r="F339" s="63"/>
      <c r="G339" s="63">
        <f>SUM(G325,G331,G338)</f>
        <v>16656</v>
      </c>
      <c r="H339" s="61">
        <f t="shared" si="27"/>
        <v>0.20166602092212321</v>
      </c>
      <c r="I339" s="63">
        <f t="shared" si="25"/>
        <v>82592</v>
      </c>
      <c r="X339"/>
      <c r="Y339"/>
    </row>
    <row r="340" spans="1:25" ht="12.75" customHeight="1" x14ac:dyDescent="0.2">
      <c r="A340" s="207" t="s">
        <v>530</v>
      </c>
      <c r="B340" s="212" t="s">
        <v>527</v>
      </c>
      <c r="C340" s="51" t="s">
        <v>487</v>
      </c>
      <c r="D340" s="65"/>
      <c r="E340" s="65"/>
      <c r="F340" s="65"/>
      <c r="G340" s="33"/>
      <c r="H340" s="33"/>
      <c r="I340" s="38"/>
      <c r="X340"/>
      <c r="Y340"/>
    </row>
    <row r="341" spans="1:25" ht="12.75" customHeight="1" x14ac:dyDescent="0.2">
      <c r="A341" s="207"/>
      <c r="B341" s="210"/>
      <c r="C341" s="9" t="s">
        <v>234</v>
      </c>
      <c r="D341" s="7"/>
      <c r="E341" s="10" t="s">
        <v>102</v>
      </c>
      <c r="F341" s="12"/>
      <c r="G341" s="7"/>
      <c r="H341" s="10" t="s">
        <v>102</v>
      </c>
      <c r="I341" s="15">
        <f t="shared" ref="I341:I404" si="37">+D341+G341</f>
        <v>0</v>
      </c>
      <c r="X341"/>
      <c r="Y341"/>
    </row>
    <row r="342" spans="1:25" ht="12.75" customHeight="1" x14ac:dyDescent="0.2">
      <c r="A342" s="207"/>
      <c r="B342" s="210"/>
      <c r="C342" s="9" t="s">
        <v>235</v>
      </c>
      <c r="D342" s="7"/>
      <c r="E342" s="10" t="s">
        <v>102</v>
      </c>
      <c r="F342" s="12"/>
      <c r="G342" s="7"/>
      <c r="H342" s="10" t="s">
        <v>102</v>
      </c>
      <c r="I342" s="15">
        <f t="shared" si="37"/>
        <v>0</v>
      </c>
      <c r="X342"/>
      <c r="Y342"/>
    </row>
    <row r="343" spans="1:25" ht="12.75" customHeight="1" x14ac:dyDescent="0.2">
      <c r="A343" s="207"/>
      <c r="B343" s="210"/>
      <c r="C343" s="52" t="s">
        <v>19</v>
      </c>
      <c r="D343" s="7"/>
      <c r="E343" s="10" t="s">
        <v>102</v>
      </c>
      <c r="F343" s="12"/>
      <c r="G343" s="7"/>
      <c r="H343" s="10" t="s">
        <v>102</v>
      </c>
      <c r="I343" s="15">
        <f t="shared" si="37"/>
        <v>0</v>
      </c>
      <c r="X343"/>
      <c r="Y343"/>
    </row>
    <row r="344" spans="1:25" ht="12.75" customHeight="1" x14ac:dyDescent="0.2">
      <c r="A344" s="207"/>
      <c r="B344" s="210"/>
      <c r="C344" s="52" t="s">
        <v>14</v>
      </c>
      <c r="D344" s="7"/>
      <c r="E344" s="10" t="s">
        <v>102</v>
      </c>
      <c r="F344" s="12"/>
      <c r="G344" s="7"/>
      <c r="H344" s="10" t="s">
        <v>102</v>
      </c>
      <c r="I344" s="15">
        <f t="shared" si="37"/>
        <v>0</v>
      </c>
      <c r="X344"/>
      <c r="Y344"/>
    </row>
    <row r="345" spans="1:25" ht="12.75" customHeight="1" x14ac:dyDescent="0.2">
      <c r="A345" s="207"/>
      <c r="B345" s="210"/>
      <c r="C345" s="9" t="s">
        <v>470</v>
      </c>
      <c r="D345" s="7">
        <v>576</v>
      </c>
      <c r="E345" s="10">
        <f t="shared" ref="E345:E392" si="38">+D345/$I345</f>
        <v>1</v>
      </c>
      <c r="F345" s="12"/>
      <c r="G345" s="7">
        <v>0</v>
      </c>
      <c r="H345" s="10">
        <f t="shared" ref="H345:H392" si="39">+G345/$I345</f>
        <v>0</v>
      </c>
      <c r="I345" s="15">
        <f t="shared" si="37"/>
        <v>576</v>
      </c>
      <c r="X345"/>
      <c r="Y345"/>
    </row>
    <row r="346" spans="1:25" ht="12.75" customHeight="1" x14ac:dyDescent="0.2">
      <c r="A346" s="207"/>
      <c r="B346" s="210"/>
      <c r="C346" s="9" t="s">
        <v>15</v>
      </c>
      <c r="D346" s="7"/>
      <c r="E346" s="10" t="s">
        <v>102</v>
      </c>
      <c r="F346" s="12"/>
      <c r="G346" s="7"/>
      <c r="H346" s="10" t="s">
        <v>102</v>
      </c>
      <c r="I346" s="15">
        <f t="shared" si="37"/>
        <v>0</v>
      </c>
      <c r="X346"/>
      <c r="Y346"/>
    </row>
    <row r="347" spans="1:25" ht="12.75" customHeight="1" x14ac:dyDescent="0.2">
      <c r="A347" s="207"/>
      <c r="B347" s="210"/>
      <c r="C347" s="9" t="s">
        <v>236</v>
      </c>
      <c r="D347" s="7"/>
      <c r="E347" s="10" t="s">
        <v>102</v>
      </c>
      <c r="F347" s="12"/>
      <c r="G347" s="7"/>
      <c r="H347" s="10" t="s">
        <v>102</v>
      </c>
      <c r="I347" s="15">
        <f t="shared" si="37"/>
        <v>0</v>
      </c>
      <c r="X347"/>
      <c r="Y347"/>
    </row>
    <row r="348" spans="1:25" ht="12.75" customHeight="1" x14ac:dyDescent="0.2">
      <c r="A348" s="207"/>
      <c r="B348" s="210"/>
      <c r="C348" s="9" t="s">
        <v>18</v>
      </c>
      <c r="D348" s="7"/>
      <c r="E348" s="10" t="s">
        <v>102</v>
      </c>
      <c r="F348" s="12"/>
      <c r="G348" s="7"/>
      <c r="H348" s="10" t="s">
        <v>102</v>
      </c>
      <c r="I348" s="15">
        <f t="shared" si="37"/>
        <v>0</v>
      </c>
      <c r="X348"/>
      <c r="Y348"/>
    </row>
    <row r="349" spans="1:25" ht="12.75" customHeight="1" x14ac:dyDescent="0.2">
      <c r="A349" s="207"/>
      <c r="B349" s="210"/>
      <c r="C349" s="9" t="s">
        <v>24</v>
      </c>
      <c r="D349" s="7">
        <v>0</v>
      </c>
      <c r="E349" s="10">
        <f t="shared" si="38"/>
        <v>0</v>
      </c>
      <c r="F349" s="12"/>
      <c r="G349" s="7">
        <v>1152</v>
      </c>
      <c r="H349" s="10">
        <f t="shared" si="39"/>
        <v>1</v>
      </c>
      <c r="I349" s="15">
        <f t="shared" si="37"/>
        <v>1152</v>
      </c>
      <c r="X349"/>
      <c r="Y349"/>
    </row>
    <row r="350" spans="1:25" ht="12.75" customHeight="1" x14ac:dyDescent="0.2">
      <c r="A350" s="207"/>
      <c r="B350" s="210"/>
      <c r="C350" s="56" t="s">
        <v>75</v>
      </c>
      <c r="D350" s="33">
        <f>SUM(D341:D349)</f>
        <v>576</v>
      </c>
      <c r="E350" s="34">
        <f t="shared" si="38"/>
        <v>0.33333333333333331</v>
      </c>
      <c r="F350" s="65"/>
      <c r="G350" s="33">
        <f>SUM(G341:G349)</f>
        <v>1152</v>
      </c>
      <c r="H350" s="34">
        <f t="shared" si="39"/>
        <v>0.66666666666666663</v>
      </c>
      <c r="I350" s="37">
        <f t="shared" si="37"/>
        <v>1728</v>
      </c>
      <c r="X350"/>
      <c r="Y350"/>
    </row>
    <row r="351" spans="1:25" ht="12.75" customHeight="1" x14ac:dyDescent="0.2">
      <c r="A351" s="207"/>
      <c r="B351" s="210"/>
      <c r="C351" s="53" t="s">
        <v>299</v>
      </c>
      <c r="D351" s="33"/>
      <c r="E351" s="34"/>
      <c r="F351" s="65"/>
      <c r="G351" s="33"/>
      <c r="H351" s="34"/>
      <c r="I351" s="37"/>
      <c r="X351"/>
      <c r="Y351"/>
    </row>
    <row r="352" spans="1:25" ht="12.75" customHeight="1" x14ac:dyDescent="0.2">
      <c r="A352" s="207"/>
      <c r="B352" s="210"/>
      <c r="C352" s="49" t="s">
        <v>208</v>
      </c>
      <c r="D352" s="7"/>
      <c r="E352" s="10" t="s">
        <v>102</v>
      </c>
      <c r="F352" s="12"/>
      <c r="G352" s="7"/>
      <c r="H352" s="10" t="s">
        <v>102</v>
      </c>
      <c r="I352" s="15">
        <f t="shared" si="37"/>
        <v>0</v>
      </c>
      <c r="X352"/>
      <c r="Y352"/>
    </row>
    <row r="353" spans="1:25" ht="12.75" customHeight="1" x14ac:dyDescent="0.2">
      <c r="A353" s="207"/>
      <c r="B353" s="210"/>
      <c r="C353" s="49" t="s">
        <v>16</v>
      </c>
      <c r="D353" s="7"/>
      <c r="E353" s="10" t="s">
        <v>102</v>
      </c>
      <c r="F353" s="12"/>
      <c r="G353" s="7"/>
      <c r="H353" s="10" t="s">
        <v>102</v>
      </c>
      <c r="I353" s="15">
        <f t="shared" si="37"/>
        <v>0</v>
      </c>
      <c r="X353"/>
      <c r="Y353"/>
    </row>
    <row r="354" spans="1:25" ht="12.75" customHeight="1" x14ac:dyDescent="0.2">
      <c r="A354" s="207"/>
      <c r="B354" s="210"/>
      <c r="C354" s="49" t="s">
        <v>17</v>
      </c>
      <c r="D354" s="7"/>
      <c r="E354" s="10" t="s">
        <v>102</v>
      </c>
      <c r="F354" s="12"/>
      <c r="G354" s="7"/>
      <c r="H354" s="10" t="s">
        <v>102</v>
      </c>
      <c r="I354" s="15">
        <f t="shared" si="37"/>
        <v>0</v>
      </c>
      <c r="X354"/>
      <c r="Y354"/>
    </row>
    <row r="355" spans="1:25" ht="12.75" customHeight="1" x14ac:dyDescent="0.2">
      <c r="A355" s="207"/>
      <c r="B355" s="210"/>
      <c r="C355" s="9" t="s">
        <v>21</v>
      </c>
      <c r="D355" s="7"/>
      <c r="E355" s="10" t="s">
        <v>102</v>
      </c>
      <c r="F355" s="12"/>
      <c r="G355" s="7"/>
      <c r="H355" s="10" t="s">
        <v>102</v>
      </c>
      <c r="I355" s="15">
        <f t="shared" si="37"/>
        <v>0</v>
      </c>
      <c r="X355"/>
      <c r="Y355"/>
    </row>
    <row r="356" spans="1:25" ht="12.75" customHeight="1" x14ac:dyDescent="0.2">
      <c r="A356" s="207"/>
      <c r="B356" s="210"/>
      <c r="C356" s="49" t="s">
        <v>22</v>
      </c>
      <c r="D356" s="95">
        <v>1152</v>
      </c>
      <c r="E356" s="10">
        <f t="shared" si="38"/>
        <v>1</v>
      </c>
      <c r="F356" s="12"/>
      <c r="G356" s="7">
        <v>0</v>
      </c>
      <c r="H356" s="10">
        <f t="shared" si="39"/>
        <v>0</v>
      </c>
      <c r="I356" s="15">
        <f t="shared" si="37"/>
        <v>1152</v>
      </c>
      <c r="X356"/>
      <c r="Y356"/>
    </row>
    <row r="357" spans="1:25" ht="12.75" customHeight="1" x14ac:dyDescent="0.2">
      <c r="A357" s="207"/>
      <c r="B357" s="210"/>
      <c r="C357" s="9" t="s">
        <v>23</v>
      </c>
      <c r="D357" s="7"/>
      <c r="E357" s="10" t="s">
        <v>102</v>
      </c>
      <c r="F357" s="12"/>
      <c r="G357" s="7"/>
      <c r="H357" s="10" t="s">
        <v>102</v>
      </c>
      <c r="I357" s="15">
        <f t="shared" si="37"/>
        <v>0</v>
      </c>
      <c r="X357"/>
      <c r="Y357"/>
    </row>
    <row r="358" spans="1:25" ht="12.75" customHeight="1" x14ac:dyDescent="0.2">
      <c r="A358" s="207"/>
      <c r="B358" s="210"/>
      <c r="C358" s="35" t="s">
        <v>75</v>
      </c>
      <c r="D358" s="33">
        <f>SUM(D352:D357)</f>
        <v>1152</v>
      </c>
      <c r="E358" s="34">
        <f t="shared" si="38"/>
        <v>1</v>
      </c>
      <c r="F358" s="65"/>
      <c r="G358" s="33">
        <f>SUM(G352:G357)</f>
        <v>0</v>
      </c>
      <c r="H358" s="34">
        <f t="shared" si="39"/>
        <v>0</v>
      </c>
      <c r="I358" s="37">
        <f t="shared" si="37"/>
        <v>1152</v>
      </c>
      <c r="X358"/>
      <c r="Y358"/>
    </row>
    <row r="359" spans="1:25" ht="12.75" customHeight="1" x14ac:dyDescent="0.2">
      <c r="A359" s="207"/>
      <c r="B359" s="210"/>
      <c r="C359" s="47" t="s">
        <v>433</v>
      </c>
      <c r="D359" s="33"/>
      <c r="E359" s="34"/>
      <c r="F359" s="65"/>
      <c r="G359" s="33"/>
      <c r="H359" s="34"/>
      <c r="I359" s="37"/>
      <c r="X359"/>
      <c r="Y359"/>
    </row>
    <row r="360" spans="1:25" ht="12.75" customHeight="1" x14ac:dyDescent="0.2">
      <c r="A360" s="207"/>
      <c r="B360" s="210"/>
      <c r="C360" s="52" t="s">
        <v>304</v>
      </c>
      <c r="D360" s="7"/>
      <c r="E360" s="10" t="s">
        <v>102</v>
      </c>
      <c r="F360" s="12"/>
      <c r="G360" s="7"/>
      <c r="H360" s="10" t="s">
        <v>102</v>
      </c>
      <c r="I360" s="15">
        <f t="shared" si="37"/>
        <v>0</v>
      </c>
      <c r="X360"/>
      <c r="Y360"/>
    </row>
    <row r="361" spans="1:25" ht="12.75" customHeight="1" x14ac:dyDescent="0.2">
      <c r="A361" s="207"/>
      <c r="B361" s="210"/>
      <c r="C361" s="52" t="s">
        <v>238</v>
      </c>
      <c r="D361" s="7"/>
      <c r="E361" s="10" t="s">
        <v>102</v>
      </c>
      <c r="F361" s="12"/>
      <c r="G361" s="7"/>
      <c r="H361" s="10" t="s">
        <v>102</v>
      </c>
      <c r="I361" s="15">
        <f t="shared" si="37"/>
        <v>0</v>
      </c>
      <c r="X361"/>
      <c r="Y361"/>
    </row>
    <row r="362" spans="1:25" ht="12.75" customHeight="1" x14ac:dyDescent="0.2">
      <c r="A362" s="207"/>
      <c r="B362" s="210"/>
      <c r="C362" s="9" t="s">
        <v>239</v>
      </c>
      <c r="D362" s="7"/>
      <c r="E362" s="10" t="s">
        <v>102</v>
      </c>
      <c r="F362" s="12"/>
      <c r="G362" s="7"/>
      <c r="H362" s="10" t="s">
        <v>102</v>
      </c>
      <c r="I362" s="15">
        <f t="shared" si="37"/>
        <v>0</v>
      </c>
      <c r="X362"/>
      <c r="Y362"/>
    </row>
    <row r="363" spans="1:25" ht="12.75" customHeight="1" x14ac:dyDescent="0.2">
      <c r="A363" s="207"/>
      <c r="B363" s="210"/>
      <c r="C363" s="49" t="s">
        <v>246</v>
      </c>
      <c r="D363" s="7">
        <v>0</v>
      </c>
      <c r="E363" s="10">
        <f t="shared" ref="E363:E368" si="40">+D363/$I363</f>
        <v>0</v>
      </c>
      <c r="F363" s="12"/>
      <c r="G363" s="7">
        <v>1104</v>
      </c>
      <c r="H363" s="10">
        <f t="shared" ref="H363:H368" si="41">+G363/$I363</f>
        <v>1</v>
      </c>
      <c r="I363" s="15">
        <f t="shared" si="37"/>
        <v>1104</v>
      </c>
      <c r="X363"/>
      <c r="Y363"/>
    </row>
    <row r="364" spans="1:25" ht="12.75" customHeight="1" x14ac:dyDescent="0.2">
      <c r="A364" s="207"/>
      <c r="B364" s="210"/>
      <c r="C364" s="49" t="s">
        <v>240</v>
      </c>
      <c r="D364" s="7">
        <v>0</v>
      </c>
      <c r="E364" s="10">
        <f t="shared" si="40"/>
        <v>0</v>
      </c>
      <c r="F364" s="12"/>
      <c r="G364" s="7">
        <v>1472</v>
      </c>
      <c r="H364" s="10">
        <f t="shared" si="41"/>
        <v>1</v>
      </c>
      <c r="I364" s="15">
        <f t="shared" si="37"/>
        <v>1472</v>
      </c>
      <c r="X364"/>
      <c r="Y364"/>
    </row>
    <row r="365" spans="1:25" ht="12.75" customHeight="1" x14ac:dyDescent="0.2">
      <c r="A365" s="207"/>
      <c r="B365" s="210"/>
      <c r="C365" s="49" t="s">
        <v>241</v>
      </c>
      <c r="D365" s="7"/>
      <c r="E365" s="10" t="s">
        <v>102</v>
      </c>
      <c r="F365" s="12"/>
      <c r="G365" s="7"/>
      <c r="H365" s="10" t="s">
        <v>102</v>
      </c>
      <c r="I365" s="15">
        <f t="shared" si="37"/>
        <v>0</v>
      </c>
      <c r="X365"/>
      <c r="Y365"/>
    </row>
    <row r="366" spans="1:25" ht="12.75" customHeight="1" x14ac:dyDescent="0.2">
      <c r="A366" s="207"/>
      <c r="B366" s="210"/>
      <c r="C366" s="49" t="s">
        <v>247</v>
      </c>
      <c r="D366" s="7">
        <v>0</v>
      </c>
      <c r="E366" s="10">
        <f t="shared" si="40"/>
        <v>0</v>
      </c>
      <c r="F366" s="12"/>
      <c r="G366" s="7">
        <v>1200</v>
      </c>
      <c r="H366" s="10">
        <f t="shared" si="41"/>
        <v>1</v>
      </c>
      <c r="I366" s="15">
        <f t="shared" si="37"/>
        <v>1200</v>
      </c>
      <c r="X366"/>
      <c r="Y366"/>
    </row>
    <row r="367" spans="1:25" ht="12.75" customHeight="1" x14ac:dyDescent="0.2">
      <c r="A367" s="207"/>
      <c r="B367" s="210"/>
      <c r="C367" s="9" t="s">
        <v>243</v>
      </c>
      <c r="D367" s="7">
        <v>0</v>
      </c>
      <c r="E367" s="10">
        <f t="shared" si="40"/>
        <v>0</v>
      </c>
      <c r="F367" s="12"/>
      <c r="G367" s="7">
        <v>1472</v>
      </c>
      <c r="H367" s="10">
        <f t="shared" si="41"/>
        <v>1</v>
      </c>
      <c r="I367" s="15">
        <f t="shared" si="37"/>
        <v>1472</v>
      </c>
      <c r="X367"/>
      <c r="Y367"/>
    </row>
    <row r="368" spans="1:25" ht="12.75" customHeight="1" x14ac:dyDescent="0.2">
      <c r="A368" s="207"/>
      <c r="B368" s="210"/>
      <c r="C368" s="49" t="s">
        <v>242</v>
      </c>
      <c r="D368" s="7">
        <v>720</v>
      </c>
      <c r="E368" s="10">
        <f t="shared" si="40"/>
        <v>1</v>
      </c>
      <c r="F368" s="12"/>
      <c r="G368" s="7">
        <v>0</v>
      </c>
      <c r="H368" s="10">
        <f t="shared" si="41"/>
        <v>0</v>
      </c>
      <c r="I368" s="15">
        <f t="shared" si="37"/>
        <v>720</v>
      </c>
      <c r="X368"/>
      <c r="Y368"/>
    </row>
    <row r="369" spans="1:25" ht="12.75" customHeight="1" x14ac:dyDescent="0.2">
      <c r="A369" s="207"/>
      <c r="B369" s="210"/>
      <c r="C369" s="49" t="s">
        <v>248</v>
      </c>
      <c r="D369" s="7"/>
      <c r="E369" s="10" t="s">
        <v>102</v>
      </c>
      <c r="F369" s="12"/>
      <c r="G369" s="7"/>
      <c r="H369" s="10" t="s">
        <v>102</v>
      </c>
      <c r="I369" s="15">
        <f t="shared" si="37"/>
        <v>0</v>
      </c>
      <c r="X369"/>
      <c r="Y369"/>
    </row>
    <row r="370" spans="1:25" ht="12.75" customHeight="1" x14ac:dyDescent="0.2">
      <c r="A370" s="207"/>
      <c r="B370" s="210"/>
      <c r="C370" s="49" t="s">
        <v>310</v>
      </c>
      <c r="D370" s="7"/>
      <c r="E370" s="10" t="s">
        <v>102</v>
      </c>
      <c r="F370" s="12"/>
      <c r="G370" s="7"/>
      <c r="H370" s="10" t="s">
        <v>102</v>
      </c>
      <c r="I370" s="15">
        <f t="shared" si="37"/>
        <v>0</v>
      </c>
      <c r="X370"/>
      <c r="Y370"/>
    </row>
    <row r="371" spans="1:25" ht="12.75" customHeight="1" x14ac:dyDescent="0.2">
      <c r="A371" s="207"/>
      <c r="B371" s="210"/>
      <c r="C371" s="9" t="s">
        <v>244</v>
      </c>
      <c r="D371" s="7"/>
      <c r="E371" s="10" t="s">
        <v>102</v>
      </c>
      <c r="F371" s="12"/>
      <c r="G371" s="7"/>
      <c r="H371" s="10" t="s">
        <v>102</v>
      </c>
      <c r="I371" s="15">
        <f t="shared" si="37"/>
        <v>0</v>
      </c>
      <c r="X371"/>
      <c r="Y371"/>
    </row>
    <row r="372" spans="1:25" ht="12.75" customHeight="1" x14ac:dyDescent="0.2">
      <c r="A372" s="207"/>
      <c r="B372" s="210"/>
      <c r="C372" s="57" t="s">
        <v>75</v>
      </c>
      <c r="D372" s="33">
        <f>SUM(D360:D371)</f>
        <v>720</v>
      </c>
      <c r="E372" s="34">
        <f t="shared" si="38"/>
        <v>0.12064343163538874</v>
      </c>
      <c r="F372" s="65"/>
      <c r="G372" s="33">
        <f>SUM(G360:G371)</f>
        <v>5248</v>
      </c>
      <c r="H372" s="34">
        <f t="shared" si="39"/>
        <v>0.87935656836461129</v>
      </c>
      <c r="I372" s="37">
        <f t="shared" si="37"/>
        <v>5968</v>
      </c>
      <c r="X372"/>
      <c r="Y372"/>
    </row>
    <row r="373" spans="1:25" ht="12.75" customHeight="1" thickBot="1" x14ac:dyDescent="0.25">
      <c r="A373" s="207"/>
      <c r="B373" s="217"/>
      <c r="C373" s="64" t="s">
        <v>25</v>
      </c>
      <c r="D373" s="63">
        <f>SUM(D350,D358,D372)</f>
        <v>2448</v>
      </c>
      <c r="E373" s="61">
        <f t="shared" si="38"/>
        <v>0.27667269439421338</v>
      </c>
      <c r="F373" s="68"/>
      <c r="G373" s="63">
        <f>SUM(G350,G358,G372)</f>
        <v>6400</v>
      </c>
      <c r="H373" s="61">
        <f t="shared" si="39"/>
        <v>0.72332730560578662</v>
      </c>
      <c r="I373" s="60">
        <f t="shared" si="37"/>
        <v>8848</v>
      </c>
      <c r="X373"/>
      <c r="Y373"/>
    </row>
    <row r="374" spans="1:25" ht="12.75" customHeight="1" thickBot="1" x14ac:dyDescent="0.25">
      <c r="A374" s="211"/>
      <c r="B374" s="204" t="s">
        <v>253</v>
      </c>
      <c r="C374" s="205"/>
      <c r="D374" s="76">
        <f>SUM(D314,D339,D373)</f>
        <v>79768</v>
      </c>
      <c r="E374" s="77">
        <f t="shared" si="38"/>
        <v>0.72384754990925593</v>
      </c>
      <c r="F374" s="78"/>
      <c r="G374" s="76">
        <f>SUM(G314,G339,G373)</f>
        <v>30432</v>
      </c>
      <c r="H374" s="77">
        <f t="shared" si="39"/>
        <v>0.27615245009074413</v>
      </c>
      <c r="I374" s="78">
        <f t="shared" si="37"/>
        <v>110200</v>
      </c>
      <c r="X374"/>
      <c r="Y374"/>
    </row>
    <row r="375" spans="1:25" ht="12.75" customHeight="1" x14ac:dyDescent="0.2">
      <c r="A375" s="206" t="s">
        <v>529</v>
      </c>
      <c r="B375" s="212" t="s">
        <v>624</v>
      </c>
      <c r="C375" s="55" t="s">
        <v>301</v>
      </c>
      <c r="D375" s="70"/>
      <c r="E375" s="83"/>
      <c r="F375" s="69"/>
      <c r="G375" s="70"/>
      <c r="H375" s="83"/>
      <c r="I375" s="84"/>
      <c r="X375"/>
      <c r="Y375"/>
    </row>
    <row r="376" spans="1:25" ht="12.75" customHeight="1" x14ac:dyDescent="0.2">
      <c r="A376" s="207"/>
      <c r="B376" s="210"/>
      <c r="C376" s="52" t="s">
        <v>36</v>
      </c>
      <c r="D376" s="7"/>
      <c r="E376" s="10" t="s">
        <v>102</v>
      </c>
      <c r="F376" s="12"/>
      <c r="G376" s="7"/>
      <c r="H376" s="10" t="s">
        <v>102</v>
      </c>
      <c r="I376" s="15">
        <f t="shared" si="37"/>
        <v>0</v>
      </c>
      <c r="X376"/>
      <c r="Y376"/>
    </row>
    <row r="377" spans="1:25" ht="12.75" customHeight="1" x14ac:dyDescent="0.2">
      <c r="A377" s="207"/>
      <c r="B377" s="210"/>
      <c r="C377" s="52" t="s">
        <v>7</v>
      </c>
      <c r="D377" s="7"/>
      <c r="E377" s="10" t="s">
        <v>102</v>
      </c>
      <c r="F377" s="12"/>
      <c r="G377" s="7"/>
      <c r="H377" s="10" t="s">
        <v>102</v>
      </c>
      <c r="I377" s="15">
        <f t="shared" si="37"/>
        <v>0</v>
      </c>
      <c r="X377"/>
      <c r="Y377"/>
    </row>
    <row r="378" spans="1:25" ht="12.75" customHeight="1" x14ac:dyDescent="0.2">
      <c r="A378" s="207"/>
      <c r="B378" s="210"/>
      <c r="C378" s="9" t="s">
        <v>0</v>
      </c>
      <c r="D378" s="7"/>
      <c r="E378" s="10" t="s">
        <v>102</v>
      </c>
      <c r="F378" s="12"/>
      <c r="G378" s="7"/>
      <c r="H378" s="10" t="s">
        <v>102</v>
      </c>
      <c r="I378" s="15">
        <f t="shared" si="37"/>
        <v>0</v>
      </c>
      <c r="X378"/>
      <c r="Y378"/>
    </row>
    <row r="379" spans="1:25" ht="12.75" customHeight="1" x14ac:dyDescent="0.2">
      <c r="A379" s="207"/>
      <c r="B379" s="210"/>
      <c r="C379" s="9" t="s">
        <v>37</v>
      </c>
      <c r="D379" s="7"/>
      <c r="E379" s="10" t="s">
        <v>102</v>
      </c>
      <c r="F379" s="12"/>
      <c r="G379" s="7"/>
      <c r="H379" s="10" t="s">
        <v>102</v>
      </c>
      <c r="I379" s="15">
        <f t="shared" si="37"/>
        <v>0</v>
      </c>
      <c r="X379"/>
      <c r="Y379"/>
    </row>
    <row r="380" spans="1:25" ht="12.75" customHeight="1" x14ac:dyDescent="0.2">
      <c r="A380" s="207"/>
      <c r="B380" s="210"/>
      <c r="C380" s="9" t="s">
        <v>208</v>
      </c>
      <c r="D380" s="7"/>
      <c r="E380" s="10" t="s">
        <v>102</v>
      </c>
      <c r="F380" s="12"/>
      <c r="G380" s="7"/>
      <c r="H380" s="10" t="s">
        <v>102</v>
      </c>
      <c r="I380" s="15">
        <f t="shared" si="37"/>
        <v>0</v>
      </c>
      <c r="X380"/>
      <c r="Y380"/>
    </row>
    <row r="381" spans="1:25" ht="12.75" customHeight="1" x14ac:dyDescent="0.2">
      <c r="A381" s="207"/>
      <c r="B381" s="210"/>
      <c r="C381" s="9" t="s">
        <v>219</v>
      </c>
      <c r="D381" s="7"/>
      <c r="E381" s="10" t="s">
        <v>102</v>
      </c>
      <c r="F381" s="12"/>
      <c r="G381" s="7"/>
      <c r="H381" s="10" t="s">
        <v>102</v>
      </c>
      <c r="I381" s="15">
        <f t="shared" si="37"/>
        <v>0</v>
      </c>
      <c r="X381"/>
      <c r="Y381"/>
    </row>
    <row r="382" spans="1:25" ht="12.75" customHeight="1" x14ac:dyDescent="0.2">
      <c r="A382" s="207"/>
      <c r="B382" s="210"/>
      <c r="C382" s="9" t="s">
        <v>1</v>
      </c>
      <c r="D382" s="7"/>
      <c r="E382" s="10" t="s">
        <v>102</v>
      </c>
      <c r="F382" s="12"/>
      <c r="G382" s="7"/>
      <c r="H382" s="10" t="s">
        <v>102</v>
      </c>
      <c r="I382" s="15">
        <f t="shared" si="37"/>
        <v>0</v>
      </c>
      <c r="X382"/>
      <c r="Y382"/>
    </row>
    <row r="383" spans="1:25" ht="12.75" customHeight="1" x14ac:dyDescent="0.2">
      <c r="A383" s="207"/>
      <c r="B383" s="210"/>
      <c r="C383" s="9" t="s">
        <v>3</v>
      </c>
      <c r="D383" s="7"/>
      <c r="E383" s="10" t="s">
        <v>102</v>
      </c>
      <c r="F383" s="12"/>
      <c r="G383" s="7"/>
      <c r="H383" s="10" t="s">
        <v>102</v>
      </c>
      <c r="I383" s="15">
        <f t="shared" si="37"/>
        <v>0</v>
      </c>
      <c r="X383"/>
      <c r="Y383"/>
    </row>
    <row r="384" spans="1:25" ht="12.75" customHeight="1" x14ac:dyDescent="0.2">
      <c r="A384" s="207"/>
      <c r="B384" s="210"/>
      <c r="C384" s="9" t="s">
        <v>9</v>
      </c>
      <c r="D384" s="7">
        <v>56</v>
      </c>
      <c r="E384" s="10">
        <f t="shared" si="38"/>
        <v>0.53846153846153844</v>
      </c>
      <c r="F384" s="12"/>
      <c r="G384" s="7">
        <v>48</v>
      </c>
      <c r="H384" s="10">
        <f t="shared" si="39"/>
        <v>0.46153846153846156</v>
      </c>
      <c r="I384" s="15">
        <f t="shared" si="37"/>
        <v>104</v>
      </c>
      <c r="X384"/>
      <c r="Y384"/>
    </row>
    <row r="385" spans="1:25" ht="12.75" customHeight="1" x14ac:dyDescent="0.2">
      <c r="A385" s="207"/>
      <c r="B385" s="210"/>
      <c r="C385" s="9" t="s">
        <v>4</v>
      </c>
      <c r="D385" s="7"/>
      <c r="E385" s="10" t="s">
        <v>102</v>
      </c>
      <c r="F385" s="12"/>
      <c r="G385" s="7"/>
      <c r="H385" s="10" t="s">
        <v>102</v>
      </c>
      <c r="I385" s="15">
        <f t="shared" si="37"/>
        <v>0</v>
      </c>
      <c r="X385"/>
      <c r="Y385"/>
    </row>
    <row r="386" spans="1:25" ht="12.75" customHeight="1" x14ac:dyDescent="0.2">
      <c r="A386" s="207"/>
      <c r="B386" s="210"/>
      <c r="C386" s="9" t="s">
        <v>10</v>
      </c>
      <c r="D386" s="7"/>
      <c r="E386" s="10" t="s">
        <v>102</v>
      </c>
      <c r="F386" s="12"/>
      <c r="G386" s="7"/>
      <c r="H386" s="10" t="s">
        <v>102</v>
      </c>
      <c r="I386" s="15">
        <f t="shared" si="37"/>
        <v>0</v>
      </c>
      <c r="X386"/>
      <c r="Y386"/>
    </row>
    <row r="387" spans="1:25" ht="12.75" customHeight="1" x14ac:dyDescent="0.2">
      <c r="A387" s="207"/>
      <c r="B387" s="210"/>
      <c r="C387" s="9" t="s">
        <v>23</v>
      </c>
      <c r="D387" s="7"/>
      <c r="E387" s="10" t="s">
        <v>102</v>
      </c>
      <c r="F387" s="12"/>
      <c r="G387" s="7"/>
      <c r="H387" s="10" t="s">
        <v>102</v>
      </c>
      <c r="I387" s="15">
        <f t="shared" si="37"/>
        <v>0</v>
      </c>
      <c r="X387"/>
      <c r="Y387"/>
    </row>
    <row r="388" spans="1:25" ht="12.75" customHeight="1" x14ac:dyDescent="0.2">
      <c r="A388" s="207"/>
      <c r="B388" s="210"/>
      <c r="C388" s="9" t="s">
        <v>47</v>
      </c>
      <c r="D388" s="7"/>
      <c r="E388" s="10" t="s">
        <v>102</v>
      </c>
      <c r="F388" s="12"/>
      <c r="G388" s="7"/>
      <c r="H388" s="10" t="s">
        <v>102</v>
      </c>
      <c r="I388" s="15">
        <f t="shared" si="37"/>
        <v>0</v>
      </c>
      <c r="X388"/>
      <c r="Y388"/>
    </row>
    <row r="389" spans="1:25" ht="12.75" customHeight="1" x14ac:dyDescent="0.2">
      <c r="A389" s="207"/>
      <c r="B389" s="210"/>
      <c r="C389" s="9" t="s">
        <v>24</v>
      </c>
      <c r="D389" s="7"/>
      <c r="E389" s="10" t="s">
        <v>102</v>
      </c>
      <c r="F389" s="12"/>
      <c r="G389" s="7"/>
      <c r="H389" s="10" t="s">
        <v>102</v>
      </c>
      <c r="I389" s="15">
        <f t="shared" si="37"/>
        <v>0</v>
      </c>
      <c r="X389"/>
      <c r="Y389"/>
    </row>
    <row r="390" spans="1:25" ht="12.75" customHeight="1" x14ac:dyDescent="0.2">
      <c r="A390" s="207"/>
      <c r="B390" s="210"/>
      <c r="C390" s="9" t="s">
        <v>206</v>
      </c>
      <c r="D390" s="7"/>
      <c r="E390" s="10" t="s">
        <v>102</v>
      </c>
      <c r="F390" s="12"/>
      <c r="G390" s="7"/>
      <c r="H390" s="10" t="s">
        <v>102</v>
      </c>
      <c r="I390" s="15">
        <f t="shared" si="37"/>
        <v>0</v>
      </c>
      <c r="X390"/>
      <c r="Y390"/>
    </row>
    <row r="391" spans="1:25" ht="12.75" customHeight="1" x14ac:dyDescent="0.2">
      <c r="A391" s="207"/>
      <c r="B391" s="210"/>
      <c r="C391" s="9" t="s">
        <v>5</v>
      </c>
      <c r="D391" s="7"/>
      <c r="E391" s="10" t="s">
        <v>102</v>
      </c>
      <c r="F391" s="12"/>
      <c r="G391" s="7"/>
      <c r="H391" s="10" t="s">
        <v>102</v>
      </c>
      <c r="I391" s="15">
        <f t="shared" si="37"/>
        <v>0</v>
      </c>
      <c r="X391"/>
      <c r="Y391"/>
    </row>
    <row r="392" spans="1:25" ht="12.75" customHeight="1" x14ac:dyDescent="0.2">
      <c r="A392" s="207"/>
      <c r="B392" s="210"/>
      <c r="C392" s="57" t="s">
        <v>75</v>
      </c>
      <c r="D392" s="33">
        <f>SUM(D376:D391)</f>
        <v>56</v>
      </c>
      <c r="E392" s="34">
        <f t="shared" si="38"/>
        <v>0.53846153846153844</v>
      </c>
      <c r="F392" s="65"/>
      <c r="G392" s="33">
        <f>SUM(G376:G391)</f>
        <v>48</v>
      </c>
      <c r="H392" s="34">
        <f t="shared" si="39"/>
        <v>0.46153846153846156</v>
      </c>
      <c r="I392" s="37">
        <f t="shared" si="37"/>
        <v>104</v>
      </c>
      <c r="X392"/>
      <c r="Y392"/>
    </row>
    <row r="393" spans="1:25" ht="12.75" customHeight="1" x14ac:dyDescent="0.2">
      <c r="A393" s="207"/>
      <c r="B393" s="210"/>
      <c r="C393" s="47" t="s">
        <v>305</v>
      </c>
      <c r="D393" s="33"/>
      <c r="E393" s="34"/>
      <c r="F393" s="65"/>
      <c r="G393" s="33"/>
      <c r="H393" s="34"/>
      <c r="I393" s="37"/>
      <c r="X393"/>
      <c r="Y393"/>
    </row>
    <row r="394" spans="1:25" ht="12.75" customHeight="1" x14ac:dyDescent="0.2">
      <c r="A394" s="207"/>
      <c r="B394" s="210"/>
      <c r="C394" s="9" t="s">
        <v>234</v>
      </c>
      <c r="D394" s="7"/>
      <c r="E394" s="10" t="s">
        <v>102</v>
      </c>
      <c r="F394" s="12"/>
      <c r="G394" s="7"/>
      <c r="H394" s="10" t="s">
        <v>102</v>
      </c>
      <c r="I394" s="15">
        <f t="shared" si="37"/>
        <v>0</v>
      </c>
      <c r="X394"/>
      <c r="Y394"/>
    </row>
    <row r="395" spans="1:25" ht="12.75" customHeight="1" x14ac:dyDescent="0.2">
      <c r="A395" s="207"/>
      <c r="B395" s="210"/>
      <c r="C395" s="9" t="s">
        <v>235</v>
      </c>
      <c r="D395" s="7"/>
      <c r="E395" s="10" t="s">
        <v>102</v>
      </c>
      <c r="F395" s="12"/>
      <c r="G395" s="7"/>
      <c r="H395" s="10" t="s">
        <v>102</v>
      </c>
      <c r="I395" s="15">
        <f t="shared" si="37"/>
        <v>0</v>
      </c>
      <c r="X395"/>
      <c r="Y395"/>
    </row>
    <row r="396" spans="1:25" ht="12.75" customHeight="1" x14ac:dyDescent="0.2">
      <c r="A396" s="207"/>
      <c r="B396" s="210"/>
      <c r="C396" s="9" t="s">
        <v>14</v>
      </c>
      <c r="D396" s="7"/>
      <c r="E396" s="10" t="s">
        <v>102</v>
      </c>
      <c r="F396" s="12"/>
      <c r="G396" s="7"/>
      <c r="H396" s="10" t="s">
        <v>102</v>
      </c>
      <c r="I396" s="15">
        <f t="shared" si="37"/>
        <v>0</v>
      </c>
      <c r="X396"/>
      <c r="Y396"/>
    </row>
    <row r="397" spans="1:25" ht="12.75" customHeight="1" x14ac:dyDescent="0.2">
      <c r="A397" s="207"/>
      <c r="B397" s="210"/>
      <c r="C397" s="9" t="s">
        <v>15</v>
      </c>
      <c r="D397" s="7"/>
      <c r="E397" s="10" t="s">
        <v>102</v>
      </c>
      <c r="F397" s="12"/>
      <c r="G397" s="7"/>
      <c r="H397" s="10" t="s">
        <v>102</v>
      </c>
      <c r="I397" s="15">
        <f t="shared" si="37"/>
        <v>0</v>
      </c>
      <c r="X397"/>
      <c r="Y397"/>
    </row>
    <row r="398" spans="1:25" ht="12.75" customHeight="1" x14ac:dyDescent="0.2">
      <c r="A398" s="207"/>
      <c r="B398" s="210"/>
      <c r="C398" s="9" t="s">
        <v>34</v>
      </c>
      <c r="D398" s="7"/>
      <c r="E398" s="10" t="s">
        <v>102</v>
      </c>
      <c r="F398" s="12"/>
      <c r="G398" s="7"/>
      <c r="H398" s="10" t="s">
        <v>102</v>
      </c>
      <c r="I398" s="15">
        <f t="shared" si="37"/>
        <v>0</v>
      </c>
      <c r="X398"/>
      <c r="Y398"/>
    </row>
    <row r="399" spans="1:25" ht="12.75" customHeight="1" x14ac:dyDescent="0.2">
      <c r="A399" s="207"/>
      <c r="B399" s="210"/>
      <c r="C399" s="9" t="s">
        <v>16</v>
      </c>
      <c r="D399" s="7"/>
      <c r="E399" s="10" t="s">
        <v>102</v>
      </c>
      <c r="F399" s="12"/>
      <c r="G399" s="7"/>
      <c r="H399" s="10" t="s">
        <v>102</v>
      </c>
      <c r="I399" s="15">
        <f t="shared" si="37"/>
        <v>0</v>
      </c>
      <c r="X399"/>
      <c r="Y399"/>
    </row>
    <row r="400" spans="1:25" ht="12.75" customHeight="1" x14ac:dyDescent="0.2">
      <c r="A400" s="207"/>
      <c r="B400" s="210"/>
      <c r="C400" s="9" t="s">
        <v>17</v>
      </c>
      <c r="D400" s="7"/>
      <c r="E400" s="10" t="s">
        <v>102</v>
      </c>
      <c r="F400" s="12"/>
      <c r="G400" s="7"/>
      <c r="H400" s="10" t="s">
        <v>102</v>
      </c>
      <c r="I400" s="15">
        <f t="shared" si="37"/>
        <v>0</v>
      </c>
      <c r="X400"/>
      <c r="Y400"/>
    </row>
    <row r="401" spans="1:25" ht="12.75" customHeight="1" x14ac:dyDescent="0.2">
      <c r="A401" s="207"/>
      <c r="B401" s="210"/>
      <c r="C401" s="9" t="s">
        <v>21</v>
      </c>
      <c r="D401" s="7"/>
      <c r="E401" s="10" t="s">
        <v>102</v>
      </c>
      <c r="F401" s="12"/>
      <c r="G401" s="7"/>
      <c r="H401" s="10" t="s">
        <v>102</v>
      </c>
      <c r="I401" s="15">
        <f t="shared" si="37"/>
        <v>0</v>
      </c>
      <c r="X401"/>
      <c r="Y401"/>
    </row>
    <row r="402" spans="1:25" ht="12.75" customHeight="1" x14ac:dyDescent="0.2">
      <c r="A402" s="207"/>
      <c r="B402" s="210"/>
      <c r="C402" s="9" t="s">
        <v>97</v>
      </c>
      <c r="D402" s="7"/>
      <c r="E402" s="10" t="s">
        <v>102</v>
      </c>
      <c r="F402" s="12"/>
      <c r="G402" s="7"/>
      <c r="H402" s="10" t="s">
        <v>102</v>
      </c>
      <c r="I402" s="15">
        <f t="shared" si="37"/>
        <v>0</v>
      </c>
      <c r="X402"/>
      <c r="Y402"/>
    </row>
    <row r="403" spans="1:25" ht="12.75" customHeight="1" x14ac:dyDescent="0.2">
      <c r="A403" s="207"/>
      <c r="B403" s="210"/>
      <c r="C403" s="9" t="s">
        <v>6</v>
      </c>
      <c r="D403" s="7"/>
      <c r="E403" s="10" t="s">
        <v>102</v>
      </c>
      <c r="F403" s="12"/>
      <c r="G403" s="7"/>
      <c r="H403" s="10" t="s">
        <v>102</v>
      </c>
      <c r="I403" s="15">
        <f t="shared" si="37"/>
        <v>0</v>
      </c>
      <c r="X403"/>
      <c r="Y403"/>
    </row>
    <row r="404" spans="1:25" ht="12.75" customHeight="1" x14ac:dyDescent="0.2">
      <c r="A404" s="207"/>
      <c r="B404" s="210"/>
      <c r="C404" s="9" t="s">
        <v>236</v>
      </c>
      <c r="D404" s="7"/>
      <c r="E404" s="10" t="s">
        <v>102</v>
      </c>
      <c r="F404" s="12"/>
      <c r="G404" s="7"/>
      <c r="H404" s="10" t="s">
        <v>102</v>
      </c>
      <c r="I404" s="15">
        <f t="shared" si="37"/>
        <v>0</v>
      </c>
      <c r="X404"/>
      <c r="Y404"/>
    </row>
    <row r="405" spans="1:25" ht="12.75" customHeight="1" x14ac:dyDescent="0.2">
      <c r="A405" s="207"/>
      <c r="B405" s="210"/>
      <c r="C405" s="9" t="s">
        <v>18</v>
      </c>
      <c r="D405" s="7"/>
      <c r="E405" s="10" t="s">
        <v>102</v>
      </c>
      <c r="F405" s="12"/>
      <c r="G405" s="7"/>
      <c r="H405" s="10" t="s">
        <v>102</v>
      </c>
      <c r="I405" s="15">
        <f t="shared" ref="I405:I412" si="42">+D405+G405</f>
        <v>0</v>
      </c>
      <c r="X405"/>
      <c r="Y405"/>
    </row>
    <row r="406" spans="1:25" ht="12.75" customHeight="1" x14ac:dyDescent="0.2">
      <c r="A406" s="207"/>
      <c r="B406" s="210"/>
      <c r="C406" s="9" t="s">
        <v>22</v>
      </c>
      <c r="D406" s="7"/>
      <c r="E406" s="10" t="s">
        <v>102</v>
      </c>
      <c r="F406" s="12"/>
      <c r="G406" s="7"/>
      <c r="H406" s="10" t="s">
        <v>102</v>
      </c>
      <c r="I406" s="15">
        <f t="shared" si="42"/>
        <v>0</v>
      </c>
      <c r="X406"/>
      <c r="Y406"/>
    </row>
    <row r="407" spans="1:25" ht="12.75" customHeight="1" x14ac:dyDescent="0.2">
      <c r="A407" s="207"/>
      <c r="B407" s="210"/>
      <c r="C407" s="35" t="s">
        <v>75</v>
      </c>
      <c r="D407" s="33">
        <f>SUM(D394:D406)</f>
        <v>0</v>
      </c>
      <c r="E407" s="34" t="s">
        <v>102</v>
      </c>
      <c r="F407" s="65"/>
      <c r="G407" s="33">
        <f>SUM(G394:G406)</f>
        <v>0</v>
      </c>
      <c r="H407" s="34" t="s">
        <v>102</v>
      </c>
      <c r="I407" s="37">
        <f t="shared" si="42"/>
        <v>0</v>
      </c>
      <c r="X407"/>
      <c r="Y407"/>
    </row>
    <row r="408" spans="1:25" ht="12.75" customHeight="1" x14ac:dyDescent="0.2">
      <c r="A408" s="207"/>
      <c r="B408" s="210"/>
      <c r="C408" s="9" t="s">
        <v>513</v>
      </c>
      <c r="D408" s="7">
        <v>960</v>
      </c>
      <c r="E408" s="10">
        <f t="shared" ref="E408:E412" si="43">+D408/$I408</f>
        <v>0.51282051282051277</v>
      </c>
      <c r="F408" s="12"/>
      <c r="G408" s="7">
        <v>912</v>
      </c>
      <c r="H408" s="10">
        <f t="shared" ref="H408:H412" si="44">+G408/$I408</f>
        <v>0.48717948717948717</v>
      </c>
      <c r="I408" s="15">
        <f t="shared" si="42"/>
        <v>1872</v>
      </c>
      <c r="X408"/>
      <c r="Y408"/>
    </row>
    <row r="409" spans="1:25" ht="12.75" customHeight="1" x14ac:dyDescent="0.2">
      <c r="A409" s="207"/>
      <c r="B409" s="210"/>
      <c r="C409" s="9" t="s">
        <v>659</v>
      </c>
      <c r="D409" s="7"/>
      <c r="E409" s="10" t="s">
        <v>102</v>
      </c>
      <c r="F409" s="12"/>
      <c r="G409" s="7"/>
      <c r="H409" s="10" t="s">
        <v>102</v>
      </c>
      <c r="I409" s="15">
        <f t="shared" si="42"/>
        <v>0</v>
      </c>
      <c r="X409"/>
      <c r="Y409"/>
    </row>
    <row r="410" spans="1:25" ht="12.75" customHeight="1" x14ac:dyDescent="0.2">
      <c r="A410" s="207"/>
      <c r="B410" s="210"/>
      <c r="C410" s="57" t="s">
        <v>75</v>
      </c>
      <c r="D410" s="33">
        <f>SUM(D408:D409)</f>
        <v>960</v>
      </c>
      <c r="E410" s="34">
        <f t="shared" si="43"/>
        <v>0.51282051282051277</v>
      </c>
      <c r="F410" s="65"/>
      <c r="G410" s="33">
        <f>SUM(G408:G409)</f>
        <v>912</v>
      </c>
      <c r="H410" s="34">
        <f t="shared" si="44"/>
        <v>0.48717948717948717</v>
      </c>
      <c r="I410" s="37">
        <f t="shared" si="42"/>
        <v>1872</v>
      </c>
      <c r="X410"/>
      <c r="Y410"/>
    </row>
    <row r="411" spans="1:25" ht="12.75" customHeight="1" thickBot="1" x14ac:dyDescent="0.25">
      <c r="A411" s="207"/>
      <c r="B411" s="217"/>
      <c r="C411" s="64" t="s">
        <v>25</v>
      </c>
      <c r="D411" s="67">
        <f>SUM(D392,D407,D410)</f>
        <v>1016</v>
      </c>
      <c r="E411" s="79">
        <f t="shared" si="43"/>
        <v>0.51417004048582993</v>
      </c>
      <c r="F411" s="66"/>
      <c r="G411" s="67">
        <f>SUM(G392,G407,G410)</f>
        <v>960</v>
      </c>
      <c r="H411" s="67">
        <f>SUM(H392,H407,H410)</f>
        <v>0.94871794871794868</v>
      </c>
      <c r="I411" s="85">
        <f t="shared" si="42"/>
        <v>1976</v>
      </c>
      <c r="X411"/>
      <c r="Y411"/>
    </row>
    <row r="412" spans="1:25" ht="12.75" customHeight="1" thickBot="1" x14ac:dyDescent="0.25">
      <c r="A412" s="208"/>
      <c r="B412" s="204" t="s">
        <v>254</v>
      </c>
      <c r="C412" s="205"/>
      <c r="D412" s="76">
        <f>+D411</f>
        <v>1016</v>
      </c>
      <c r="E412" s="77">
        <f t="shared" si="43"/>
        <v>0.51417004048582993</v>
      </c>
      <c r="F412" s="78"/>
      <c r="G412" s="76">
        <f>+G411</f>
        <v>960</v>
      </c>
      <c r="H412" s="77">
        <f t="shared" si="44"/>
        <v>0.48582995951417002</v>
      </c>
      <c r="I412" s="78">
        <f t="shared" si="42"/>
        <v>1976</v>
      </c>
      <c r="X412"/>
      <c r="Y412"/>
    </row>
    <row r="413" spans="1:25" ht="12.75" customHeight="1" x14ac:dyDescent="0.2">
      <c r="D413" s="2"/>
      <c r="E413" s="2"/>
      <c r="F413" s="2"/>
      <c r="G413" s="1"/>
      <c r="H413" s="1"/>
      <c r="X413"/>
      <c r="Y413"/>
    </row>
  </sheetData>
  <mergeCells count="38">
    <mergeCell ref="A375:A412"/>
    <mergeCell ref="B375:B411"/>
    <mergeCell ref="B412:C412"/>
    <mergeCell ref="B296:C296"/>
    <mergeCell ref="A297:A339"/>
    <mergeCell ref="B297:B314"/>
    <mergeCell ref="B315:B339"/>
    <mergeCell ref="A340:A374"/>
    <mergeCell ref="B340:B373"/>
    <mergeCell ref="B374:C374"/>
    <mergeCell ref="A277:A296"/>
    <mergeCell ref="B277:B291"/>
    <mergeCell ref="B292:B295"/>
    <mergeCell ref="A102:A137"/>
    <mergeCell ref="B102:B137"/>
    <mergeCell ref="A138:A153"/>
    <mergeCell ref="B138:B153"/>
    <mergeCell ref="A154:A191"/>
    <mergeCell ref="B154:B190"/>
    <mergeCell ref="B191:C191"/>
    <mergeCell ref="A52:A78"/>
    <mergeCell ref="B52:B77"/>
    <mergeCell ref="B78:C78"/>
    <mergeCell ref="A79:A101"/>
    <mergeCell ref="B79:B100"/>
    <mergeCell ref="B101:C101"/>
    <mergeCell ref="A9:A51"/>
    <mergeCell ref="B51:C51"/>
    <mergeCell ref="D6:E6"/>
    <mergeCell ref="G6:H6"/>
    <mergeCell ref="B8:C8"/>
    <mergeCell ref="B9:B32"/>
    <mergeCell ref="B33:B50"/>
    <mergeCell ref="A192:A235"/>
    <mergeCell ref="B192:B234"/>
    <mergeCell ref="B235:C235"/>
    <mergeCell ref="A236:A276"/>
    <mergeCell ref="B236:B276"/>
  </mergeCells>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1" manualBreakCount="11">
    <brk id="51" max="8" man="1"/>
    <brk id="78" max="8" man="1"/>
    <brk id="101" max="8" man="1"/>
    <brk id="137" max="8" man="1"/>
    <brk id="153" max="8" man="1"/>
    <brk id="191" max="8" man="1"/>
    <brk id="235" max="8" man="1"/>
    <brk id="276" max="8" man="1"/>
    <brk id="296" max="8" man="1"/>
    <brk id="339" max="8" man="1"/>
    <brk id="37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416"/>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15.77734375" style="8" customWidth="1"/>
    <col min="5" max="5" width="20.77734375" style="8" customWidth="1"/>
    <col min="6" max="6" width="18.77734375" style="14" customWidth="1"/>
    <col min="7" max="7" width="5.77734375" customWidth="1"/>
    <col min="8" max="8" width="21.6640625" bestFit="1" customWidth="1"/>
    <col min="9" max="9" width="1.77734375" customWidth="1"/>
    <col min="10" max="10" width="9.77734375" style="95" customWidth="1"/>
    <col min="11" max="11" width="9.77734375" customWidth="1"/>
    <col min="34" max="16384" width="8.88671875" style="8"/>
  </cols>
  <sheetData>
    <row r="1" spans="1:33" ht="12.75" customHeight="1" x14ac:dyDescent="0.2">
      <c r="A1" s="23" t="s">
        <v>625</v>
      </c>
      <c r="C1" s="23"/>
      <c r="D1" s="23"/>
      <c r="E1" s="23"/>
      <c r="F1" s="187"/>
    </row>
    <row r="2" spans="1:33" ht="12.75" customHeight="1" x14ac:dyDescent="0.2">
      <c r="A2" s="23" t="s">
        <v>33</v>
      </c>
      <c r="C2" s="23"/>
      <c r="D2" s="23"/>
      <c r="E2" s="23"/>
      <c r="F2" s="187"/>
    </row>
    <row r="3" spans="1:33" ht="12.75" customHeight="1" x14ac:dyDescent="0.2">
      <c r="A3" s="23" t="s">
        <v>41</v>
      </c>
      <c r="C3" s="23"/>
      <c r="D3" s="23"/>
      <c r="E3" s="23"/>
      <c r="F3" s="187"/>
    </row>
    <row r="4" spans="1:33" ht="12.75" customHeight="1" x14ac:dyDescent="0.2">
      <c r="A4" s="23" t="s">
        <v>689</v>
      </c>
      <c r="D4" s="23"/>
      <c r="F4" s="92"/>
    </row>
    <row r="5" spans="1:33" ht="12.75" customHeight="1" x14ac:dyDescent="0.2">
      <c r="B5" s="94"/>
      <c r="C5" s="19"/>
      <c r="D5" s="19"/>
      <c r="E5" s="19"/>
      <c r="F5" s="188"/>
    </row>
    <row r="6" spans="1:33" ht="12.75" customHeight="1" thickBot="1" x14ac:dyDescent="0.25">
      <c r="A6" s="71"/>
      <c r="B6" s="71"/>
      <c r="C6" s="71"/>
      <c r="D6" s="71"/>
      <c r="E6" s="71"/>
      <c r="F6" s="189"/>
    </row>
    <row r="7" spans="1:33" ht="15.75" thickBot="1" x14ac:dyDescent="0.25">
      <c r="A7" s="82"/>
      <c r="B7" s="80" t="s">
        <v>27</v>
      </c>
      <c r="C7" s="80" t="s">
        <v>28</v>
      </c>
      <c r="D7" s="81" t="s">
        <v>629</v>
      </c>
      <c r="E7" s="81" t="s">
        <v>630</v>
      </c>
      <c r="F7" s="190" t="s">
        <v>631</v>
      </c>
    </row>
    <row r="8" spans="1:33" ht="12.75" customHeight="1" thickBot="1" x14ac:dyDescent="0.25">
      <c r="A8" s="71"/>
      <c r="B8" s="228" t="s">
        <v>44</v>
      </c>
      <c r="C8" s="228"/>
      <c r="D8" s="88">
        <f>SUM(D51,D78,D101,D191,D235,D296,D374,D412)</f>
        <v>908992</v>
      </c>
      <c r="E8" s="79">
        <f t="shared" ref="E8" si="0">+D8/$F8</f>
        <v>0.24732268793424697</v>
      </c>
      <c r="F8" s="67">
        <f>+'DistrictxDiv-Dept'!D8</f>
        <v>3675328</v>
      </c>
    </row>
    <row r="9" spans="1:33" ht="12.75" customHeight="1" x14ac:dyDescent="0.2">
      <c r="A9" s="206" t="s">
        <v>536</v>
      </c>
      <c r="B9" s="212" t="s">
        <v>515</v>
      </c>
      <c r="C9" s="51" t="str">
        <f>+'DistrictxDiv-Dept'!C9</f>
        <v>Walker, R. B.</v>
      </c>
      <c r="D9" s="86"/>
      <c r="E9" s="87"/>
      <c r="F9" s="86"/>
      <c r="G9" s="8"/>
      <c r="H9" s="8"/>
      <c r="K9" s="95"/>
      <c r="L9" s="95"/>
      <c r="X9" s="8"/>
      <c r="Y9" s="8"/>
      <c r="Z9" s="8"/>
      <c r="AA9" s="8"/>
      <c r="AB9" s="8"/>
      <c r="AC9" s="8"/>
      <c r="AD9" s="8"/>
      <c r="AE9" s="8"/>
      <c r="AF9" s="8"/>
      <c r="AG9" s="8"/>
    </row>
    <row r="10" spans="1:33" ht="12.75" customHeight="1" x14ac:dyDescent="0.2">
      <c r="A10" s="207"/>
      <c r="B10" s="209"/>
      <c r="C10" s="200" t="str">
        <f>+'DistrictxDiv-Dept'!C10</f>
        <v>Accounting</v>
      </c>
      <c r="D10" s="16"/>
      <c r="E10" s="10" t="s">
        <v>102</v>
      </c>
      <c r="F10" s="7">
        <f>+'DistrictxDiv-Dept'!D10</f>
        <v>0</v>
      </c>
      <c r="G10" s="8"/>
      <c r="H10" s="8"/>
      <c r="K10" s="95"/>
      <c r="L10" s="95"/>
      <c r="X10" s="8"/>
      <c r="Y10" s="8"/>
      <c r="Z10" s="8"/>
      <c r="AA10" s="8"/>
      <c r="AB10" s="8"/>
      <c r="AC10" s="8"/>
      <c r="AD10" s="8"/>
      <c r="AE10" s="8"/>
      <c r="AF10" s="8"/>
      <c r="AG10" s="8"/>
    </row>
    <row r="11" spans="1:33" ht="12.75" customHeight="1" x14ac:dyDescent="0.2">
      <c r="A11" s="207"/>
      <c r="B11" s="209"/>
      <c r="C11" s="200" t="str">
        <f>+'DistrictxDiv-Dept'!C11</f>
        <v>Anatomy &amp; Physiology</v>
      </c>
      <c r="D11" s="16"/>
      <c r="E11" s="10" t="s">
        <v>102</v>
      </c>
      <c r="F11" s="7">
        <f>+'DistrictxDiv-Dept'!D11</f>
        <v>0</v>
      </c>
      <c r="G11" s="8"/>
      <c r="H11" s="8"/>
      <c r="K11" s="95"/>
      <c r="L11" s="95"/>
      <c r="M11" s="95"/>
      <c r="X11" s="8"/>
      <c r="Y11" s="8"/>
      <c r="Z11" s="8"/>
      <c r="AA11" s="8"/>
      <c r="AB11" s="8"/>
      <c r="AC11" s="8"/>
      <c r="AD11" s="8"/>
      <c r="AE11" s="8"/>
      <c r="AF11" s="8"/>
      <c r="AG11" s="8"/>
    </row>
    <row r="12" spans="1:33" ht="12.75" customHeight="1" x14ac:dyDescent="0.2">
      <c r="A12" s="207"/>
      <c r="B12" s="209"/>
      <c r="C12" s="200" t="str">
        <f>+'DistrictxDiv-Dept'!C12</f>
        <v>Art</v>
      </c>
      <c r="D12" s="16"/>
      <c r="E12" s="10" t="s">
        <v>102</v>
      </c>
      <c r="F12" s="7">
        <f>+'DistrictxDiv-Dept'!D12</f>
        <v>0</v>
      </c>
      <c r="G12" s="8"/>
      <c r="H12" s="8"/>
      <c r="K12" s="95"/>
      <c r="L12" s="95"/>
      <c r="M12" s="95"/>
      <c r="X12" s="8"/>
      <c r="Y12" s="8"/>
      <c r="Z12" s="8"/>
      <c r="AA12" s="8"/>
      <c r="AB12" s="8"/>
      <c r="AC12" s="8"/>
      <c r="AD12" s="8"/>
      <c r="AE12" s="8"/>
      <c r="AF12" s="8"/>
      <c r="AG12" s="8"/>
    </row>
    <row r="13" spans="1:33" ht="12.75" customHeight="1" x14ac:dyDescent="0.2">
      <c r="A13" s="207"/>
      <c r="B13" s="209"/>
      <c r="C13" s="200" t="str">
        <f>+'DistrictxDiv-Dept'!C13</f>
        <v>Astronomy</v>
      </c>
      <c r="D13" s="16"/>
      <c r="E13" s="10" t="s">
        <v>102</v>
      </c>
      <c r="F13" s="7">
        <f>+'DistrictxDiv-Dept'!D13</f>
        <v>0</v>
      </c>
      <c r="G13" s="8"/>
      <c r="H13" s="8"/>
      <c r="K13" s="95"/>
      <c r="L13" s="95"/>
      <c r="X13" s="8"/>
      <c r="Y13" s="8"/>
      <c r="Z13" s="8"/>
      <c r="AA13" s="8"/>
      <c r="AB13" s="8"/>
      <c r="AC13" s="8"/>
      <c r="AD13" s="8"/>
      <c r="AE13" s="8"/>
      <c r="AF13" s="8"/>
      <c r="AG13" s="8"/>
    </row>
    <row r="14" spans="1:33" ht="12.75" customHeight="1" x14ac:dyDescent="0.2">
      <c r="A14" s="207"/>
      <c r="B14" s="209"/>
      <c r="C14" s="200" t="str">
        <f>+'DistrictxDiv-Dept'!C14</f>
        <v>Biology</v>
      </c>
      <c r="D14" s="16"/>
      <c r="E14" s="10">
        <f t="shared" ref="E14" si="1">+D14/$F14</f>
        <v>0</v>
      </c>
      <c r="F14" s="7">
        <f>+'DistrictxDiv-Dept'!D14</f>
        <v>624</v>
      </c>
      <c r="G14" s="8"/>
      <c r="H14" s="8"/>
      <c r="K14" s="95"/>
      <c r="L14" s="95"/>
      <c r="M14" s="95"/>
      <c r="X14" s="8"/>
      <c r="Y14" s="8"/>
      <c r="Z14" s="8"/>
      <c r="AA14" s="8"/>
      <c r="AB14" s="8"/>
      <c r="AC14" s="8"/>
      <c r="AD14" s="8"/>
      <c r="AE14" s="8"/>
      <c r="AF14" s="8"/>
      <c r="AG14" s="8"/>
    </row>
    <row r="15" spans="1:33" ht="12.75" customHeight="1" x14ac:dyDescent="0.2">
      <c r="A15" s="207"/>
      <c r="B15" s="209"/>
      <c r="C15" s="200" t="str">
        <f>+'DistrictxDiv-Dept'!C15</f>
        <v>Business</v>
      </c>
      <c r="D15" s="7"/>
      <c r="E15" s="10">
        <f t="shared" ref="E15:E51" si="2">+D15/$F15</f>
        <v>0</v>
      </c>
      <c r="F15" s="7">
        <f>+'DistrictxDiv-Dept'!D15</f>
        <v>432</v>
      </c>
      <c r="G15" s="8"/>
      <c r="H15" s="8"/>
      <c r="K15" s="95"/>
      <c r="L15" s="95"/>
      <c r="M15" s="95"/>
      <c r="X15" s="8"/>
      <c r="Y15" s="8"/>
      <c r="Z15" s="8"/>
      <c r="AA15" s="8"/>
      <c r="AB15" s="8"/>
      <c r="AC15" s="8"/>
      <c r="AD15" s="8"/>
      <c r="AE15" s="8"/>
      <c r="AF15" s="8"/>
      <c r="AG15" s="8"/>
    </row>
    <row r="16" spans="1:33" ht="12.75" customHeight="1" x14ac:dyDescent="0.2">
      <c r="A16" s="207"/>
      <c r="B16" s="210"/>
      <c r="C16" s="200" t="str">
        <f>+'DistrictxDiv-Dept'!C16</f>
        <v>Developmental Mathematics</v>
      </c>
      <c r="D16" s="7">
        <v>672</v>
      </c>
      <c r="E16" s="10">
        <f t="shared" si="2"/>
        <v>0.5</v>
      </c>
      <c r="F16" s="7">
        <f>+'DistrictxDiv-Dept'!D16</f>
        <v>1344</v>
      </c>
      <c r="G16" s="8"/>
      <c r="H16" s="8"/>
      <c r="K16" s="95"/>
      <c r="L16" s="95"/>
      <c r="X16" s="8"/>
      <c r="Y16" s="8"/>
      <c r="Z16" s="8"/>
      <c r="AA16" s="8"/>
      <c r="AB16" s="8"/>
      <c r="AC16" s="8"/>
      <c r="AD16" s="8"/>
      <c r="AE16" s="8"/>
      <c r="AF16" s="8"/>
      <c r="AG16" s="8"/>
    </row>
    <row r="17" spans="1:33" ht="12.75" customHeight="1" x14ac:dyDescent="0.2">
      <c r="A17" s="207"/>
      <c r="B17" s="210"/>
      <c r="C17" s="200" t="str">
        <f>+'DistrictxDiv-Dept'!C17</f>
        <v>Economics</v>
      </c>
      <c r="D17" s="7">
        <v>2160</v>
      </c>
      <c r="E17" s="10">
        <f t="shared" si="2"/>
        <v>0.31468531468531469</v>
      </c>
      <c r="F17" s="7">
        <f>+'DistrictxDiv-Dept'!D17</f>
        <v>6864</v>
      </c>
      <c r="G17" s="8"/>
      <c r="H17" s="8"/>
      <c r="K17" s="95"/>
      <c r="L17" s="95"/>
      <c r="M17" s="95"/>
      <c r="X17" s="8"/>
      <c r="Y17" s="8"/>
      <c r="Z17" s="8"/>
      <c r="AA17" s="8"/>
      <c r="AB17" s="8"/>
      <c r="AC17" s="8"/>
      <c r="AD17" s="8"/>
      <c r="AE17" s="8"/>
      <c r="AF17" s="8"/>
      <c r="AG17" s="8"/>
    </row>
    <row r="18" spans="1:33" ht="12.75" customHeight="1" x14ac:dyDescent="0.2">
      <c r="A18" s="207"/>
      <c r="B18" s="210"/>
      <c r="C18" s="200" t="str">
        <f>+'DistrictxDiv-Dept'!C18</f>
        <v>EDUC Learning Frameworks</v>
      </c>
      <c r="D18" s="7"/>
      <c r="E18" s="10" t="s">
        <v>102</v>
      </c>
      <c r="F18" s="7">
        <f>+'DistrictxDiv-Dept'!D18</f>
        <v>624</v>
      </c>
      <c r="G18" s="8"/>
      <c r="L18" s="95"/>
      <c r="M18" s="95"/>
      <c r="X18" s="8"/>
      <c r="Y18" s="8"/>
      <c r="Z18" s="8"/>
      <c r="AA18" s="8"/>
      <c r="AB18" s="8"/>
      <c r="AC18" s="8"/>
      <c r="AD18" s="8"/>
      <c r="AE18" s="8"/>
      <c r="AF18" s="8"/>
      <c r="AG18" s="8"/>
    </row>
    <row r="19" spans="1:33" ht="12.75" customHeight="1" x14ac:dyDescent="0.2">
      <c r="A19" s="207"/>
      <c r="B19" s="210"/>
      <c r="C19" s="200" t="str">
        <f>+'DistrictxDiv-Dept'!C19</f>
        <v>English</v>
      </c>
      <c r="D19" s="7">
        <v>1104</v>
      </c>
      <c r="E19" s="10">
        <f t="shared" si="2"/>
        <v>4.0756054341405785E-2</v>
      </c>
      <c r="F19" s="7">
        <f>+'DistrictxDiv-Dept'!D19</f>
        <v>27088</v>
      </c>
      <c r="G19" s="8"/>
      <c r="K19" s="95"/>
      <c r="L19" s="95"/>
      <c r="M19" s="95"/>
      <c r="X19" s="8"/>
      <c r="Y19" s="8"/>
      <c r="Z19" s="8"/>
      <c r="AA19" s="8"/>
      <c r="AB19" s="8"/>
      <c r="AC19" s="8"/>
      <c r="AD19" s="8"/>
      <c r="AE19" s="8"/>
      <c r="AF19" s="8"/>
      <c r="AG19" s="8"/>
    </row>
    <row r="20" spans="1:33" ht="12.75" customHeight="1" x14ac:dyDescent="0.2">
      <c r="A20" s="207"/>
      <c r="B20" s="210"/>
      <c r="C20" s="200" t="str">
        <f>+'DistrictxDiv-Dept'!C20</f>
        <v>Environmental Science</v>
      </c>
      <c r="D20" s="7"/>
      <c r="E20" s="10" t="s">
        <v>102</v>
      </c>
      <c r="F20" s="7">
        <f>+'DistrictxDiv-Dept'!D20</f>
        <v>0</v>
      </c>
      <c r="G20" s="8"/>
      <c r="L20" s="95"/>
      <c r="M20" s="95"/>
      <c r="X20" s="8"/>
      <c r="Y20" s="8"/>
      <c r="Z20" s="8"/>
      <c r="AA20" s="8"/>
      <c r="AB20" s="8"/>
      <c r="AC20" s="8"/>
      <c r="AD20" s="8"/>
      <c r="AE20" s="8"/>
      <c r="AF20" s="8"/>
      <c r="AG20" s="8"/>
    </row>
    <row r="21" spans="1:33" ht="12.75" customHeight="1" x14ac:dyDescent="0.2">
      <c r="A21" s="207"/>
      <c r="B21" s="210"/>
      <c r="C21" s="200" t="str">
        <f>+'DistrictxDiv-Dept'!C21</f>
        <v>History</v>
      </c>
      <c r="D21" s="7"/>
      <c r="E21" s="10">
        <f t="shared" si="2"/>
        <v>0</v>
      </c>
      <c r="F21" s="7">
        <f>+'DistrictxDiv-Dept'!D21</f>
        <v>7920</v>
      </c>
      <c r="G21" s="8"/>
      <c r="L21" s="95"/>
      <c r="M21" s="95"/>
      <c r="X21" s="8"/>
      <c r="Y21" s="8"/>
      <c r="Z21" s="8"/>
      <c r="AA21" s="8"/>
      <c r="AB21" s="8"/>
      <c r="AC21" s="8"/>
      <c r="AD21" s="8"/>
      <c r="AE21" s="8"/>
      <c r="AF21" s="8"/>
      <c r="AG21" s="8"/>
    </row>
    <row r="22" spans="1:33" ht="12.75" customHeight="1" x14ac:dyDescent="0.2">
      <c r="A22" s="207"/>
      <c r="B22" s="210"/>
      <c r="C22" s="200" t="str">
        <f>+'DistrictxDiv-Dept'!C22</f>
        <v>Humanities</v>
      </c>
      <c r="D22" s="7"/>
      <c r="E22" s="10" t="s">
        <v>102</v>
      </c>
      <c r="F22" s="7">
        <f>+'DistrictxDiv-Dept'!D22</f>
        <v>0</v>
      </c>
      <c r="G22" s="8"/>
      <c r="L22" s="95"/>
      <c r="M22" s="95"/>
      <c r="X22" s="8"/>
      <c r="Y22" s="8"/>
      <c r="Z22" s="8"/>
      <c r="AA22" s="8"/>
      <c r="AB22" s="8"/>
      <c r="AC22" s="8"/>
      <c r="AD22" s="8"/>
      <c r="AE22" s="8"/>
      <c r="AF22" s="8"/>
      <c r="AG22" s="8"/>
    </row>
    <row r="23" spans="1:33" ht="12.75" customHeight="1" x14ac:dyDescent="0.2">
      <c r="A23" s="207"/>
      <c r="B23" s="210"/>
      <c r="C23" s="200" t="str">
        <f>+'DistrictxDiv-Dept'!C23</f>
        <v>Mathematics</v>
      </c>
      <c r="D23" s="15">
        <v>896</v>
      </c>
      <c r="E23" s="10">
        <f t="shared" si="2"/>
        <v>0.18666666666666668</v>
      </c>
      <c r="F23" s="7">
        <f>+'DistrictxDiv-Dept'!D23</f>
        <v>4800</v>
      </c>
      <c r="G23" s="8"/>
      <c r="H23" s="8"/>
      <c r="K23" s="95"/>
      <c r="L23" s="95"/>
      <c r="M23" s="95"/>
      <c r="X23" s="8"/>
      <c r="Y23" s="8"/>
      <c r="Z23" s="8"/>
      <c r="AA23" s="8"/>
      <c r="AB23" s="8"/>
      <c r="AC23" s="8"/>
      <c r="AD23" s="8"/>
      <c r="AE23" s="8"/>
      <c r="AF23" s="8"/>
      <c r="AG23" s="8"/>
    </row>
    <row r="24" spans="1:33" ht="12.75" customHeight="1" x14ac:dyDescent="0.2">
      <c r="A24" s="207"/>
      <c r="B24" s="210"/>
      <c r="C24" s="200" t="str">
        <f>+'DistrictxDiv-Dept'!C24</f>
        <v>Music</v>
      </c>
      <c r="D24" s="15"/>
      <c r="E24" s="10" t="s">
        <v>102</v>
      </c>
      <c r="F24" s="7">
        <f>+'DistrictxDiv-Dept'!D24</f>
        <v>0</v>
      </c>
      <c r="G24" s="8"/>
      <c r="L24" s="95"/>
      <c r="X24" s="8"/>
      <c r="Y24" s="8"/>
      <c r="Z24" s="8"/>
      <c r="AA24" s="8"/>
      <c r="AB24" s="8"/>
      <c r="AC24" s="8"/>
      <c r="AD24" s="8"/>
      <c r="AE24" s="8"/>
      <c r="AF24" s="8"/>
      <c r="AG24" s="8"/>
    </row>
    <row r="25" spans="1:33" ht="12.75" customHeight="1" x14ac:dyDescent="0.2">
      <c r="A25" s="207"/>
      <c r="B25" s="210"/>
      <c r="C25" s="200" t="str">
        <f>+'DistrictxDiv-Dept'!C25</f>
        <v>Nutrition</v>
      </c>
      <c r="D25" s="15"/>
      <c r="E25" s="10" t="s">
        <v>102</v>
      </c>
      <c r="F25" s="7">
        <f>+'DistrictxDiv-Dept'!D25</f>
        <v>0</v>
      </c>
      <c r="G25" s="8"/>
      <c r="L25" s="95"/>
      <c r="M25" s="95"/>
      <c r="X25" s="8"/>
      <c r="Y25" s="8"/>
      <c r="Z25" s="8"/>
      <c r="AA25" s="8"/>
      <c r="AB25" s="8"/>
      <c r="AC25" s="8"/>
      <c r="AD25" s="8"/>
      <c r="AE25" s="8"/>
      <c r="AF25" s="8"/>
      <c r="AG25" s="8"/>
    </row>
    <row r="26" spans="1:33" ht="12.75" customHeight="1" x14ac:dyDescent="0.2">
      <c r="A26" s="207"/>
      <c r="B26" s="210"/>
      <c r="C26" s="200" t="str">
        <f>+'DistrictxDiv-Dept'!C26</f>
        <v>Philosophy</v>
      </c>
      <c r="D26" s="15"/>
      <c r="E26" s="10" t="s">
        <v>102</v>
      </c>
      <c r="F26" s="7">
        <f>+'DistrictxDiv-Dept'!D26</f>
        <v>0</v>
      </c>
      <c r="G26" s="8"/>
      <c r="L26" s="95"/>
      <c r="X26" s="8"/>
      <c r="Y26" s="8"/>
      <c r="Z26" s="8"/>
      <c r="AA26" s="8"/>
      <c r="AB26" s="8"/>
      <c r="AC26" s="8"/>
      <c r="AD26" s="8"/>
      <c r="AE26" s="8"/>
      <c r="AF26" s="8"/>
      <c r="AG26" s="8"/>
    </row>
    <row r="27" spans="1:33" ht="12.75" customHeight="1" x14ac:dyDescent="0.2">
      <c r="A27" s="207"/>
      <c r="B27" s="210"/>
      <c r="C27" s="200" t="str">
        <f>+'DistrictxDiv-Dept'!C27</f>
        <v>Physics</v>
      </c>
      <c r="D27" s="7"/>
      <c r="E27" s="10" t="s">
        <v>102</v>
      </c>
      <c r="F27" s="7">
        <f>+'DistrictxDiv-Dept'!D27</f>
        <v>0</v>
      </c>
      <c r="G27" s="8"/>
      <c r="L27" s="95"/>
      <c r="M27" s="95"/>
      <c r="X27" s="8"/>
      <c r="Y27" s="8"/>
      <c r="Z27" s="8"/>
      <c r="AA27" s="8"/>
      <c r="AB27" s="8"/>
      <c r="AC27" s="8"/>
      <c r="AD27" s="8"/>
      <c r="AE27" s="8"/>
      <c r="AF27" s="8"/>
      <c r="AG27" s="8"/>
    </row>
    <row r="28" spans="1:33" ht="12.75" customHeight="1" x14ac:dyDescent="0.2">
      <c r="A28" s="207"/>
      <c r="B28" s="210"/>
      <c r="C28" s="200" t="str">
        <f>+'DistrictxDiv-Dept'!C28</f>
        <v>Political Science</v>
      </c>
      <c r="D28" s="7"/>
      <c r="E28" s="10">
        <f t="shared" si="2"/>
        <v>0</v>
      </c>
      <c r="F28" s="7">
        <f>+'DistrictxDiv-Dept'!D28</f>
        <v>3840</v>
      </c>
      <c r="G28" s="8"/>
      <c r="L28" s="95"/>
      <c r="M28" s="95"/>
      <c r="X28" s="8"/>
      <c r="Y28" s="8"/>
      <c r="Z28" s="8"/>
      <c r="AA28" s="8"/>
      <c r="AB28" s="8"/>
      <c r="AC28" s="8"/>
      <c r="AD28" s="8"/>
      <c r="AE28" s="8"/>
      <c r="AF28" s="8"/>
      <c r="AG28" s="8"/>
    </row>
    <row r="29" spans="1:33" ht="12.75" customHeight="1" x14ac:dyDescent="0.2">
      <c r="A29" s="207"/>
      <c r="B29" s="210"/>
      <c r="C29" s="200" t="str">
        <f>+'DistrictxDiv-Dept'!C29</f>
        <v>Psychology</v>
      </c>
      <c r="D29" s="7"/>
      <c r="E29" s="10">
        <f t="shared" si="2"/>
        <v>0</v>
      </c>
      <c r="F29" s="7">
        <f>+'DistrictxDiv-Dept'!D29</f>
        <v>1152</v>
      </c>
      <c r="G29" s="8"/>
      <c r="L29" s="95"/>
      <c r="X29" s="8"/>
      <c r="Y29" s="8"/>
      <c r="Z29" s="8"/>
      <c r="AA29" s="8"/>
      <c r="AB29" s="8"/>
      <c r="AC29" s="8"/>
      <c r="AD29" s="8"/>
      <c r="AE29" s="8"/>
      <c r="AF29" s="8"/>
      <c r="AG29" s="8"/>
    </row>
    <row r="30" spans="1:33" ht="12.75" customHeight="1" x14ac:dyDescent="0.2">
      <c r="A30" s="207"/>
      <c r="B30" s="210"/>
      <c r="C30" s="200" t="str">
        <f>+'DistrictxDiv-Dept'!C30</f>
        <v>Reading &amp; Writing</v>
      </c>
      <c r="D30" s="7"/>
      <c r="E30" s="10" t="s">
        <v>102</v>
      </c>
      <c r="F30" s="7">
        <f>+'DistrictxDiv-Dept'!D30</f>
        <v>0</v>
      </c>
      <c r="G30" s="8"/>
      <c r="L30" s="95"/>
      <c r="X30" s="8"/>
      <c r="Y30" s="8"/>
      <c r="Z30" s="8"/>
      <c r="AA30" s="8"/>
      <c r="AB30" s="8"/>
      <c r="AC30" s="8"/>
      <c r="AD30" s="8"/>
      <c r="AE30" s="8"/>
      <c r="AF30" s="8"/>
      <c r="AG30" s="8"/>
    </row>
    <row r="31" spans="1:33" ht="12.75" customHeight="1" x14ac:dyDescent="0.2">
      <c r="A31" s="207"/>
      <c r="B31" s="210"/>
      <c r="C31" s="200" t="str">
        <f>+'DistrictxDiv-Dept'!C31</f>
        <v>Speech</v>
      </c>
      <c r="D31" s="7"/>
      <c r="E31" s="10" t="s">
        <v>102</v>
      </c>
      <c r="F31" s="7">
        <f>+'DistrictxDiv-Dept'!D31</f>
        <v>0</v>
      </c>
      <c r="G31" s="8"/>
      <c r="L31" s="95"/>
      <c r="M31" s="95"/>
      <c r="X31" s="8"/>
      <c r="Y31" s="8"/>
      <c r="Z31" s="8"/>
      <c r="AA31" s="8"/>
      <c r="AB31" s="8"/>
      <c r="AC31" s="8"/>
      <c r="AD31" s="8"/>
      <c r="AE31" s="8"/>
      <c r="AF31" s="8"/>
      <c r="AG31" s="8"/>
    </row>
    <row r="32" spans="1:33" ht="12.75" customHeight="1" thickBot="1" x14ac:dyDescent="0.25">
      <c r="A32" s="207"/>
      <c r="B32" s="217"/>
      <c r="C32" s="59" t="s">
        <v>25</v>
      </c>
      <c r="D32" s="60">
        <f>SUM(D10:D31)</f>
        <v>4832</v>
      </c>
      <c r="E32" s="61">
        <f t="shared" si="2"/>
        <v>8.8355763604447052E-2</v>
      </c>
      <c r="F32" s="60">
        <f>+'DistrictxDiv-Dept'!D32</f>
        <v>54688</v>
      </c>
      <c r="G32" s="8"/>
      <c r="K32" s="95"/>
      <c r="L32" s="95"/>
      <c r="M32" s="95"/>
      <c r="X32" s="8"/>
      <c r="Y32" s="8"/>
      <c r="Z32" s="8"/>
      <c r="AA32" s="8"/>
      <c r="AB32" s="8"/>
      <c r="AC32" s="8"/>
      <c r="AD32" s="8"/>
      <c r="AE32" s="8"/>
      <c r="AF32" s="8"/>
      <c r="AG32" s="8"/>
    </row>
    <row r="33" spans="1:33" ht="12.75" customHeight="1" x14ac:dyDescent="0.2">
      <c r="A33" s="207"/>
      <c r="B33" s="209" t="s">
        <v>516</v>
      </c>
      <c r="C33" s="200" t="str">
        <f>+'DistrictxDiv-Dept'!C33</f>
        <v>Automotive Tech. (Alba-DW)</v>
      </c>
      <c r="D33" s="16">
        <v>14352</v>
      </c>
      <c r="E33" s="17">
        <f t="shared" si="2"/>
        <v>0.3041709053916582</v>
      </c>
      <c r="F33" s="16">
        <f>+'DistrictxDiv-Dept'!D33</f>
        <v>47184</v>
      </c>
      <c r="G33" s="8"/>
      <c r="L33" s="95"/>
      <c r="M33" s="95"/>
      <c r="X33" s="8"/>
      <c r="Y33" s="8"/>
      <c r="Z33" s="8"/>
      <c r="AA33" s="8"/>
      <c r="AB33" s="8"/>
      <c r="AC33" s="8"/>
      <c r="AD33" s="8"/>
      <c r="AE33" s="8"/>
      <c r="AF33" s="8"/>
      <c r="AG33" s="8"/>
    </row>
    <row r="34" spans="1:33" ht="12.75" customHeight="1" x14ac:dyDescent="0.2">
      <c r="A34" s="207"/>
      <c r="B34" s="209"/>
      <c r="C34" s="200" t="str">
        <f>+'DistrictxDiv-Dept'!C34</f>
        <v>Biomedical Equip. Tech. (Baweja-DW)</v>
      </c>
      <c r="D34" s="7"/>
      <c r="E34" s="10">
        <f t="shared" si="2"/>
        <v>0</v>
      </c>
      <c r="F34" s="7">
        <f>+'DistrictxDiv-Dept'!D34</f>
        <v>2080</v>
      </c>
      <c r="G34" s="8"/>
      <c r="K34" s="95"/>
      <c r="L34" s="95"/>
      <c r="X34" s="8"/>
      <c r="Y34" s="8"/>
      <c r="Z34" s="8"/>
      <c r="AA34" s="8"/>
      <c r="AB34" s="8"/>
      <c r="AC34" s="8"/>
      <c r="AD34" s="8"/>
      <c r="AE34" s="8"/>
      <c r="AF34" s="8"/>
      <c r="AG34" s="8"/>
    </row>
    <row r="35" spans="1:33" ht="12.75" customHeight="1" x14ac:dyDescent="0.2">
      <c r="A35" s="207"/>
      <c r="B35" s="209"/>
      <c r="C35" s="200" t="str">
        <f>+'DistrictxDiv-Dept'!C35</f>
        <v>CADD (CJohnson-DW)</v>
      </c>
      <c r="D35" s="12"/>
      <c r="E35" s="10">
        <f t="shared" si="2"/>
        <v>0</v>
      </c>
      <c r="F35" s="7">
        <f>+'DistrictxDiv-Dept'!D35</f>
        <v>12224</v>
      </c>
      <c r="G35" s="8"/>
      <c r="L35" s="95"/>
      <c r="M35" s="95"/>
      <c r="X35" s="8"/>
      <c r="Y35" s="8"/>
      <c r="Z35" s="8"/>
      <c r="AA35" s="8"/>
      <c r="AB35" s="8"/>
      <c r="AC35" s="8"/>
      <c r="AD35" s="8"/>
      <c r="AE35" s="8"/>
      <c r="AF35" s="8"/>
      <c r="AG35" s="8"/>
    </row>
    <row r="36" spans="1:33" ht="12.75" customHeight="1" x14ac:dyDescent="0.2">
      <c r="A36" s="207"/>
      <c r="B36" s="209"/>
      <c r="C36" s="200" t="str">
        <f>+'DistrictxDiv-Dept'!C36</f>
        <v>Carpentry (CJohnson-DW)</v>
      </c>
      <c r="D36" s="7"/>
      <c r="E36" s="10">
        <f t="shared" si="2"/>
        <v>0</v>
      </c>
      <c r="F36" s="7">
        <f>+'DistrictxDiv-Dept'!D36</f>
        <v>1280</v>
      </c>
      <c r="G36" s="8"/>
      <c r="L36" s="95"/>
      <c r="X36" s="8"/>
      <c r="Y36" s="8"/>
      <c r="Z36" s="8"/>
      <c r="AA36" s="8"/>
      <c r="AB36" s="8"/>
      <c r="AC36" s="8"/>
      <c r="AD36" s="8"/>
      <c r="AE36" s="8"/>
      <c r="AF36" s="8"/>
      <c r="AG36" s="8"/>
    </row>
    <row r="37" spans="1:33" ht="12.75" customHeight="1" x14ac:dyDescent="0.2">
      <c r="A37" s="207"/>
      <c r="B37" s="209"/>
      <c r="C37" s="200" t="str">
        <f>+'DistrictxDiv-Dept'!C37</f>
        <v>Collision Technology (Alba-DW)</v>
      </c>
      <c r="D37" s="7">
        <v>4224</v>
      </c>
      <c r="E37" s="10">
        <f t="shared" si="2"/>
        <v>0.45360824742268041</v>
      </c>
      <c r="F37" s="7">
        <f>+'DistrictxDiv-Dept'!D37</f>
        <v>9312</v>
      </c>
      <c r="G37" s="8"/>
      <c r="H37" s="8"/>
      <c r="K37" s="95"/>
      <c r="L37" s="95"/>
      <c r="M37" s="95"/>
      <c r="X37" s="8"/>
      <c r="Y37" s="8"/>
      <c r="Z37" s="8"/>
      <c r="AA37" s="8"/>
      <c r="AB37" s="8"/>
      <c r="AC37" s="8"/>
      <c r="AD37" s="8"/>
      <c r="AE37" s="8"/>
      <c r="AF37" s="8"/>
      <c r="AG37" s="8"/>
    </row>
    <row r="38" spans="1:33" ht="12.75" customHeight="1" x14ac:dyDescent="0.2">
      <c r="A38" s="207"/>
      <c r="B38" s="209"/>
      <c r="C38" s="200" t="str">
        <f>+'DistrictxDiv-Dept'!C38</f>
        <v>Construction Mgt. (CJohnson-DW)</v>
      </c>
      <c r="D38" s="7">
        <v>2240</v>
      </c>
      <c r="E38" s="10">
        <f t="shared" si="2"/>
        <v>0.1684717208182912</v>
      </c>
      <c r="F38" s="7">
        <f>+'DistrictxDiv-Dept'!D38</f>
        <v>13296</v>
      </c>
      <c r="G38" s="8"/>
      <c r="K38" s="95"/>
      <c r="L38" s="95"/>
      <c r="M38" s="95"/>
      <c r="X38" s="8"/>
      <c r="Y38" s="8"/>
      <c r="Z38" s="8"/>
      <c r="AA38" s="8"/>
      <c r="AB38" s="8"/>
      <c r="AC38" s="8"/>
      <c r="AD38" s="8"/>
      <c r="AE38" s="8"/>
      <c r="AF38" s="8"/>
      <c r="AG38" s="8"/>
    </row>
    <row r="39" spans="1:33" ht="12.75" customHeight="1" x14ac:dyDescent="0.2">
      <c r="A39" s="207"/>
      <c r="B39" s="209"/>
      <c r="C39" s="200" t="str">
        <f>+'DistrictxDiv-Dept'!C39</f>
        <v>Construction Mgt. BAS (CJohnson-DW)</v>
      </c>
      <c r="D39" s="7"/>
      <c r="E39" s="10">
        <f t="shared" si="2"/>
        <v>0</v>
      </c>
      <c r="F39" s="7">
        <f>+'DistrictxDiv-Dept'!D39</f>
        <v>3744</v>
      </c>
      <c r="G39" s="8"/>
      <c r="L39" s="95"/>
      <c r="M39" s="95"/>
      <c r="X39" s="8"/>
      <c r="Y39" s="8"/>
      <c r="Z39" s="8"/>
      <c r="AA39" s="8"/>
      <c r="AB39" s="8"/>
      <c r="AC39" s="8"/>
      <c r="AD39" s="8"/>
      <c r="AE39" s="8"/>
      <c r="AF39" s="8"/>
      <c r="AG39" s="8"/>
    </row>
    <row r="40" spans="1:33" ht="12.75" customHeight="1" x14ac:dyDescent="0.2">
      <c r="A40" s="207"/>
      <c r="B40" s="209"/>
      <c r="C40" s="200" t="str">
        <f>+'DistrictxDiv-Dept'!C40</f>
        <v>Electrician (CJohnson-DW)</v>
      </c>
      <c r="D40" s="7">
        <v>1488</v>
      </c>
      <c r="E40" s="10">
        <f t="shared" si="2"/>
        <v>0.33695652173913043</v>
      </c>
      <c r="F40" s="7">
        <f>+'DistrictxDiv-Dept'!D40</f>
        <v>4416</v>
      </c>
      <c r="G40" s="8"/>
      <c r="K40" s="95"/>
      <c r="L40" s="95"/>
      <c r="M40" s="95"/>
      <c r="X40" s="8"/>
      <c r="Y40" s="8"/>
      <c r="Z40" s="8"/>
      <c r="AA40" s="8"/>
      <c r="AB40" s="8"/>
      <c r="AC40" s="8"/>
      <c r="AD40" s="8"/>
      <c r="AE40" s="8"/>
      <c r="AF40" s="8"/>
      <c r="AG40" s="8"/>
    </row>
    <row r="41" spans="1:33" ht="12.75" customHeight="1" x14ac:dyDescent="0.2">
      <c r="A41" s="207"/>
      <c r="B41" s="209"/>
      <c r="C41" s="200" t="str">
        <f>+'DistrictxDiv-Dept'!C41</f>
        <v>Electronics (Baweja-DW)</v>
      </c>
      <c r="D41" s="7">
        <v>1440</v>
      </c>
      <c r="E41" s="10">
        <f t="shared" si="2"/>
        <v>0.1347305389221557</v>
      </c>
      <c r="F41" s="7">
        <f>+'DistrictxDiv-Dept'!D41</f>
        <v>10688</v>
      </c>
      <c r="G41" s="8"/>
      <c r="K41" s="95"/>
      <c r="L41" s="95"/>
      <c r="M41" s="95"/>
      <c r="X41" s="8"/>
      <c r="Y41" s="8"/>
      <c r="Z41" s="8"/>
      <c r="AA41" s="8"/>
      <c r="AB41" s="8"/>
      <c r="AC41" s="8"/>
      <c r="AD41" s="8"/>
      <c r="AE41" s="8"/>
      <c r="AF41" s="8"/>
      <c r="AG41" s="8"/>
    </row>
    <row r="42" spans="1:33" ht="12.75" customHeight="1" x14ac:dyDescent="0.2">
      <c r="A42" s="207"/>
      <c r="B42" s="209"/>
      <c r="C42" s="200" t="str">
        <f>+'DistrictxDiv-Dept'!C42</f>
        <v>Engineering (Baweja-DW)</v>
      </c>
      <c r="D42" s="7"/>
      <c r="E42" s="10">
        <f t="shared" si="2"/>
        <v>0</v>
      </c>
      <c r="F42" s="7">
        <f>+'DistrictxDiv-Dept'!D42</f>
        <v>7360</v>
      </c>
      <c r="G42" s="8"/>
      <c r="L42" s="95"/>
      <c r="M42" s="95"/>
      <c r="X42" s="8"/>
      <c r="Y42" s="8"/>
      <c r="Z42" s="8"/>
      <c r="AA42" s="8"/>
      <c r="AB42" s="8"/>
      <c r="AC42" s="8"/>
      <c r="AD42" s="8"/>
      <c r="AE42" s="8"/>
      <c r="AF42" s="8"/>
      <c r="AG42" s="8"/>
    </row>
    <row r="43" spans="1:33" ht="12.75" customHeight="1" x14ac:dyDescent="0.2">
      <c r="A43" s="207"/>
      <c r="B43" s="209"/>
      <c r="C43" s="200" t="str">
        <f>+'DistrictxDiv-Dept'!C43</f>
        <v>Facilities Management (CJohnson-DW)</v>
      </c>
      <c r="D43" s="7"/>
      <c r="E43" s="10" t="s">
        <v>102</v>
      </c>
      <c r="F43" s="7">
        <f>+'DistrictxDiv-Dept'!D43</f>
        <v>0</v>
      </c>
      <c r="G43" s="8"/>
      <c r="L43" s="95"/>
      <c r="X43" s="8"/>
      <c r="Y43" s="8"/>
      <c r="Z43" s="8"/>
      <c r="AA43" s="8"/>
      <c r="AB43" s="8"/>
      <c r="AC43" s="8"/>
      <c r="AD43" s="8"/>
      <c r="AE43" s="8"/>
      <c r="AF43" s="8"/>
      <c r="AG43" s="8"/>
    </row>
    <row r="44" spans="1:33" ht="12.75" customHeight="1" x14ac:dyDescent="0.2">
      <c r="A44" s="207"/>
      <c r="B44" s="209"/>
      <c r="C44" s="200" t="str">
        <f>+'DistrictxDiv-Dept'!C44</f>
        <v>HVAC (Sanders-DW)</v>
      </c>
      <c r="D44" s="41">
        <v>1392</v>
      </c>
      <c r="E44" s="17">
        <f t="shared" si="2"/>
        <v>8.2936129647283127E-2</v>
      </c>
      <c r="F44" s="16">
        <f>+'DistrictxDiv-Dept'!D44</f>
        <v>16784</v>
      </c>
      <c r="G44" s="8"/>
      <c r="H44" s="8"/>
      <c r="K44" s="95"/>
      <c r="L44" s="95"/>
      <c r="M44" s="95"/>
      <c r="X44" s="8"/>
      <c r="Y44" s="8"/>
      <c r="Z44" s="8"/>
      <c r="AA44" s="8"/>
      <c r="AB44" s="8"/>
      <c r="AC44" s="8"/>
      <c r="AD44" s="8"/>
      <c r="AE44" s="8"/>
      <c r="AF44" s="8"/>
      <c r="AG44" s="8"/>
    </row>
    <row r="45" spans="1:33" ht="12.75" customHeight="1" x14ac:dyDescent="0.2">
      <c r="A45" s="207"/>
      <c r="B45" s="209"/>
      <c r="C45" s="200" t="str">
        <f>+'DistrictxDiv-Dept'!C45</f>
        <v>Interior Design (CJohnson-DW)</v>
      </c>
      <c r="D45" s="7">
        <v>3776</v>
      </c>
      <c r="E45" s="10">
        <f t="shared" si="2"/>
        <v>0.27928994082840236</v>
      </c>
      <c r="F45" s="7">
        <f>+'DistrictxDiv-Dept'!D45</f>
        <v>13520</v>
      </c>
      <c r="G45" s="8"/>
      <c r="H45" s="8"/>
      <c r="K45" s="95"/>
      <c r="L45" s="95"/>
      <c r="X45" s="8"/>
      <c r="Y45" s="8"/>
      <c r="Z45" s="8"/>
      <c r="AA45" s="8"/>
      <c r="AB45" s="8"/>
      <c r="AC45" s="8"/>
      <c r="AD45" s="8"/>
      <c r="AE45" s="8"/>
      <c r="AF45" s="8"/>
      <c r="AG45" s="8"/>
    </row>
    <row r="46" spans="1:33" ht="12.75" customHeight="1" x14ac:dyDescent="0.2">
      <c r="A46" s="207"/>
      <c r="B46" s="209"/>
      <c r="C46" s="200" t="str">
        <f>+'DistrictxDiv-Dept'!C46</f>
        <v>Plumbing (CJohnson-DW)</v>
      </c>
      <c r="D46" s="7"/>
      <c r="E46" s="10">
        <f t="shared" si="2"/>
        <v>0</v>
      </c>
      <c r="F46" s="7">
        <f>+'DistrictxDiv-Dept'!D46</f>
        <v>4096</v>
      </c>
      <c r="G46" s="8"/>
      <c r="L46" s="95"/>
      <c r="M46" s="95"/>
      <c r="X46" s="8"/>
      <c r="Y46" s="8"/>
      <c r="Z46" s="8"/>
      <c r="AA46" s="8"/>
      <c r="AB46" s="8"/>
      <c r="AC46" s="8"/>
      <c r="AD46" s="8"/>
      <c r="AE46" s="8"/>
      <c r="AF46" s="8"/>
      <c r="AG46" s="8"/>
    </row>
    <row r="47" spans="1:33" ht="12.75" customHeight="1" x14ac:dyDescent="0.2">
      <c r="A47" s="207"/>
      <c r="B47" s="209"/>
      <c r="C47" s="200" t="str">
        <f>+'DistrictxDiv-Dept'!C47</f>
        <v>Robotics &amp; Automation Tech. (Baweja-DW)</v>
      </c>
      <c r="D47" s="7"/>
      <c r="E47" s="10" t="s">
        <v>102</v>
      </c>
      <c r="F47" s="7">
        <f>+'DistrictxDiv-Dept'!D47</f>
        <v>0</v>
      </c>
      <c r="G47" s="8"/>
      <c r="L47" s="95"/>
      <c r="M47" s="95"/>
      <c r="X47" s="8"/>
      <c r="Y47" s="8"/>
      <c r="Z47" s="8"/>
      <c r="AA47" s="8"/>
      <c r="AB47" s="8"/>
      <c r="AC47" s="8"/>
      <c r="AD47" s="8"/>
      <c r="AE47" s="8"/>
      <c r="AF47" s="8"/>
      <c r="AG47" s="8"/>
    </row>
    <row r="48" spans="1:33" ht="12.75" customHeight="1" x14ac:dyDescent="0.2">
      <c r="A48" s="207"/>
      <c r="B48" s="209"/>
      <c r="C48" s="200" t="str">
        <f>+'DistrictxDiv-Dept'!C48</f>
        <v>Safety (CJohnson-DW)</v>
      </c>
      <c r="D48" s="7"/>
      <c r="E48" s="10" t="s">
        <v>102</v>
      </c>
      <c r="F48" s="7">
        <f>+'DistrictxDiv-Dept'!D48</f>
        <v>0</v>
      </c>
      <c r="G48" s="8"/>
      <c r="L48" s="95"/>
      <c r="X48" s="8"/>
      <c r="Y48" s="8"/>
      <c r="Z48" s="8"/>
      <c r="AA48" s="8"/>
      <c r="AB48" s="8"/>
      <c r="AC48" s="8"/>
      <c r="AD48" s="8"/>
      <c r="AE48" s="8"/>
      <c r="AF48" s="8"/>
      <c r="AG48" s="8"/>
    </row>
    <row r="49" spans="1:33" ht="12.75" customHeight="1" x14ac:dyDescent="0.2">
      <c r="A49" s="207"/>
      <c r="B49" s="209"/>
      <c r="C49" s="200" t="str">
        <f>+'DistrictxDiv-Dept'!C49</f>
        <v>Welding (Sanders-DW)</v>
      </c>
      <c r="D49" s="15">
        <v>23008</v>
      </c>
      <c r="E49" s="10">
        <f t="shared" si="2"/>
        <v>0.4576702737110121</v>
      </c>
      <c r="F49" s="7">
        <f>+'DistrictxDiv-Dept'!D49</f>
        <v>50272</v>
      </c>
      <c r="G49" s="8"/>
      <c r="H49" s="8"/>
      <c r="K49" s="95"/>
      <c r="L49" s="95"/>
      <c r="M49" s="95"/>
      <c r="X49" s="8"/>
      <c r="Y49" s="8"/>
      <c r="Z49" s="8"/>
      <c r="AA49" s="8"/>
      <c r="AB49" s="8"/>
      <c r="AC49" s="8"/>
      <c r="AD49" s="8"/>
      <c r="AE49" s="8"/>
      <c r="AF49" s="8"/>
      <c r="AG49" s="8"/>
    </row>
    <row r="50" spans="1:33" ht="12.75" customHeight="1" thickBot="1" x14ac:dyDescent="0.25">
      <c r="A50" s="207"/>
      <c r="B50" s="219"/>
      <c r="C50" s="64" t="s">
        <v>25</v>
      </c>
      <c r="D50" s="60">
        <f>SUM(D33:D49)</f>
        <v>51920</v>
      </c>
      <c r="E50" s="61">
        <f t="shared" si="2"/>
        <v>0.26455242132724605</v>
      </c>
      <c r="F50" s="63">
        <f>+'DistrictxDiv-Dept'!D50</f>
        <v>196256</v>
      </c>
      <c r="G50" s="8"/>
      <c r="H50" s="8"/>
      <c r="K50" s="95"/>
      <c r="L50" s="95"/>
      <c r="M50" s="95"/>
      <c r="X50" s="8"/>
      <c r="Y50" s="8"/>
      <c r="Z50" s="8"/>
      <c r="AA50" s="8"/>
      <c r="AB50" s="8"/>
      <c r="AC50" s="8"/>
      <c r="AD50" s="8"/>
      <c r="AE50" s="8"/>
      <c r="AF50" s="8"/>
      <c r="AG50" s="8"/>
    </row>
    <row r="51" spans="1:33" ht="12.75" customHeight="1" thickBot="1" x14ac:dyDescent="0.25">
      <c r="A51" s="211"/>
      <c r="B51" s="204" t="s">
        <v>295</v>
      </c>
      <c r="C51" s="204"/>
      <c r="D51" s="76">
        <f>SUM(D32,D50)</f>
        <v>56752</v>
      </c>
      <c r="E51" s="77">
        <f t="shared" si="2"/>
        <v>0.22615404233613873</v>
      </c>
      <c r="F51" s="78">
        <f>+'DistrictxDiv-Dept'!D51</f>
        <v>250944</v>
      </c>
      <c r="G51" s="8"/>
      <c r="H51" s="8"/>
      <c r="K51" s="95"/>
      <c r="L51" s="95"/>
      <c r="X51" s="8"/>
      <c r="Y51" s="8"/>
      <c r="Z51" s="8"/>
      <c r="AA51" s="8"/>
      <c r="AB51" s="8"/>
      <c r="AC51" s="8"/>
      <c r="AD51" s="8"/>
      <c r="AE51" s="8"/>
      <c r="AF51" s="8"/>
      <c r="AG51" s="8"/>
    </row>
    <row r="52" spans="1:33" ht="12.75" customHeight="1" x14ac:dyDescent="0.2">
      <c r="A52" s="212" t="s">
        <v>535</v>
      </c>
      <c r="B52" s="212" t="s">
        <v>517</v>
      </c>
      <c r="C52" s="51" t="str">
        <f>+'DistrictxDiv-Dept'!C52</f>
        <v>Forrester</v>
      </c>
      <c r="D52" s="86"/>
      <c r="E52" s="87"/>
      <c r="F52" s="86"/>
      <c r="G52" s="8"/>
      <c r="H52" s="8"/>
      <c r="K52" s="95"/>
      <c r="L52" s="95"/>
      <c r="X52" s="8"/>
      <c r="Y52" s="8"/>
      <c r="Z52" s="8"/>
      <c r="AA52" s="8"/>
      <c r="AB52" s="8"/>
      <c r="AC52" s="8"/>
      <c r="AD52" s="8"/>
      <c r="AE52" s="8"/>
      <c r="AF52" s="8"/>
      <c r="AG52" s="8"/>
    </row>
    <row r="53" spans="1:33" ht="12.75" customHeight="1" x14ac:dyDescent="0.2">
      <c r="A53" s="209"/>
      <c r="B53" s="209"/>
      <c r="C53" s="200" t="str">
        <f>+'DistrictxDiv-Dept'!C53</f>
        <v>Accounting</v>
      </c>
      <c r="D53" s="15"/>
      <c r="E53" s="10" t="s">
        <v>102</v>
      </c>
      <c r="F53" s="7">
        <f>+'DistrictxDiv-Dept'!D53</f>
        <v>0</v>
      </c>
      <c r="G53" s="8"/>
      <c r="H53" s="8"/>
      <c r="K53" s="95"/>
      <c r="L53" s="95"/>
      <c r="X53" s="8"/>
      <c r="Y53" s="8"/>
      <c r="Z53" s="8"/>
      <c r="AA53" s="8"/>
      <c r="AB53" s="8"/>
      <c r="AC53" s="8"/>
      <c r="AD53" s="8"/>
      <c r="AE53" s="8"/>
      <c r="AF53" s="8"/>
      <c r="AG53" s="8"/>
    </row>
    <row r="54" spans="1:33" ht="12.75" customHeight="1" x14ac:dyDescent="0.2">
      <c r="A54" s="209"/>
      <c r="B54" s="209"/>
      <c r="C54" s="200" t="str">
        <f>+'DistrictxDiv-Dept'!C54</f>
        <v>Anatomy &amp; Physiology</v>
      </c>
      <c r="D54" s="15"/>
      <c r="E54" s="10" t="s">
        <v>102</v>
      </c>
      <c r="F54" s="7">
        <f>+'DistrictxDiv-Dept'!D54</f>
        <v>0</v>
      </c>
      <c r="G54" s="8"/>
      <c r="H54" s="8"/>
      <c r="K54" s="95"/>
      <c r="L54" s="95"/>
      <c r="M54" s="95"/>
      <c r="X54" s="8"/>
      <c r="Y54" s="8"/>
      <c r="Z54" s="8"/>
      <c r="AA54" s="8"/>
      <c r="AB54" s="8"/>
      <c r="AC54" s="8"/>
      <c r="AD54" s="8"/>
      <c r="AE54" s="8"/>
      <c r="AF54" s="8"/>
      <c r="AG54" s="8"/>
    </row>
    <row r="55" spans="1:33" ht="12.75" customHeight="1" x14ac:dyDescent="0.2">
      <c r="A55" s="209"/>
      <c r="B55" s="209"/>
      <c r="C55" s="200" t="str">
        <f>+'DistrictxDiv-Dept'!C55</f>
        <v>Art</v>
      </c>
      <c r="D55" s="15"/>
      <c r="E55" s="10" t="s">
        <v>102</v>
      </c>
      <c r="F55" s="7">
        <f>+'DistrictxDiv-Dept'!D55</f>
        <v>0</v>
      </c>
      <c r="G55" s="8"/>
      <c r="H55" s="8"/>
      <c r="K55" s="95"/>
      <c r="L55" s="95"/>
      <c r="X55" s="8"/>
      <c r="Y55" s="8"/>
      <c r="Z55" s="8"/>
      <c r="AA55" s="8"/>
      <c r="AB55" s="8"/>
      <c r="AC55" s="8"/>
      <c r="AD55" s="8"/>
      <c r="AE55" s="8"/>
      <c r="AF55" s="8"/>
      <c r="AG55" s="8"/>
    </row>
    <row r="56" spans="1:33" ht="12.75" customHeight="1" x14ac:dyDescent="0.2">
      <c r="A56" s="210"/>
      <c r="B56" s="210"/>
      <c r="C56" s="200" t="str">
        <f>+'DistrictxDiv-Dept'!C56</f>
        <v>Biology</v>
      </c>
      <c r="D56" s="15"/>
      <c r="E56" s="10">
        <f t="shared" ref="E56:E78" si="3">+D56/$F56</f>
        <v>0</v>
      </c>
      <c r="F56" s="7">
        <f>+'DistrictxDiv-Dept'!D56</f>
        <v>1248</v>
      </c>
      <c r="G56" s="8"/>
      <c r="H56" s="8"/>
      <c r="K56" s="95"/>
      <c r="L56" s="95"/>
      <c r="M56" s="95"/>
      <c r="X56" s="8"/>
      <c r="Y56" s="8"/>
      <c r="Z56" s="8"/>
      <c r="AA56" s="8"/>
      <c r="AB56" s="8"/>
      <c r="AC56" s="8"/>
      <c r="AD56" s="8"/>
      <c r="AE56" s="8"/>
      <c r="AF56" s="8"/>
      <c r="AG56" s="8"/>
    </row>
    <row r="57" spans="1:33" ht="12.75" customHeight="1" x14ac:dyDescent="0.2">
      <c r="A57" s="210"/>
      <c r="B57" s="210"/>
      <c r="C57" s="200" t="str">
        <f>+'DistrictxDiv-Dept'!C57</f>
        <v>Business</v>
      </c>
      <c r="D57" s="15"/>
      <c r="E57" s="10" t="s">
        <v>102</v>
      </c>
      <c r="F57" s="7">
        <f>+'DistrictxDiv-Dept'!D57</f>
        <v>0</v>
      </c>
      <c r="G57" s="8"/>
      <c r="H57" s="8"/>
      <c r="K57" s="95"/>
      <c r="L57" s="95"/>
      <c r="M57" s="95"/>
      <c r="X57" s="8"/>
      <c r="Y57" s="8"/>
      <c r="Z57" s="8"/>
      <c r="AA57" s="8"/>
      <c r="AB57" s="8"/>
      <c r="AC57" s="8"/>
      <c r="AD57" s="8"/>
      <c r="AE57" s="8"/>
      <c r="AF57" s="8"/>
      <c r="AG57" s="8"/>
    </row>
    <row r="58" spans="1:33" ht="12.75" customHeight="1" x14ac:dyDescent="0.2">
      <c r="A58" s="210"/>
      <c r="B58" s="210"/>
      <c r="C58" s="200" t="str">
        <f>+'DistrictxDiv-Dept'!C58</f>
        <v>Chemistry</v>
      </c>
      <c r="D58" s="15"/>
      <c r="E58" s="10" t="s">
        <v>102</v>
      </c>
      <c r="F58" s="7">
        <f>+'DistrictxDiv-Dept'!D58</f>
        <v>0</v>
      </c>
      <c r="G58" s="8"/>
      <c r="H58" s="8"/>
      <c r="K58" s="95"/>
      <c r="L58" s="95"/>
      <c r="X58" s="8"/>
      <c r="Y58" s="8"/>
      <c r="Z58" s="8"/>
      <c r="AA58" s="8"/>
      <c r="AB58" s="8"/>
      <c r="AC58" s="8"/>
      <c r="AD58" s="8"/>
      <c r="AE58" s="8"/>
      <c r="AF58" s="8"/>
      <c r="AG58" s="8"/>
    </row>
    <row r="59" spans="1:33" ht="12.75" customHeight="1" x14ac:dyDescent="0.2">
      <c r="A59" s="210"/>
      <c r="B59" s="210"/>
      <c r="C59" s="200" t="str">
        <f>+'DistrictxDiv-Dept'!C59</f>
        <v>Developmental Mathematics</v>
      </c>
      <c r="D59" s="15"/>
      <c r="E59" s="10">
        <f t="shared" si="3"/>
        <v>0</v>
      </c>
      <c r="F59" s="7">
        <f>+'DistrictxDiv-Dept'!D59</f>
        <v>576</v>
      </c>
      <c r="G59" s="8"/>
      <c r="H59" s="8"/>
      <c r="K59" s="95"/>
      <c r="L59" s="95"/>
      <c r="M59" s="95"/>
      <c r="X59" s="8"/>
      <c r="Y59" s="8"/>
      <c r="Z59" s="8"/>
      <c r="AA59" s="8"/>
      <c r="AB59" s="8"/>
      <c r="AC59" s="8"/>
      <c r="AD59" s="8"/>
      <c r="AE59" s="8"/>
      <c r="AF59" s="8"/>
      <c r="AG59" s="8"/>
    </row>
    <row r="60" spans="1:33" ht="12.75" customHeight="1" x14ac:dyDescent="0.2">
      <c r="A60" s="210"/>
      <c r="B60" s="210"/>
      <c r="C60" s="200" t="str">
        <f>+'DistrictxDiv-Dept'!C60</f>
        <v>Economics</v>
      </c>
      <c r="D60" s="15"/>
      <c r="E60" s="10" t="s">
        <v>102</v>
      </c>
      <c r="F60" s="7">
        <f>+'DistrictxDiv-Dept'!D60</f>
        <v>0</v>
      </c>
      <c r="G60" s="8"/>
      <c r="H60" s="8"/>
      <c r="K60" s="95"/>
      <c r="L60" s="95"/>
      <c r="M60" s="95"/>
      <c r="X60" s="8"/>
      <c r="Y60" s="8"/>
      <c r="Z60" s="8"/>
      <c r="AA60" s="8"/>
      <c r="AB60" s="8"/>
      <c r="AC60" s="8"/>
      <c r="AD60" s="8"/>
      <c r="AE60" s="8"/>
      <c r="AF60" s="8"/>
      <c r="AG60" s="8"/>
    </row>
    <row r="61" spans="1:33" ht="12.75" customHeight="1" x14ac:dyDescent="0.2">
      <c r="A61" s="210"/>
      <c r="B61" s="210"/>
      <c r="C61" s="200" t="str">
        <f>+'DistrictxDiv-Dept'!C61</f>
        <v>EDUC Learning Frameworks</v>
      </c>
      <c r="D61" s="15"/>
      <c r="E61" s="10" t="s">
        <v>102</v>
      </c>
      <c r="F61" s="7">
        <f>+'DistrictxDiv-Dept'!D61</f>
        <v>0</v>
      </c>
      <c r="G61" s="8"/>
      <c r="H61" s="8"/>
      <c r="K61" s="95"/>
      <c r="L61" s="95"/>
      <c r="X61" s="8"/>
      <c r="Y61" s="8"/>
      <c r="Z61" s="8"/>
      <c r="AA61" s="8"/>
      <c r="AB61" s="8"/>
      <c r="AC61" s="8"/>
      <c r="AD61" s="8"/>
      <c r="AE61" s="8"/>
      <c r="AF61" s="8"/>
      <c r="AG61" s="8"/>
    </row>
    <row r="62" spans="1:33" ht="12.75" customHeight="1" x14ac:dyDescent="0.2">
      <c r="A62" s="210"/>
      <c r="B62" s="210"/>
      <c r="C62" s="200" t="str">
        <f>+'DistrictxDiv-Dept'!C62</f>
        <v>English</v>
      </c>
      <c r="D62" s="15">
        <v>2496</v>
      </c>
      <c r="E62" s="10">
        <f t="shared" si="3"/>
        <v>0.12074303405572756</v>
      </c>
      <c r="F62" s="7">
        <f>+'DistrictxDiv-Dept'!D62</f>
        <v>20672</v>
      </c>
      <c r="G62" s="8"/>
      <c r="H62" s="8"/>
      <c r="K62" s="95"/>
      <c r="L62" s="95"/>
      <c r="M62" s="95"/>
      <c r="X62" s="8"/>
      <c r="Y62" s="8"/>
      <c r="Z62" s="8"/>
      <c r="AA62" s="8"/>
      <c r="AB62" s="8"/>
      <c r="AC62" s="8"/>
      <c r="AD62" s="8"/>
      <c r="AE62" s="8"/>
      <c r="AF62" s="8"/>
      <c r="AG62" s="8"/>
    </row>
    <row r="63" spans="1:33" ht="12.75" customHeight="1" x14ac:dyDescent="0.2">
      <c r="A63" s="210"/>
      <c r="B63" s="210"/>
      <c r="C63" s="200" t="str">
        <f>+'DistrictxDiv-Dept'!C63</f>
        <v>Environmental Science</v>
      </c>
      <c r="D63" s="15"/>
      <c r="E63" s="10" t="s">
        <v>102</v>
      </c>
      <c r="F63" s="7">
        <f>+'DistrictxDiv-Dept'!D63</f>
        <v>0</v>
      </c>
      <c r="G63" s="8"/>
      <c r="K63" s="95"/>
      <c r="L63" s="95"/>
      <c r="M63" s="95"/>
      <c r="X63" s="8"/>
      <c r="Y63" s="8"/>
      <c r="Z63" s="8"/>
      <c r="AA63" s="8"/>
      <c r="AB63" s="8"/>
      <c r="AC63" s="8"/>
      <c r="AD63" s="8"/>
      <c r="AE63" s="8"/>
      <c r="AF63" s="8"/>
      <c r="AG63" s="8"/>
    </row>
    <row r="64" spans="1:33" ht="12.75" customHeight="1" x14ac:dyDescent="0.2">
      <c r="A64" s="210"/>
      <c r="B64" s="210"/>
      <c r="C64" s="200" t="str">
        <f>+'DistrictxDiv-Dept'!C64</f>
        <v>Geology</v>
      </c>
      <c r="D64" s="15"/>
      <c r="E64" s="10" t="s">
        <v>102</v>
      </c>
      <c r="F64" s="7">
        <f>+'DistrictxDiv-Dept'!D64</f>
        <v>0</v>
      </c>
      <c r="G64" s="8"/>
      <c r="K64" s="95"/>
      <c r="L64" s="95"/>
      <c r="X64" s="8"/>
      <c r="Y64" s="8"/>
      <c r="Z64" s="8"/>
      <c r="AA64" s="8"/>
      <c r="AB64" s="8"/>
      <c r="AC64" s="8"/>
      <c r="AD64" s="8"/>
      <c r="AE64" s="8"/>
      <c r="AF64" s="8"/>
      <c r="AG64" s="8"/>
    </row>
    <row r="65" spans="1:33" ht="12.75" customHeight="1" x14ac:dyDescent="0.2">
      <c r="A65" s="210"/>
      <c r="B65" s="210"/>
      <c r="C65" s="200" t="str">
        <f>+'DistrictxDiv-Dept'!C65</f>
        <v>History</v>
      </c>
      <c r="D65" s="15">
        <v>2016</v>
      </c>
      <c r="E65" s="10">
        <f t="shared" si="3"/>
        <v>0.23728813559322035</v>
      </c>
      <c r="F65" s="7">
        <f>+'DistrictxDiv-Dept'!D65</f>
        <v>8496</v>
      </c>
      <c r="G65" s="8"/>
      <c r="H65" s="8"/>
      <c r="K65" s="95"/>
      <c r="L65" s="95"/>
      <c r="X65" s="8"/>
      <c r="Y65" s="8"/>
      <c r="Z65" s="8"/>
      <c r="AA65" s="8"/>
      <c r="AB65" s="8"/>
      <c r="AC65" s="8"/>
      <c r="AD65" s="8"/>
      <c r="AE65" s="8"/>
      <c r="AF65" s="8"/>
      <c r="AG65" s="8"/>
    </row>
    <row r="66" spans="1:33" ht="12.75" customHeight="1" x14ac:dyDescent="0.2">
      <c r="A66" s="210"/>
      <c r="B66" s="210"/>
      <c r="C66" s="200" t="str">
        <f>+'DistrictxDiv-Dept'!C66</f>
        <v>Humanities</v>
      </c>
      <c r="D66" s="15"/>
      <c r="E66" s="10" t="s">
        <v>102</v>
      </c>
      <c r="F66" s="7">
        <f>+'DistrictxDiv-Dept'!D66</f>
        <v>0</v>
      </c>
      <c r="G66" s="8"/>
      <c r="K66" s="95"/>
      <c r="L66" s="95"/>
      <c r="M66" s="95"/>
      <c r="X66" s="8"/>
      <c r="Y66" s="8"/>
      <c r="Z66" s="8"/>
      <c r="AA66" s="8"/>
      <c r="AB66" s="8"/>
      <c r="AC66" s="8"/>
      <c r="AD66" s="8"/>
      <c r="AE66" s="8"/>
      <c r="AF66" s="8"/>
      <c r="AG66" s="8"/>
    </row>
    <row r="67" spans="1:33" ht="12.75" customHeight="1" x14ac:dyDescent="0.2">
      <c r="A67" s="210"/>
      <c r="B67" s="210"/>
      <c r="C67" s="200" t="str">
        <f>+'DistrictxDiv-Dept'!C67</f>
        <v>Mathematics</v>
      </c>
      <c r="D67" s="15">
        <v>1024</v>
      </c>
      <c r="E67" s="10">
        <f t="shared" si="3"/>
        <v>0.20253164556962025</v>
      </c>
      <c r="F67" s="7">
        <f>+'DistrictxDiv-Dept'!D67</f>
        <v>5056</v>
      </c>
      <c r="G67" s="8"/>
      <c r="H67" s="8"/>
      <c r="K67" s="95"/>
      <c r="L67" s="95"/>
      <c r="X67" s="8"/>
      <c r="Y67" s="8"/>
      <c r="Z67" s="8"/>
      <c r="AA67" s="8"/>
      <c r="AB67" s="8"/>
      <c r="AC67" s="8"/>
      <c r="AD67" s="8"/>
      <c r="AE67" s="8"/>
      <c r="AF67" s="8"/>
      <c r="AG67" s="8"/>
    </row>
    <row r="68" spans="1:33" ht="12.75" customHeight="1" x14ac:dyDescent="0.2">
      <c r="A68" s="210"/>
      <c r="B68" s="210"/>
      <c r="C68" s="200" t="str">
        <f>+'DistrictxDiv-Dept'!C68</f>
        <v>Music</v>
      </c>
      <c r="D68" s="15"/>
      <c r="E68" s="10" t="s">
        <v>102</v>
      </c>
      <c r="F68" s="7">
        <f>+'DistrictxDiv-Dept'!D68</f>
        <v>0</v>
      </c>
      <c r="G68" s="8"/>
      <c r="K68" s="95"/>
      <c r="L68" s="95"/>
      <c r="M68" s="95"/>
      <c r="X68" s="8"/>
      <c r="Y68" s="8"/>
      <c r="Z68" s="8"/>
      <c r="AA68" s="8"/>
      <c r="AB68" s="8"/>
      <c r="AC68" s="8"/>
      <c r="AD68" s="8"/>
      <c r="AE68" s="8"/>
      <c r="AF68" s="8"/>
      <c r="AG68" s="8"/>
    </row>
    <row r="69" spans="1:33" ht="12.75" customHeight="1" x14ac:dyDescent="0.2">
      <c r="A69" s="210"/>
      <c r="B69" s="210"/>
      <c r="C69" s="200" t="str">
        <f>+'DistrictxDiv-Dept'!C69</f>
        <v>Nutrition</v>
      </c>
      <c r="D69" s="15"/>
      <c r="E69" s="10" t="s">
        <v>102</v>
      </c>
      <c r="F69" s="7">
        <f>+'DistrictxDiv-Dept'!D69</f>
        <v>0</v>
      </c>
      <c r="G69" s="8"/>
      <c r="K69" s="95"/>
      <c r="L69" s="95"/>
      <c r="X69" s="8"/>
      <c r="Y69" s="8"/>
      <c r="Z69" s="8"/>
      <c r="AA69" s="8"/>
      <c r="AB69" s="8"/>
      <c r="AC69" s="8"/>
      <c r="AD69" s="8"/>
      <c r="AE69" s="8"/>
      <c r="AF69" s="8"/>
      <c r="AG69" s="8"/>
    </row>
    <row r="70" spans="1:33" ht="12.75" customHeight="1" x14ac:dyDescent="0.2">
      <c r="A70" s="210"/>
      <c r="B70" s="210"/>
      <c r="C70" s="200" t="str">
        <f>+'DistrictxDiv-Dept'!C70</f>
        <v>Philosophy</v>
      </c>
      <c r="D70" s="15"/>
      <c r="E70" s="10" t="s">
        <v>102</v>
      </c>
      <c r="F70" s="7">
        <f>+'DistrictxDiv-Dept'!D70</f>
        <v>0</v>
      </c>
      <c r="G70" s="8"/>
      <c r="K70" s="95"/>
      <c r="L70" s="95"/>
      <c r="X70" s="8"/>
      <c r="Y70" s="8"/>
      <c r="Z70" s="8"/>
      <c r="AA70" s="8"/>
      <c r="AB70" s="8"/>
      <c r="AC70" s="8"/>
      <c r="AD70" s="8"/>
      <c r="AE70" s="8"/>
      <c r="AF70" s="8"/>
      <c r="AG70" s="8"/>
    </row>
    <row r="71" spans="1:33" ht="12.75" customHeight="1" x14ac:dyDescent="0.2">
      <c r="A71" s="210"/>
      <c r="B71" s="210"/>
      <c r="C71" s="200" t="str">
        <f>+'DistrictxDiv-Dept'!C71</f>
        <v>Photography</v>
      </c>
      <c r="D71" s="15"/>
      <c r="E71" s="10" t="s">
        <v>102</v>
      </c>
      <c r="F71" s="7">
        <f>+'DistrictxDiv-Dept'!D71</f>
        <v>0</v>
      </c>
      <c r="G71" s="8"/>
      <c r="K71" s="95"/>
      <c r="L71" s="95"/>
      <c r="X71" s="8"/>
      <c r="Y71" s="8"/>
      <c r="Z71" s="8"/>
      <c r="AA71" s="8"/>
      <c r="AB71" s="8"/>
      <c r="AC71" s="8"/>
      <c r="AD71" s="8"/>
      <c r="AE71" s="8"/>
      <c r="AF71" s="8"/>
      <c r="AG71" s="8"/>
    </row>
    <row r="72" spans="1:33" ht="12.75" customHeight="1" x14ac:dyDescent="0.2">
      <c r="A72" s="210"/>
      <c r="B72" s="210"/>
      <c r="C72" s="200" t="str">
        <f>+'DistrictxDiv-Dept'!C72</f>
        <v>Political Science</v>
      </c>
      <c r="D72" s="15">
        <v>816</v>
      </c>
      <c r="E72" s="10">
        <f t="shared" si="3"/>
        <v>8.45771144278607E-2</v>
      </c>
      <c r="F72" s="7">
        <f>+'DistrictxDiv-Dept'!D72</f>
        <v>9648</v>
      </c>
      <c r="G72" s="8"/>
      <c r="H72" s="8"/>
      <c r="K72" s="95"/>
      <c r="L72" s="95"/>
      <c r="M72" s="95"/>
      <c r="X72" s="8"/>
      <c r="Y72" s="8"/>
      <c r="Z72" s="8"/>
      <c r="AA72" s="8"/>
      <c r="AB72" s="8"/>
      <c r="AC72" s="8"/>
      <c r="AD72" s="8"/>
      <c r="AE72" s="8"/>
      <c r="AF72" s="8"/>
      <c r="AG72" s="8"/>
    </row>
    <row r="73" spans="1:33" ht="12.75" customHeight="1" x14ac:dyDescent="0.2">
      <c r="A73" s="210"/>
      <c r="B73" s="210"/>
      <c r="C73" s="200" t="str">
        <f>+'DistrictxDiv-Dept'!C73</f>
        <v>Psychology</v>
      </c>
      <c r="D73" s="15"/>
      <c r="E73" s="10" t="s">
        <v>102</v>
      </c>
      <c r="F73" s="7">
        <f>+'DistrictxDiv-Dept'!D73</f>
        <v>0</v>
      </c>
      <c r="G73" s="8"/>
      <c r="K73" s="95"/>
      <c r="L73" s="95"/>
      <c r="X73" s="8"/>
      <c r="Y73" s="8"/>
      <c r="Z73" s="8"/>
      <c r="AA73" s="8"/>
      <c r="AB73" s="8"/>
      <c r="AC73" s="8"/>
      <c r="AD73" s="8"/>
      <c r="AE73" s="8"/>
      <c r="AF73" s="8"/>
      <c r="AG73" s="8"/>
    </row>
    <row r="74" spans="1:33" ht="12.75" customHeight="1" x14ac:dyDescent="0.2">
      <c r="A74" s="210"/>
      <c r="B74" s="210"/>
      <c r="C74" s="200" t="str">
        <f>+'DistrictxDiv-Dept'!C74</f>
        <v>Reading &amp; Writing</v>
      </c>
      <c r="D74" s="15"/>
      <c r="E74" s="10" t="s">
        <v>102</v>
      </c>
      <c r="F74" s="7">
        <f>+'DistrictxDiv-Dept'!D74</f>
        <v>0</v>
      </c>
      <c r="G74" s="8"/>
      <c r="K74" s="95"/>
      <c r="L74" s="95"/>
      <c r="M74" s="95"/>
      <c r="X74" s="8"/>
      <c r="Y74" s="8"/>
      <c r="Z74" s="8"/>
      <c r="AA74" s="8"/>
      <c r="AB74" s="8"/>
      <c r="AC74" s="8"/>
      <c r="AD74" s="8"/>
      <c r="AE74" s="8"/>
      <c r="AF74" s="8"/>
      <c r="AG74" s="8"/>
    </row>
    <row r="75" spans="1:33" ht="12.75" customHeight="1" x14ac:dyDescent="0.2">
      <c r="A75" s="210"/>
      <c r="B75" s="210"/>
      <c r="C75" s="200" t="str">
        <f>+'DistrictxDiv-Dept'!C75</f>
        <v>Sociology</v>
      </c>
      <c r="D75" s="15"/>
      <c r="E75" s="10" t="s">
        <v>102</v>
      </c>
      <c r="F75" s="7">
        <f>+'DistrictxDiv-Dept'!D75</f>
        <v>0</v>
      </c>
      <c r="G75" s="8"/>
      <c r="K75" s="95"/>
      <c r="L75" s="95"/>
      <c r="X75" s="8"/>
      <c r="Y75" s="8"/>
      <c r="Z75" s="8"/>
      <c r="AA75" s="8"/>
      <c r="AB75" s="8"/>
      <c r="AC75" s="8"/>
      <c r="AD75" s="8"/>
      <c r="AE75" s="8"/>
      <c r="AF75" s="8"/>
      <c r="AG75" s="8"/>
    </row>
    <row r="76" spans="1:33" ht="12.75" customHeight="1" x14ac:dyDescent="0.2">
      <c r="A76" s="210"/>
      <c r="B76" s="210"/>
      <c r="C76" s="200" t="str">
        <f>+'DistrictxDiv-Dept'!C76</f>
        <v>Speech</v>
      </c>
      <c r="D76" s="15">
        <v>672</v>
      </c>
      <c r="E76" s="10">
        <f t="shared" si="3"/>
        <v>1</v>
      </c>
      <c r="F76" s="7">
        <f>+'DistrictxDiv-Dept'!D76</f>
        <v>672</v>
      </c>
      <c r="G76" s="8"/>
      <c r="H76" s="8"/>
      <c r="K76" s="95"/>
      <c r="L76" s="95"/>
      <c r="M76" s="95"/>
      <c r="X76" s="8"/>
      <c r="Y76" s="8"/>
      <c r="Z76" s="8"/>
      <c r="AA76" s="8"/>
      <c r="AB76" s="8"/>
      <c r="AC76" s="8"/>
      <c r="AD76" s="8"/>
      <c r="AE76" s="8"/>
      <c r="AF76" s="8"/>
      <c r="AG76" s="8"/>
    </row>
    <row r="77" spans="1:33" ht="12.75" customHeight="1" thickBot="1" x14ac:dyDescent="0.25">
      <c r="A77" s="210"/>
      <c r="B77" s="217"/>
      <c r="C77" s="64" t="s">
        <v>25</v>
      </c>
      <c r="D77" s="60">
        <f>SUM(D53:D76)</f>
        <v>7024</v>
      </c>
      <c r="E77" s="61">
        <f t="shared" si="3"/>
        <v>0.15148378191856451</v>
      </c>
      <c r="F77" s="63">
        <f>+'DistrictxDiv-Dept'!D77</f>
        <v>46368</v>
      </c>
      <c r="G77" s="8"/>
      <c r="H77" s="8"/>
      <c r="K77" s="95"/>
      <c r="L77" s="95"/>
      <c r="M77" s="95"/>
      <c r="X77" s="8"/>
      <c r="Y77" s="8"/>
      <c r="Z77" s="8"/>
      <c r="AA77" s="8"/>
      <c r="AB77" s="8"/>
      <c r="AC77" s="8"/>
      <c r="AD77" s="8"/>
      <c r="AE77" s="8"/>
      <c r="AF77" s="8"/>
      <c r="AG77" s="8"/>
    </row>
    <row r="78" spans="1:33" ht="12.75" customHeight="1" thickBot="1" x14ac:dyDescent="0.25">
      <c r="A78" s="217"/>
      <c r="B78" s="204" t="s">
        <v>326</v>
      </c>
      <c r="C78" s="205"/>
      <c r="D78" s="76">
        <f>+D77</f>
        <v>7024</v>
      </c>
      <c r="E78" s="77">
        <f t="shared" si="3"/>
        <v>0.15148378191856451</v>
      </c>
      <c r="F78" s="78">
        <f>+'DistrictxDiv-Dept'!D78</f>
        <v>46368</v>
      </c>
      <c r="G78" s="8"/>
      <c r="H78" s="8"/>
      <c r="K78" s="95"/>
      <c r="L78" s="95"/>
      <c r="X78" s="8"/>
      <c r="Y78" s="8"/>
      <c r="Z78" s="8"/>
      <c r="AA78" s="8"/>
      <c r="AB78" s="8"/>
      <c r="AC78" s="8"/>
      <c r="AD78" s="8"/>
      <c r="AE78" s="8"/>
      <c r="AF78" s="8"/>
      <c r="AG78" s="8"/>
    </row>
    <row r="79" spans="1:33" ht="12.75" customHeight="1" x14ac:dyDescent="0.2">
      <c r="A79" s="212" t="s">
        <v>534</v>
      </c>
      <c r="B79" s="212" t="s">
        <v>518</v>
      </c>
      <c r="C79" s="51" t="str">
        <f>+'DistrictxDiv-Dept'!C79</f>
        <v>Powell</v>
      </c>
      <c r="D79" s="86"/>
      <c r="E79" s="87"/>
      <c r="F79" s="86"/>
      <c r="G79" s="8"/>
      <c r="H79" s="8"/>
      <c r="K79" s="95"/>
      <c r="L79" s="95"/>
      <c r="X79" s="8"/>
      <c r="Y79" s="8"/>
      <c r="Z79" s="8"/>
      <c r="AA79" s="8"/>
      <c r="AB79" s="8"/>
      <c r="AC79" s="8"/>
      <c r="AD79" s="8"/>
      <c r="AE79" s="8"/>
      <c r="AF79" s="8"/>
      <c r="AG79" s="8"/>
    </row>
    <row r="80" spans="1:33" ht="12.75" customHeight="1" x14ac:dyDescent="0.2">
      <c r="A80" s="209"/>
      <c r="B80" s="209"/>
      <c r="C80" s="200" t="str">
        <f>+'DistrictxDiv-Dept'!C80</f>
        <v>Anatomy &amp; Physiology</v>
      </c>
      <c r="D80" s="15">
        <v>1472</v>
      </c>
      <c r="E80" s="10">
        <f t="shared" ref="E80:E101" si="4">+D80/$F80</f>
        <v>0.39826839826839827</v>
      </c>
      <c r="F80" s="7">
        <f>+'DistrictxDiv-Dept'!D80</f>
        <v>3696</v>
      </c>
      <c r="G80" s="8"/>
      <c r="H80" s="8"/>
      <c r="K80" s="95"/>
      <c r="L80" s="95"/>
      <c r="M80" s="95"/>
      <c r="X80" s="8"/>
      <c r="Y80" s="8"/>
      <c r="Z80" s="8"/>
      <c r="AA80" s="8"/>
      <c r="AB80" s="8"/>
      <c r="AC80" s="8"/>
      <c r="AD80" s="8"/>
      <c r="AE80" s="8"/>
      <c r="AF80" s="8"/>
      <c r="AG80" s="8"/>
    </row>
    <row r="81" spans="1:33" ht="12.75" customHeight="1" x14ac:dyDescent="0.2">
      <c r="A81" s="209"/>
      <c r="B81" s="209"/>
      <c r="C81" s="200" t="str">
        <f>+'DistrictxDiv-Dept'!C81</f>
        <v>Art</v>
      </c>
      <c r="D81" s="15"/>
      <c r="E81" s="10" t="s">
        <v>102</v>
      </c>
      <c r="F81" s="7">
        <f>+'DistrictxDiv-Dept'!D81</f>
        <v>0</v>
      </c>
      <c r="G81" s="8"/>
      <c r="L81" s="95"/>
      <c r="M81" s="95"/>
      <c r="X81" s="8"/>
      <c r="Y81" s="8"/>
      <c r="Z81" s="8"/>
      <c r="AA81" s="8"/>
      <c r="AB81" s="8"/>
      <c r="AC81" s="8"/>
      <c r="AD81" s="8"/>
      <c r="AE81" s="8"/>
      <c r="AF81" s="8"/>
      <c r="AG81" s="8"/>
    </row>
    <row r="82" spans="1:33" ht="12.75" customHeight="1" x14ac:dyDescent="0.2">
      <c r="A82" s="209"/>
      <c r="B82" s="209"/>
      <c r="C82" s="200" t="str">
        <f>+'DistrictxDiv-Dept'!C82</f>
        <v>Astronomy</v>
      </c>
      <c r="D82" s="15"/>
      <c r="E82" s="10" t="s">
        <v>102</v>
      </c>
      <c r="F82" s="7">
        <f>+'DistrictxDiv-Dept'!D82</f>
        <v>0</v>
      </c>
      <c r="G82" s="8"/>
      <c r="L82" s="95"/>
      <c r="M82" s="95"/>
      <c r="X82" s="8"/>
      <c r="Y82" s="8"/>
      <c r="Z82" s="8"/>
      <c r="AA82" s="8"/>
      <c r="AB82" s="8"/>
      <c r="AC82" s="8"/>
      <c r="AD82" s="8"/>
      <c r="AE82" s="8"/>
      <c r="AF82" s="8"/>
      <c r="AG82" s="8"/>
    </row>
    <row r="83" spans="1:33" ht="12.75" customHeight="1" x14ac:dyDescent="0.2">
      <c r="A83" s="209"/>
      <c r="B83" s="209"/>
      <c r="C83" s="200" t="str">
        <f>+'DistrictxDiv-Dept'!C83</f>
        <v>Biology</v>
      </c>
      <c r="D83" s="15"/>
      <c r="E83" s="10">
        <f t="shared" si="4"/>
        <v>0</v>
      </c>
      <c r="F83" s="7">
        <f>+'DistrictxDiv-Dept'!D83</f>
        <v>1200</v>
      </c>
      <c r="G83" s="8"/>
      <c r="L83" s="95"/>
      <c r="M83" s="95"/>
      <c r="X83" s="8"/>
      <c r="Y83" s="8"/>
      <c r="Z83" s="8"/>
      <c r="AA83" s="8"/>
      <c r="AB83" s="8"/>
      <c r="AC83" s="8"/>
      <c r="AD83" s="8"/>
      <c r="AE83" s="8"/>
      <c r="AF83" s="8"/>
      <c r="AG83" s="8"/>
    </row>
    <row r="84" spans="1:33" ht="12.75" customHeight="1" x14ac:dyDescent="0.2">
      <c r="A84" s="209"/>
      <c r="B84" s="210"/>
      <c r="C84" s="200" t="str">
        <f>+'DistrictxDiv-Dept'!C84</f>
        <v>Business</v>
      </c>
      <c r="D84" s="15">
        <v>864</v>
      </c>
      <c r="E84" s="10">
        <f t="shared" si="4"/>
        <v>1</v>
      </c>
      <c r="F84" s="7">
        <f>+'DistrictxDiv-Dept'!D84</f>
        <v>864</v>
      </c>
      <c r="G84" s="8"/>
      <c r="K84" s="95"/>
      <c r="L84" s="95"/>
      <c r="M84" s="95"/>
      <c r="X84" s="8"/>
      <c r="Y84" s="8"/>
      <c r="Z84" s="8"/>
      <c r="AA84" s="8"/>
      <c r="AB84" s="8"/>
      <c r="AC84" s="8"/>
      <c r="AD84" s="8"/>
      <c r="AE84" s="8"/>
      <c r="AF84" s="8"/>
      <c r="AG84" s="8"/>
    </row>
    <row r="85" spans="1:33" ht="12.75" customHeight="1" x14ac:dyDescent="0.2">
      <c r="A85" s="209"/>
      <c r="B85" s="210"/>
      <c r="C85" s="200" t="str">
        <f>+'DistrictxDiv-Dept'!C85</f>
        <v>Developmental Mathematics</v>
      </c>
      <c r="D85" s="15"/>
      <c r="E85" s="10">
        <f t="shared" si="4"/>
        <v>0</v>
      </c>
      <c r="F85" s="7">
        <f>+'DistrictxDiv-Dept'!D85</f>
        <v>2112</v>
      </c>
      <c r="G85" s="8"/>
      <c r="L85" s="95"/>
      <c r="X85" s="8"/>
      <c r="Y85" s="8"/>
      <c r="Z85" s="8"/>
      <c r="AA85" s="8"/>
      <c r="AB85" s="8"/>
      <c r="AC85" s="8"/>
      <c r="AD85" s="8"/>
      <c r="AE85" s="8"/>
      <c r="AF85" s="8"/>
      <c r="AG85" s="8"/>
    </row>
    <row r="86" spans="1:33" ht="12.75" customHeight="1" x14ac:dyDescent="0.2">
      <c r="A86" s="209"/>
      <c r="B86" s="210"/>
      <c r="C86" s="200" t="str">
        <f>+'DistrictxDiv-Dept'!C86</f>
        <v>Economics</v>
      </c>
      <c r="D86" s="15"/>
      <c r="E86" s="10" t="s">
        <v>102</v>
      </c>
      <c r="F86" s="7">
        <f>+'DistrictxDiv-Dept'!D86</f>
        <v>0</v>
      </c>
      <c r="G86" s="8"/>
      <c r="L86" s="95"/>
      <c r="M86" s="95"/>
      <c r="X86" s="8"/>
      <c r="Y86" s="8"/>
      <c r="Z86" s="8"/>
      <c r="AA86" s="8"/>
      <c r="AB86" s="8"/>
      <c r="AC86" s="8"/>
      <c r="AD86" s="8"/>
      <c r="AE86" s="8"/>
      <c r="AF86" s="8"/>
      <c r="AG86" s="8"/>
    </row>
    <row r="87" spans="1:33" ht="12.75" customHeight="1" x14ac:dyDescent="0.2">
      <c r="A87" s="209"/>
      <c r="B87" s="210"/>
      <c r="C87" s="200" t="str">
        <f>+'DistrictxDiv-Dept'!C87</f>
        <v>EDUC Learning Frameworks</v>
      </c>
      <c r="D87" s="15"/>
      <c r="E87" s="10">
        <f t="shared" si="4"/>
        <v>0</v>
      </c>
      <c r="F87" s="7">
        <f>+'DistrictxDiv-Dept'!D87</f>
        <v>2448</v>
      </c>
      <c r="G87" s="8"/>
      <c r="L87" s="95"/>
      <c r="M87" s="95"/>
      <c r="X87" s="8"/>
      <c r="Y87" s="8"/>
      <c r="Z87" s="8"/>
      <c r="AA87" s="8"/>
      <c r="AB87" s="8"/>
      <c r="AC87" s="8"/>
      <c r="AD87" s="8"/>
      <c r="AE87" s="8"/>
      <c r="AF87" s="8"/>
      <c r="AG87" s="8"/>
    </row>
    <row r="88" spans="1:33" ht="12.75" customHeight="1" x14ac:dyDescent="0.2">
      <c r="A88" s="209"/>
      <c r="B88" s="210"/>
      <c r="C88" s="200" t="str">
        <f>+'DistrictxDiv-Dept'!C88</f>
        <v>English</v>
      </c>
      <c r="D88" s="15">
        <v>704</v>
      </c>
      <c r="E88" s="10">
        <f t="shared" si="4"/>
        <v>1</v>
      </c>
      <c r="F88" s="7">
        <f>+'DistrictxDiv-Dept'!D88</f>
        <v>704</v>
      </c>
      <c r="G88" s="8"/>
      <c r="K88" s="95"/>
      <c r="L88" s="95"/>
      <c r="M88" s="95"/>
      <c r="X88" s="8"/>
      <c r="Y88" s="8"/>
      <c r="Z88" s="8"/>
      <c r="AA88" s="8"/>
      <c r="AB88" s="8"/>
      <c r="AC88" s="8"/>
      <c r="AD88" s="8"/>
      <c r="AE88" s="8"/>
      <c r="AF88" s="8"/>
      <c r="AG88" s="8"/>
    </row>
    <row r="89" spans="1:33" ht="12.75" customHeight="1" x14ac:dyDescent="0.2">
      <c r="A89" s="209"/>
      <c r="B89" s="210"/>
      <c r="C89" s="200" t="str">
        <f>+'DistrictxDiv-Dept'!C89</f>
        <v>Environmental Science</v>
      </c>
      <c r="D89" s="15"/>
      <c r="E89" s="10" t="s">
        <v>102</v>
      </c>
      <c r="F89" s="7">
        <f>+'DistrictxDiv-Dept'!D89</f>
        <v>0</v>
      </c>
      <c r="G89" s="8"/>
      <c r="L89" s="95"/>
      <c r="M89" s="95"/>
      <c r="X89" s="8"/>
      <c r="Y89" s="8"/>
      <c r="Z89" s="8"/>
      <c r="AA89" s="8"/>
      <c r="AB89" s="8"/>
      <c r="AC89" s="8"/>
      <c r="AD89" s="8"/>
      <c r="AE89" s="8"/>
      <c r="AF89" s="8"/>
      <c r="AG89" s="8"/>
    </row>
    <row r="90" spans="1:33" ht="12.75" customHeight="1" x14ac:dyDescent="0.2">
      <c r="A90" s="209"/>
      <c r="B90" s="210"/>
      <c r="C90" s="200" t="str">
        <f>+'DistrictxDiv-Dept'!C90</f>
        <v>History</v>
      </c>
      <c r="D90" s="15"/>
      <c r="E90" s="10">
        <f t="shared" si="4"/>
        <v>0</v>
      </c>
      <c r="F90" s="7">
        <f>+'DistrictxDiv-Dept'!D90</f>
        <v>3936</v>
      </c>
      <c r="G90" s="8"/>
      <c r="L90" s="95"/>
      <c r="M90" s="95"/>
      <c r="X90" s="8"/>
      <c r="Y90" s="8"/>
      <c r="Z90" s="8"/>
      <c r="AA90" s="8"/>
      <c r="AB90" s="8"/>
      <c r="AC90" s="8"/>
      <c r="AD90" s="8"/>
      <c r="AE90" s="8"/>
      <c r="AF90" s="8"/>
      <c r="AG90" s="8"/>
    </row>
    <row r="91" spans="1:33" ht="12.75" customHeight="1" x14ac:dyDescent="0.2">
      <c r="A91" s="209"/>
      <c r="B91" s="210"/>
      <c r="C91" s="200" t="str">
        <f>+'DistrictxDiv-Dept'!C91</f>
        <v>Humanities</v>
      </c>
      <c r="D91" s="15"/>
      <c r="E91" s="10" t="s">
        <v>102</v>
      </c>
      <c r="F91" s="7">
        <f>+'DistrictxDiv-Dept'!D91</f>
        <v>0</v>
      </c>
      <c r="G91" s="8"/>
      <c r="L91" s="95"/>
      <c r="M91" s="95"/>
      <c r="X91" s="8"/>
      <c r="Y91" s="8"/>
      <c r="Z91" s="8"/>
      <c r="AA91" s="8"/>
      <c r="AB91" s="8"/>
      <c r="AC91" s="8"/>
      <c r="AD91" s="8"/>
      <c r="AE91" s="8"/>
      <c r="AF91" s="8"/>
      <c r="AG91" s="8"/>
    </row>
    <row r="92" spans="1:33" ht="12.75" customHeight="1" x14ac:dyDescent="0.2">
      <c r="A92" s="209"/>
      <c r="B92" s="210"/>
      <c r="C92" s="200" t="str">
        <f>+'DistrictxDiv-Dept'!C92</f>
        <v>Mathematics</v>
      </c>
      <c r="D92" s="15">
        <v>1920</v>
      </c>
      <c r="E92" s="10">
        <f t="shared" si="4"/>
        <v>0.56603773584905659</v>
      </c>
      <c r="F92" s="7">
        <f>+'DistrictxDiv-Dept'!D92</f>
        <v>3392</v>
      </c>
      <c r="G92" s="8"/>
      <c r="K92" s="95"/>
      <c r="L92" s="95"/>
      <c r="X92" s="8"/>
      <c r="Y92" s="8"/>
      <c r="Z92" s="8"/>
      <c r="AA92" s="8"/>
      <c r="AB92" s="8"/>
      <c r="AC92" s="8"/>
      <c r="AD92" s="8"/>
      <c r="AE92" s="8"/>
      <c r="AF92" s="8"/>
      <c r="AG92" s="8"/>
    </row>
    <row r="93" spans="1:33" ht="12.75" customHeight="1" x14ac:dyDescent="0.2">
      <c r="A93" s="209"/>
      <c r="B93" s="210"/>
      <c r="C93" s="200" t="str">
        <f>+'DistrictxDiv-Dept'!C93</f>
        <v>Music</v>
      </c>
      <c r="D93" s="15"/>
      <c r="E93" s="10" t="s">
        <v>102</v>
      </c>
      <c r="F93" s="7">
        <f>+'DistrictxDiv-Dept'!D93</f>
        <v>0</v>
      </c>
      <c r="G93" s="8"/>
      <c r="L93" s="95"/>
      <c r="M93" s="95"/>
      <c r="X93" s="8"/>
      <c r="Y93" s="8"/>
      <c r="Z93" s="8"/>
      <c r="AA93" s="8"/>
      <c r="AB93" s="8"/>
      <c r="AC93" s="8"/>
      <c r="AD93" s="8"/>
      <c r="AE93" s="8"/>
      <c r="AF93" s="8"/>
      <c r="AG93" s="8"/>
    </row>
    <row r="94" spans="1:33" ht="12.75" customHeight="1" x14ac:dyDescent="0.2">
      <c r="A94" s="209"/>
      <c r="B94" s="210"/>
      <c r="C94" s="200" t="str">
        <f>+'DistrictxDiv-Dept'!C94</f>
        <v>Nutrition</v>
      </c>
      <c r="D94" s="15"/>
      <c r="E94" s="10" t="s">
        <v>102</v>
      </c>
      <c r="F94" s="7">
        <f>+'DistrictxDiv-Dept'!D94</f>
        <v>0</v>
      </c>
      <c r="G94" s="8"/>
      <c r="L94" s="95"/>
      <c r="X94" s="8"/>
      <c r="Y94" s="8"/>
      <c r="Z94" s="8"/>
      <c r="AA94" s="8"/>
      <c r="AB94" s="8"/>
      <c r="AC94" s="8"/>
      <c r="AD94" s="8"/>
      <c r="AE94" s="8"/>
      <c r="AF94" s="8"/>
      <c r="AG94" s="8"/>
    </row>
    <row r="95" spans="1:33" ht="12.75" customHeight="1" x14ac:dyDescent="0.2">
      <c r="A95" s="209"/>
      <c r="B95" s="210"/>
      <c r="C95" s="200" t="str">
        <f>+'DistrictxDiv-Dept'!C95</f>
        <v>Philosophy</v>
      </c>
      <c r="D95" s="15"/>
      <c r="E95" s="10" t="s">
        <v>102</v>
      </c>
      <c r="F95" s="7">
        <f>+'DistrictxDiv-Dept'!D95</f>
        <v>0</v>
      </c>
      <c r="G95" s="8"/>
      <c r="L95" s="95"/>
      <c r="X95" s="8"/>
      <c r="Y95" s="8"/>
      <c r="Z95" s="8"/>
      <c r="AA95" s="8"/>
      <c r="AB95" s="8"/>
      <c r="AC95" s="8"/>
      <c r="AD95" s="8"/>
      <c r="AE95" s="8"/>
      <c r="AF95" s="8"/>
      <c r="AG95" s="8"/>
    </row>
    <row r="96" spans="1:33" ht="12.75" customHeight="1" x14ac:dyDescent="0.2">
      <c r="A96" s="209"/>
      <c r="B96" s="210"/>
      <c r="C96" s="200" t="str">
        <f>+'DistrictxDiv-Dept'!C96</f>
        <v>Political Science</v>
      </c>
      <c r="D96" s="15">
        <v>288</v>
      </c>
      <c r="E96" s="10">
        <f t="shared" si="4"/>
        <v>8.4507042253521125E-2</v>
      </c>
      <c r="F96" s="7">
        <f>+'DistrictxDiv-Dept'!D96</f>
        <v>3408</v>
      </c>
      <c r="G96" s="8"/>
      <c r="H96" s="8"/>
      <c r="K96" s="95"/>
      <c r="L96" s="95"/>
      <c r="M96" s="95"/>
      <c r="X96" s="8"/>
      <c r="Y96" s="8"/>
      <c r="Z96" s="8"/>
      <c r="AA96" s="8"/>
      <c r="AB96" s="8"/>
      <c r="AC96" s="8"/>
      <c r="AD96" s="8"/>
      <c r="AE96" s="8"/>
      <c r="AF96" s="8"/>
      <c r="AG96" s="8"/>
    </row>
    <row r="97" spans="1:33" ht="12.75" customHeight="1" x14ac:dyDescent="0.2">
      <c r="A97" s="209"/>
      <c r="B97" s="210"/>
      <c r="C97" s="200" t="str">
        <f>+'DistrictxDiv-Dept'!C97</f>
        <v>Psychology</v>
      </c>
      <c r="D97" s="15"/>
      <c r="E97" s="10" t="s">
        <v>102</v>
      </c>
      <c r="F97" s="7">
        <f>+'DistrictxDiv-Dept'!D97</f>
        <v>0</v>
      </c>
      <c r="G97" s="8"/>
      <c r="L97" s="95"/>
      <c r="X97" s="8"/>
      <c r="Y97" s="8"/>
      <c r="Z97" s="8"/>
      <c r="AA97" s="8"/>
      <c r="AB97" s="8"/>
      <c r="AC97" s="8"/>
      <c r="AD97" s="8"/>
      <c r="AE97" s="8"/>
      <c r="AF97" s="8"/>
      <c r="AG97" s="8"/>
    </row>
    <row r="98" spans="1:33" ht="12.75" customHeight="1" x14ac:dyDescent="0.2">
      <c r="A98" s="209"/>
      <c r="B98" s="210"/>
      <c r="C98" s="200" t="str">
        <f>+'DistrictxDiv-Dept'!C98</f>
        <v>Reading &amp; Writing</v>
      </c>
      <c r="D98" s="15">
        <v>528</v>
      </c>
      <c r="E98" s="10">
        <f t="shared" si="4"/>
        <v>1</v>
      </c>
      <c r="F98" s="7">
        <f>+'DistrictxDiv-Dept'!D98</f>
        <v>528</v>
      </c>
      <c r="G98" s="8"/>
      <c r="K98" s="95"/>
      <c r="L98" s="95"/>
      <c r="M98" s="95"/>
      <c r="X98" s="8"/>
      <c r="Y98" s="8"/>
      <c r="Z98" s="8"/>
      <c r="AA98" s="8"/>
      <c r="AB98" s="8"/>
      <c r="AC98" s="8"/>
      <c r="AD98" s="8"/>
      <c r="AE98" s="8"/>
      <c r="AF98" s="8"/>
      <c r="AG98" s="8"/>
    </row>
    <row r="99" spans="1:33" ht="12.75" customHeight="1" x14ac:dyDescent="0.2">
      <c r="A99" s="209"/>
      <c r="B99" s="210"/>
      <c r="C99" s="200" t="str">
        <f>+'DistrictxDiv-Dept'!C99</f>
        <v>Speech</v>
      </c>
      <c r="D99" s="15"/>
      <c r="E99" s="10" t="s">
        <v>102</v>
      </c>
      <c r="F99" s="7">
        <f>+'DistrictxDiv-Dept'!D99</f>
        <v>0</v>
      </c>
      <c r="G99" s="8"/>
      <c r="L99" s="95"/>
      <c r="X99" s="8"/>
      <c r="Y99" s="8"/>
      <c r="Z99" s="8"/>
      <c r="AA99" s="8"/>
      <c r="AB99" s="8"/>
      <c r="AC99" s="8"/>
      <c r="AD99" s="8"/>
      <c r="AE99" s="8"/>
      <c r="AF99" s="8"/>
      <c r="AG99" s="8"/>
    </row>
    <row r="100" spans="1:33" ht="12.75" customHeight="1" thickBot="1" x14ac:dyDescent="0.25">
      <c r="A100" s="209"/>
      <c r="B100" s="217"/>
      <c r="C100" s="64" t="s">
        <v>25</v>
      </c>
      <c r="D100" s="60">
        <f>SUM(D80:D99)</f>
        <v>5776</v>
      </c>
      <c r="E100" s="61">
        <f t="shared" si="4"/>
        <v>0.25915290739411345</v>
      </c>
      <c r="F100" s="63">
        <f>+'DistrictxDiv-Dept'!D100</f>
        <v>22288</v>
      </c>
      <c r="G100" s="8"/>
      <c r="K100" s="95"/>
      <c r="L100" s="95"/>
      <c r="M100" s="95"/>
      <c r="X100" s="8"/>
      <c r="Y100" s="8"/>
      <c r="Z100" s="8"/>
      <c r="AA100" s="8"/>
      <c r="AB100" s="8"/>
      <c r="AC100" s="8"/>
      <c r="AD100" s="8"/>
      <c r="AE100" s="8"/>
      <c r="AF100" s="8"/>
      <c r="AG100" s="8"/>
    </row>
    <row r="101" spans="1:33" ht="12.75" customHeight="1" thickBot="1" x14ac:dyDescent="0.25">
      <c r="A101" s="219"/>
      <c r="B101" s="204" t="s">
        <v>327</v>
      </c>
      <c r="C101" s="205"/>
      <c r="D101" s="76">
        <f>+D100</f>
        <v>5776</v>
      </c>
      <c r="E101" s="77">
        <f t="shared" si="4"/>
        <v>0.25915290739411345</v>
      </c>
      <c r="F101" s="78">
        <f>+'DistrictxDiv-Dept'!D101</f>
        <v>22288</v>
      </c>
      <c r="G101" s="8"/>
      <c r="K101" s="95"/>
      <c r="L101" s="95"/>
      <c r="X101" s="8"/>
      <c r="Y101" s="8"/>
      <c r="Z101" s="8"/>
      <c r="AA101" s="8"/>
      <c r="AB101" s="8"/>
      <c r="AC101" s="8"/>
      <c r="AD101" s="8"/>
      <c r="AE101" s="8"/>
      <c r="AF101" s="8"/>
      <c r="AG101" s="8"/>
    </row>
    <row r="102" spans="1:33" ht="12.75" customHeight="1" x14ac:dyDescent="0.2">
      <c r="A102" s="209" t="s">
        <v>533</v>
      </c>
      <c r="B102" s="212" t="s">
        <v>519</v>
      </c>
      <c r="C102" s="53" t="str">
        <f>+'DistrictxDiv-Dept'!C102</f>
        <v>Martin, M. R.</v>
      </c>
      <c r="D102" s="43"/>
      <c r="E102" s="42"/>
      <c r="F102" s="43"/>
      <c r="G102" s="8"/>
      <c r="H102" s="8"/>
      <c r="K102" s="95"/>
      <c r="L102" s="95"/>
      <c r="X102" s="8"/>
      <c r="Y102" s="8"/>
      <c r="Z102" s="8"/>
      <c r="AA102" s="8"/>
      <c r="AB102" s="8"/>
      <c r="AC102" s="8"/>
      <c r="AD102" s="8"/>
      <c r="AE102" s="8"/>
      <c r="AF102" s="8"/>
      <c r="AG102" s="8"/>
    </row>
    <row r="103" spans="1:33" ht="12.75" customHeight="1" x14ac:dyDescent="0.2">
      <c r="A103" s="210"/>
      <c r="B103" s="210"/>
      <c r="C103" s="200" t="str">
        <f>+'DistrictxDiv-Dept'!C103</f>
        <v>Anthropology</v>
      </c>
      <c r="D103" s="7"/>
      <c r="E103" s="10" t="s">
        <v>102</v>
      </c>
      <c r="F103" s="7">
        <f>+'DistrictxDiv-Dept'!D103</f>
        <v>0</v>
      </c>
      <c r="G103" s="8"/>
      <c r="H103" s="8"/>
      <c r="K103" s="95"/>
      <c r="L103" s="95"/>
      <c r="X103" s="8"/>
      <c r="Y103" s="8"/>
      <c r="Z103" s="8"/>
      <c r="AA103" s="8"/>
      <c r="AB103" s="8"/>
      <c r="AC103" s="8"/>
      <c r="AD103" s="8"/>
      <c r="AE103" s="8"/>
      <c r="AF103" s="8"/>
      <c r="AG103" s="8"/>
    </row>
    <row r="104" spans="1:33" ht="12.75" customHeight="1" x14ac:dyDescent="0.2">
      <c r="A104" s="210"/>
      <c r="B104" s="210"/>
      <c r="C104" s="200" t="str">
        <f>+'DistrictxDiv-Dept'!C104</f>
        <v>Communications</v>
      </c>
      <c r="D104" s="7"/>
      <c r="E104" s="10" t="s">
        <v>102</v>
      </c>
      <c r="F104" s="7">
        <f>+'DistrictxDiv-Dept'!D104</f>
        <v>0</v>
      </c>
      <c r="G104" s="8"/>
      <c r="H104" s="8"/>
      <c r="K104" s="95"/>
      <c r="L104" s="95"/>
      <c r="X104" s="8"/>
      <c r="Y104" s="8"/>
      <c r="Z104" s="8"/>
      <c r="AA104" s="8"/>
      <c r="AB104" s="8"/>
      <c r="AC104" s="8"/>
      <c r="AD104" s="8"/>
      <c r="AE104" s="8"/>
      <c r="AF104" s="8"/>
      <c r="AG104" s="8"/>
    </row>
    <row r="105" spans="1:33" ht="12.75" customHeight="1" x14ac:dyDescent="0.2">
      <c r="A105" s="210"/>
      <c r="B105" s="210"/>
      <c r="C105" s="200" t="str">
        <f>+'DistrictxDiv-Dept'!C105</f>
        <v>EDUC Learning Frameworks</v>
      </c>
      <c r="D105" s="7"/>
      <c r="E105" s="10">
        <f t="shared" ref="E105:E114" si="5">+D105/$F105</f>
        <v>0</v>
      </c>
      <c r="F105" s="7">
        <f>+'DistrictxDiv-Dept'!D105</f>
        <v>1632</v>
      </c>
      <c r="G105" s="8"/>
      <c r="H105" s="8"/>
      <c r="K105" s="95"/>
      <c r="L105" s="95"/>
      <c r="M105" s="95"/>
      <c r="X105" s="8"/>
      <c r="Y105" s="8"/>
      <c r="Z105" s="8"/>
      <c r="AA105" s="8"/>
      <c r="AB105" s="8"/>
      <c r="AC105" s="8"/>
      <c r="AD105" s="8"/>
      <c r="AE105" s="8"/>
      <c r="AF105" s="8"/>
      <c r="AG105" s="8"/>
    </row>
    <row r="106" spans="1:33" ht="12.75" customHeight="1" x14ac:dyDescent="0.2">
      <c r="A106" s="210"/>
      <c r="B106" s="210"/>
      <c r="C106" s="200" t="str">
        <f>+'DistrictxDiv-Dept'!C106</f>
        <v>Education</v>
      </c>
      <c r="D106" s="7"/>
      <c r="E106" s="10">
        <f t="shared" si="5"/>
        <v>0</v>
      </c>
      <c r="F106" s="7">
        <f>+'DistrictxDiv-Dept'!D106</f>
        <v>2496</v>
      </c>
      <c r="G106" s="8"/>
      <c r="H106" s="8"/>
      <c r="K106" s="95"/>
      <c r="L106" s="95"/>
      <c r="M106" s="95"/>
      <c r="X106" s="8"/>
      <c r="Y106" s="8"/>
      <c r="Z106" s="8"/>
      <c r="AA106" s="8"/>
      <c r="AB106" s="8"/>
      <c r="AC106" s="8"/>
      <c r="AD106" s="8"/>
      <c r="AE106" s="8"/>
      <c r="AF106" s="8"/>
      <c r="AG106" s="8"/>
    </row>
    <row r="107" spans="1:33" ht="12.75" customHeight="1" x14ac:dyDescent="0.2">
      <c r="A107" s="210"/>
      <c r="B107" s="210"/>
      <c r="C107" s="200" t="str">
        <f>+'DistrictxDiv-Dept'!C107</f>
        <v>Geography</v>
      </c>
      <c r="D107" s="7"/>
      <c r="E107" s="10" t="s">
        <v>102</v>
      </c>
      <c r="F107" s="7">
        <f>+'DistrictxDiv-Dept'!D107</f>
        <v>0</v>
      </c>
      <c r="G107" s="8"/>
      <c r="H107" s="8"/>
      <c r="K107" s="95"/>
      <c r="L107" s="95"/>
      <c r="M107" s="95"/>
      <c r="X107" s="8"/>
      <c r="Y107" s="8"/>
      <c r="Z107" s="8"/>
      <c r="AA107" s="8"/>
      <c r="AB107" s="8"/>
      <c r="AC107" s="8"/>
      <c r="AD107" s="8"/>
      <c r="AE107" s="8"/>
      <c r="AF107" s="8"/>
      <c r="AG107" s="8"/>
    </row>
    <row r="108" spans="1:33" ht="12.75" customHeight="1" x14ac:dyDescent="0.2">
      <c r="A108" s="210"/>
      <c r="B108" s="210"/>
      <c r="C108" s="200" t="str">
        <f>+'DistrictxDiv-Dept'!C108</f>
        <v>History</v>
      </c>
      <c r="D108" s="7">
        <v>1584</v>
      </c>
      <c r="E108" s="10">
        <f t="shared" si="5"/>
        <v>3.8461538461538464E-2</v>
      </c>
      <c r="F108" s="7">
        <f>+'DistrictxDiv-Dept'!D108</f>
        <v>41184</v>
      </c>
      <c r="G108" s="8"/>
      <c r="H108" s="8"/>
      <c r="K108" s="95"/>
      <c r="L108" s="95"/>
      <c r="X108" s="8"/>
      <c r="Y108" s="8"/>
      <c r="Z108" s="8"/>
      <c r="AA108" s="8"/>
      <c r="AB108" s="8"/>
      <c r="AC108" s="8"/>
      <c r="AD108" s="8"/>
      <c r="AE108" s="8"/>
      <c r="AF108" s="8"/>
      <c r="AG108" s="8"/>
    </row>
    <row r="109" spans="1:33" ht="12.75" customHeight="1" x14ac:dyDescent="0.2">
      <c r="A109" s="210"/>
      <c r="B109" s="210"/>
      <c r="C109" s="200" t="str">
        <f>+'DistrictxDiv-Dept'!C109</f>
        <v>Political Science</v>
      </c>
      <c r="D109" s="7">
        <v>560</v>
      </c>
      <c r="E109" s="10">
        <f t="shared" si="5"/>
        <v>2.2407170294494239E-2</v>
      </c>
      <c r="F109" s="7">
        <f>+'DistrictxDiv-Dept'!D109</f>
        <v>24992</v>
      </c>
      <c r="G109" s="8"/>
      <c r="H109" s="8"/>
      <c r="K109" s="95"/>
      <c r="L109" s="95"/>
      <c r="M109" s="95"/>
      <c r="X109" s="8"/>
      <c r="Y109" s="8"/>
      <c r="Z109" s="8"/>
      <c r="AA109" s="8"/>
      <c r="AB109" s="8"/>
      <c r="AC109" s="8"/>
      <c r="AD109" s="8"/>
      <c r="AE109" s="8"/>
      <c r="AF109" s="8"/>
      <c r="AG109" s="8"/>
    </row>
    <row r="110" spans="1:33" ht="12.75" customHeight="1" x14ac:dyDescent="0.2">
      <c r="A110" s="210"/>
      <c r="B110" s="210"/>
      <c r="C110" s="200" t="str">
        <f>+'DistrictxDiv-Dept'!C110</f>
        <v>Psychology</v>
      </c>
      <c r="D110" s="15">
        <v>4416</v>
      </c>
      <c r="E110" s="58">
        <f t="shared" si="5"/>
        <v>0.25842696629213485</v>
      </c>
      <c r="F110" s="15">
        <f>+'DistrictxDiv-Dept'!D110</f>
        <v>17088</v>
      </c>
      <c r="G110" s="8"/>
      <c r="K110" s="95"/>
      <c r="L110" s="95"/>
      <c r="M110" s="95"/>
      <c r="X110" s="8"/>
      <c r="Y110" s="8"/>
      <c r="Z110" s="8"/>
      <c r="AA110" s="8"/>
      <c r="AB110" s="8"/>
      <c r="AC110" s="8"/>
      <c r="AD110" s="8"/>
      <c r="AE110" s="8"/>
      <c r="AF110" s="8"/>
      <c r="AG110" s="8"/>
    </row>
    <row r="111" spans="1:33" ht="12.75" customHeight="1" x14ac:dyDescent="0.2">
      <c r="A111" s="210"/>
      <c r="B111" s="210"/>
      <c r="C111" s="200" t="str">
        <f>+'DistrictxDiv-Dept'!C111</f>
        <v>Sociology</v>
      </c>
      <c r="D111" s="15">
        <v>2448</v>
      </c>
      <c r="E111" s="58">
        <f t="shared" si="5"/>
        <v>0.40799999999999997</v>
      </c>
      <c r="F111" s="15">
        <f>+'DistrictxDiv-Dept'!D111</f>
        <v>6000</v>
      </c>
      <c r="G111" s="8"/>
      <c r="H111" s="8"/>
      <c r="K111" s="95"/>
      <c r="L111" s="95"/>
      <c r="M111" s="95"/>
      <c r="X111" s="8"/>
      <c r="Y111" s="8"/>
      <c r="Z111" s="8"/>
      <c r="AA111" s="8"/>
      <c r="AB111" s="8"/>
      <c r="AC111" s="8"/>
      <c r="AD111" s="8"/>
      <c r="AE111" s="8"/>
      <c r="AF111" s="8"/>
      <c r="AG111" s="8"/>
    </row>
    <row r="112" spans="1:33" ht="12.75" customHeight="1" x14ac:dyDescent="0.2">
      <c r="A112" s="210"/>
      <c r="B112" s="210"/>
      <c r="C112" s="200" t="str">
        <f>+'DistrictxDiv-Dept'!C112</f>
        <v>Social Work</v>
      </c>
      <c r="D112" s="15"/>
      <c r="E112" s="10" t="s">
        <v>102</v>
      </c>
      <c r="F112" s="15">
        <f>+'DistrictxDiv-Dept'!D112</f>
        <v>0</v>
      </c>
      <c r="G112" s="8"/>
      <c r="L112" s="95"/>
      <c r="M112" s="95"/>
      <c r="X112" s="8"/>
      <c r="Y112" s="8"/>
      <c r="Z112" s="8"/>
      <c r="AA112" s="8"/>
      <c r="AB112" s="8"/>
      <c r="AC112" s="8"/>
      <c r="AD112" s="8"/>
      <c r="AE112" s="8"/>
      <c r="AF112" s="8"/>
      <c r="AG112" s="8"/>
    </row>
    <row r="113" spans="1:33" ht="12.75" customHeight="1" x14ac:dyDescent="0.2">
      <c r="A113" s="210"/>
      <c r="B113" s="210"/>
      <c r="C113" s="200" t="str">
        <f>+'DistrictxDiv-Dept'!C113</f>
        <v>Speech</v>
      </c>
      <c r="D113" s="15">
        <v>1296</v>
      </c>
      <c r="E113" s="58">
        <f t="shared" si="5"/>
        <v>9.5406360424028266E-2</v>
      </c>
      <c r="F113" s="15">
        <f>+'DistrictxDiv-Dept'!D113</f>
        <v>13584</v>
      </c>
      <c r="G113" s="8"/>
      <c r="K113" s="95"/>
      <c r="L113" s="95"/>
      <c r="M113" s="95"/>
      <c r="X113" s="8"/>
      <c r="Y113" s="8"/>
      <c r="Z113" s="8"/>
      <c r="AA113" s="8"/>
      <c r="AB113" s="8"/>
      <c r="AC113" s="8"/>
      <c r="AD113" s="8"/>
      <c r="AE113" s="8"/>
      <c r="AF113" s="8"/>
      <c r="AG113" s="8"/>
    </row>
    <row r="114" spans="1:33" ht="12.75" customHeight="1" x14ac:dyDescent="0.2">
      <c r="A114" s="210"/>
      <c r="B114" s="210"/>
      <c r="C114" s="35" t="s">
        <v>75</v>
      </c>
      <c r="D114" s="33">
        <f>SUM(D103:D113)</f>
        <v>10304</v>
      </c>
      <c r="E114" s="34">
        <f t="shared" si="5"/>
        <v>9.6320670056835173E-2</v>
      </c>
      <c r="F114" s="33">
        <f>+'DistrictxDiv-Dept'!D114</f>
        <v>106976</v>
      </c>
      <c r="G114" s="8"/>
      <c r="H114" s="8"/>
      <c r="K114" s="95"/>
      <c r="L114" s="95"/>
      <c r="M114" s="95"/>
      <c r="X114" s="8"/>
      <c r="Y114" s="8"/>
      <c r="Z114" s="8"/>
      <c r="AA114" s="8"/>
      <c r="AB114" s="8"/>
      <c r="AC114" s="8"/>
      <c r="AD114" s="8"/>
      <c r="AE114" s="8"/>
      <c r="AF114" s="8"/>
      <c r="AG114" s="8"/>
    </row>
    <row r="115" spans="1:33" ht="12.75" customHeight="1" x14ac:dyDescent="0.2">
      <c r="A115" s="210"/>
      <c r="B115" s="210"/>
      <c r="C115" s="53" t="str">
        <f>+'DistrictxDiv-Dept'!C115</f>
        <v>Henton</v>
      </c>
      <c r="D115" s="43"/>
      <c r="E115" s="42"/>
      <c r="F115" s="43"/>
      <c r="G115" s="8"/>
      <c r="L115" s="95"/>
      <c r="X115" s="8"/>
      <c r="Y115" s="8"/>
      <c r="Z115" s="8"/>
      <c r="AA115" s="8"/>
      <c r="AB115" s="8"/>
      <c r="AC115" s="8"/>
      <c r="AD115" s="8"/>
      <c r="AE115" s="8"/>
      <c r="AF115" s="8"/>
      <c r="AG115" s="8"/>
    </row>
    <row r="116" spans="1:33" ht="12.75" customHeight="1" x14ac:dyDescent="0.2">
      <c r="A116" s="210"/>
      <c r="B116" s="210"/>
      <c r="C116" s="200" t="str">
        <f>+'DistrictxDiv-Dept'!C116</f>
        <v>Art</v>
      </c>
      <c r="D116" s="16">
        <v>2448</v>
      </c>
      <c r="E116" s="17">
        <f t="shared" ref="E116:E126" si="6">+D116/$F116</f>
        <v>0.13110539845758354</v>
      </c>
      <c r="F116" s="16">
        <f>+'DistrictxDiv-Dept'!D116</f>
        <v>18672</v>
      </c>
      <c r="G116" s="8"/>
      <c r="H116" s="8"/>
      <c r="K116" s="95"/>
      <c r="L116" s="95"/>
      <c r="M116" s="95"/>
      <c r="X116" s="8"/>
      <c r="Y116" s="8"/>
      <c r="Z116" s="8"/>
      <c r="AA116" s="8"/>
      <c r="AB116" s="8"/>
      <c r="AC116" s="8"/>
      <c r="AD116" s="8"/>
      <c r="AE116" s="8"/>
      <c r="AF116" s="8"/>
      <c r="AG116" s="8"/>
    </row>
    <row r="117" spans="1:33" ht="12.75" customHeight="1" x14ac:dyDescent="0.2">
      <c r="A117" s="210"/>
      <c r="B117" s="210"/>
      <c r="C117" s="200" t="str">
        <f>+'DistrictxDiv-Dept'!C117</f>
        <v>Dance</v>
      </c>
      <c r="D117" s="16"/>
      <c r="E117" s="10" t="s">
        <v>102</v>
      </c>
      <c r="F117" s="16">
        <f>+'DistrictxDiv-Dept'!D117</f>
        <v>0</v>
      </c>
      <c r="G117" s="8"/>
      <c r="L117" s="95"/>
      <c r="M117" s="95"/>
      <c r="X117" s="8"/>
      <c r="Y117" s="8"/>
      <c r="Z117" s="8"/>
      <c r="AA117" s="8"/>
      <c r="AB117" s="8"/>
      <c r="AC117" s="8"/>
      <c r="AD117" s="8"/>
      <c r="AE117" s="8"/>
      <c r="AF117" s="8"/>
      <c r="AG117" s="8"/>
    </row>
    <row r="118" spans="1:33" ht="12.75" customHeight="1" x14ac:dyDescent="0.2">
      <c r="A118" s="210"/>
      <c r="B118" s="210"/>
      <c r="C118" s="200" t="str">
        <f>+'DistrictxDiv-Dept'!C118</f>
        <v>English</v>
      </c>
      <c r="D118" s="7">
        <v>7952</v>
      </c>
      <c r="E118" s="10">
        <f t="shared" si="6"/>
        <v>0.13037775445960126</v>
      </c>
      <c r="F118" s="7">
        <f>+'DistrictxDiv-Dept'!D118</f>
        <v>60992</v>
      </c>
      <c r="G118" s="8"/>
      <c r="K118" s="95"/>
      <c r="L118" s="95"/>
      <c r="M118" s="95"/>
      <c r="X118" s="8"/>
      <c r="Y118" s="8"/>
      <c r="Z118" s="8"/>
      <c r="AA118" s="8"/>
      <c r="AB118" s="8"/>
      <c r="AC118" s="8"/>
      <c r="AD118" s="8"/>
      <c r="AE118" s="8"/>
      <c r="AF118" s="8"/>
      <c r="AG118" s="8"/>
    </row>
    <row r="119" spans="1:33" ht="12.75" customHeight="1" x14ac:dyDescent="0.2">
      <c r="A119" s="210"/>
      <c r="B119" s="210"/>
      <c r="C119" s="200" t="str">
        <f>+'DistrictxDiv-Dept'!C119</f>
        <v>Foreign Languages</v>
      </c>
      <c r="D119" s="7"/>
      <c r="E119" s="10" t="s">
        <v>102</v>
      </c>
      <c r="F119" s="7">
        <f>+'DistrictxDiv-Dept'!D119</f>
        <v>0</v>
      </c>
      <c r="G119" s="8"/>
      <c r="L119" s="95"/>
      <c r="M119" s="95"/>
      <c r="X119" s="8"/>
      <c r="Y119" s="8"/>
      <c r="Z119" s="8"/>
      <c r="AA119" s="8"/>
      <c r="AB119" s="8"/>
      <c r="AC119" s="8"/>
      <c r="AD119" s="8"/>
      <c r="AE119" s="8"/>
      <c r="AF119" s="8"/>
      <c r="AG119" s="8"/>
    </row>
    <row r="120" spans="1:33" ht="12.75" customHeight="1" x14ac:dyDescent="0.2">
      <c r="A120" s="210"/>
      <c r="B120" s="210"/>
      <c r="C120" s="200" t="str">
        <f>+'DistrictxDiv-Dept'!C120</f>
        <v>Humanities</v>
      </c>
      <c r="D120" s="14"/>
      <c r="E120" s="10">
        <f t="shared" si="6"/>
        <v>0</v>
      </c>
      <c r="F120" s="7">
        <f>+'DistrictxDiv-Dept'!D120</f>
        <v>2304</v>
      </c>
      <c r="G120" s="8"/>
      <c r="L120" s="95"/>
      <c r="M120" s="95"/>
      <c r="X120" s="8"/>
      <c r="Y120" s="8"/>
      <c r="Z120" s="8"/>
      <c r="AA120" s="8"/>
      <c r="AB120" s="8"/>
      <c r="AC120" s="8"/>
      <c r="AD120" s="8"/>
      <c r="AE120" s="8"/>
      <c r="AF120" s="8"/>
      <c r="AG120" s="8"/>
    </row>
    <row r="121" spans="1:33" ht="12.75" customHeight="1" x14ac:dyDescent="0.2">
      <c r="A121" s="210"/>
      <c r="B121" s="210"/>
      <c r="C121" s="200" t="str">
        <f>+'DistrictxDiv-Dept'!C121</f>
        <v>Music</v>
      </c>
      <c r="D121" s="7"/>
      <c r="E121" s="10">
        <f t="shared" si="6"/>
        <v>0</v>
      </c>
      <c r="F121" s="7">
        <f>+'DistrictxDiv-Dept'!D121</f>
        <v>9168</v>
      </c>
      <c r="G121" s="8"/>
      <c r="L121" s="95"/>
      <c r="M121" s="95"/>
      <c r="X121" s="8"/>
      <c r="Y121" s="8"/>
      <c r="Z121" s="8"/>
      <c r="AA121" s="8"/>
      <c r="AB121" s="8"/>
      <c r="AC121" s="8"/>
      <c r="AD121" s="8"/>
      <c r="AE121" s="8"/>
      <c r="AF121" s="8"/>
      <c r="AG121" s="8"/>
    </row>
    <row r="122" spans="1:33" ht="12.75" customHeight="1" x14ac:dyDescent="0.2">
      <c r="A122" s="210"/>
      <c r="B122" s="210"/>
      <c r="C122" s="200" t="str">
        <f>+'DistrictxDiv-Dept'!C122</f>
        <v>Philosophy</v>
      </c>
      <c r="D122" s="7">
        <v>2160</v>
      </c>
      <c r="E122" s="10">
        <f t="shared" si="6"/>
        <v>0.234375</v>
      </c>
      <c r="F122" s="7">
        <f>+'DistrictxDiv-Dept'!D122</f>
        <v>9216</v>
      </c>
      <c r="G122" s="8"/>
      <c r="H122" s="8"/>
      <c r="K122" s="95"/>
      <c r="L122" s="95"/>
      <c r="M122" s="95"/>
      <c r="X122" s="8"/>
      <c r="Y122" s="8"/>
      <c r="Z122" s="8"/>
      <c r="AA122" s="8"/>
      <c r="AB122" s="8"/>
      <c r="AC122" s="8"/>
      <c r="AD122" s="8"/>
      <c r="AE122" s="8"/>
      <c r="AF122" s="8"/>
      <c r="AG122" s="8"/>
    </row>
    <row r="123" spans="1:33" ht="12.75" customHeight="1" x14ac:dyDescent="0.2">
      <c r="A123" s="210"/>
      <c r="B123" s="210"/>
      <c r="C123" s="200" t="str">
        <f>+'DistrictxDiv-Dept'!C123</f>
        <v>Photography</v>
      </c>
      <c r="D123" s="7"/>
      <c r="E123" s="10" t="s">
        <v>102</v>
      </c>
      <c r="F123" s="7">
        <f>+'DistrictxDiv-Dept'!D123</f>
        <v>0</v>
      </c>
      <c r="G123" s="8"/>
      <c r="L123" s="95"/>
      <c r="M123" s="95"/>
      <c r="X123" s="8"/>
      <c r="Y123" s="8"/>
      <c r="Z123" s="8"/>
      <c r="AA123" s="8"/>
      <c r="AB123" s="8"/>
      <c r="AC123" s="8"/>
      <c r="AD123" s="8"/>
      <c r="AE123" s="8"/>
      <c r="AF123" s="8"/>
      <c r="AG123" s="8"/>
    </row>
    <row r="124" spans="1:33" ht="12.75" customHeight="1" x14ac:dyDescent="0.2">
      <c r="A124" s="210"/>
      <c r="B124" s="210"/>
      <c r="C124" s="200" t="str">
        <f>+'DistrictxDiv-Dept'!C124</f>
        <v>Reading &amp; Writing</v>
      </c>
      <c r="D124" s="7">
        <v>11856</v>
      </c>
      <c r="E124" s="10">
        <f t="shared" si="6"/>
        <v>0.38176197836166925</v>
      </c>
      <c r="F124" s="7">
        <f>+'DistrictxDiv-Dept'!D124</f>
        <v>31056</v>
      </c>
      <c r="G124" s="8"/>
      <c r="K124" s="95"/>
      <c r="L124" s="95"/>
      <c r="M124" s="95"/>
      <c r="X124" s="8"/>
      <c r="Y124" s="8"/>
      <c r="Z124" s="8"/>
      <c r="AA124" s="8"/>
      <c r="AB124" s="8"/>
      <c r="AC124" s="8"/>
      <c r="AD124" s="8"/>
      <c r="AE124" s="8"/>
      <c r="AF124" s="8"/>
      <c r="AG124" s="8"/>
    </row>
    <row r="125" spans="1:33" ht="12.75" customHeight="1" x14ac:dyDescent="0.2">
      <c r="A125" s="210"/>
      <c r="B125" s="210"/>
      <c r="C125" s="200" t="str">
        <f>+'DistrictxDiv-Dept'!C125</f>
        <v>Spanish</v>
      </c>
      <c r="D125" s="7"/>
      <c r="E125" s="10">
        <f t="shared" si="6"/>
        <v>0</v>
      </c>
      <c r="F125" s="7">
        <f>+'DistrictxDiv-Dept'!D125</f>
        <v>1040</v>
      </c>
      <c r="G125" s="8"/>
      <c r="L125" s="95"/>
      <c r="M125" s="95"/>
      <c r="X125" s="8"/>
      <c r="Y125" s="8"/>
      <c r="Z125" s="8"/>
      <c r="AA125" s="8"/>
      <c r="AB125" s="8"/>
      <c r="AC125" s="8"/>
      <c r="AD125" s="8"/>
      <c r="AE125" s="8"/>
      <c r="AF125" s="8"/>
      <c r="AG125" s="8"/>
    </row>
    <row r="126" spans="1:33" ht="12.75" customHeight="1" x14ac:dyDescent="0.2">
      <c r="A126" s="210"/>
      <c r="B126" s="210"/>
      <c r="C126" s="35" t="s">
        <v>75</v>
      </c>
      <c r="D126" s="33">
        <f>SUM(D116:D125)</f>
        <v>24416</v>
      </c>
      <c r="E126" s="34">
        <f t="shared" si="6"/>
        <v>0.1843440444551824</v>
      </c>
      <c r="F126" s="33">
        <f>+'DistrictxDiv-Dept'!D126</f>
        <v>132448</v>
      </c>
      <c r="G126" s="8"/>
      <c r="H126" s="8"/>
      <c r="K126" s="95"/>
      <c r="L126" s="95"/>
      <c r="M126" s="95"/>
      <c r="X126" s="8"/>
      <c r="Y126" s="8"/>
      <c r="Z126" s="8"/>
      <c r="AA126" s="8"/>
      <c r="AB126" s="8"/>
      <c r="AC126" s="8"/>
      <c r="AD126" s="8"/>
      <c r="AE126" s="8"/>
      <c r="AF126" s="8"/>
      <c r="AG126" s="8"/>
    </row>
    <row r="127" spans="1:33" ht="12.75" customHeight="1" x14ac:dyDescent="0.2">
      <c r="A127" s="210"/>
      <c r="B127" s="210"/>
      <c r="C127" s="53" t="str">
        <f>+'DistrictxDiv-Dept'!C127</f>
        <v>Yates</v>
      </c>
      <c r="D127" s="33"/>
      <c r="E127" s="34"/>
      <c r="F127" s="33"/>
      <c r="G127" s="8"/>
      <c r="L127" s="95"/>
      <c r="X127" s="8"/>
      <c r="Y127" s="8"/>
      <c r="Z127" s="8"/>
      <c r="AA127" s="8"/>
      <c r="AB127" s="8"/>
      <c r="AC127" s="8"/>
      <c r="AD127" s="8"/>
      <c r="AE127" s="8"/>
      <c r="AF127" s="8"/>
      <c r="AG127" s="8"/>
    </row>
    <row r="128" spans="1:33" ht="12.75" customHeight="1" x14ac:dyDescent="0.2">
      <c r="A128" s="210"/>
      <c r="B128" s="210"/>
      <c r="C128" s="200" t="str">
        <f>+'DistrictxDiv-Dept'!C128</f>
        <v>Anatomy &amp; Physiology</v>
      </c>
      <c r="D128" s="7">
        <v>7599.9999999999991</v>
      </c>
      <c r="E128" s="10">
        <f t="shared" ref="E128:E137" si="7">+D128/$F128</f>
        <v>0.25225703664365368</v>
      </c>
      <c r="F128" s="7">
        <f>+'DistrictxDiv-Dept'!D128</f>
        <v>30128.000000000004</v>
      </c>
      <c r="G128" s="8"/>
      <c r="K128" s="95"/>
      <c r="L128" s="95"/>
      <c r="M128" s="95"/>
      <c r="X128" s="8"/>
      <c r="Y128" s="8"/>
      <c r="Z128" s="8"/>
      <c r="AA128" s="8"/>
      <c r="AB128" s="8"/>
      <c r="AC128" s="8"/>
      <c r="AD128" s="8"/>
      <c r="AE128" s="8"/>
      <c r="AF128" s="8"/>
      <c r="AG128" s="8"/>
    </row>
    <row r="129" spans="1:33" ht="12.75" customHeight="1" x14ac:dyDescent="0.2">
      <c r="A129" s="210"/>
      <c r="B129" s="210"/>
      <c r="C129" s="200" t="str">
        <f>+'DistrictxDiv-Dept'!C129</f>
        <v>Astronomy</v>
      </c>
      <c r="D129" s="7"/>
      <c r="E129" s="10">
        <f t="shared" si="7"/>
        <v>0</v>
      </c>
      <c r="F129" s="7">
        <f>+'DistrictxDiv-Dept'!D129</f>
        <v>2304</v>
      </c>
      <c r="G129" s="8"/>
      <c r="L129" s="95"/>
      <c r="M129" s="95"/>
      <c r="X129" s="8"/>
      <c r="Y129" s="8"/>
      <c r="Z129" s="8"/>
      <c r="AA129" s="8"/>
      <c r="AB129" s="8"/>
      <c r="AC129" s="8"/>
      <c r="AD129" s="8"/>
      <c r="AE129" s="8"/>
      <c r="AF129" s="8"/>
      <c r="AG129" s="8"/>
    </row>
    <row r="130" spans="1:33" ht="12.75" customHeight="1" x14ac:dyDescent="0.2">
      <c r="A130" s="210"/>
      <c r="B130" s="210"/>
      <c r="C130" s="200" t="str">
        <f>+'DistrictxDiv-Dept'!C130</f>
        <v>Biology</v>
      </c>
      <c r="D130" s="15">
        <v>3328</v>
      </c>
      <c r="E130" s="10">
        <f t="shared" si="7"/>
        <v>0.11594202898550725</v>
      </c>
      <c r="F130" s="7">
        <f>+'DistrictxDiv-Dept'!D130</f>
        <v>28704</v>
      </c>
      <c r="G130" s="8"/>
      <c r="K130" s="95"/>
      <c r="L130" s="95"/>
      <c r="M130" s="95"/>
      <c r="X130" s="8"/>
      <c r="Y130" s="8"/>
      <c r="Z130" s="8"/>
      <c r="AA130" s="8"/>
      <c r="AB130" s="8"/>
      <c r="AC130" s="8"/>
      <c r="AD130" s="8"/>
      <c r="AE130" s="8"/>
      <c r="AF130" s="8"/>
      <c r="AG130" s="8"/>
    </row>
    <row r="131" spans="1:33" ht="12.75" customHeight="1" x14ac:dyDescent="0.2">
      <c r="A131" s="210"/>
      <c r="B131" s="210"/>
      <c r="C131" s="200" t="str">
        <f>+'DistrictxDiv-Dept'!C131</f>
        <v>Chemistry</v>
      </c>
      <c r="D131" s="15">
        <v>4592</v>
      </c>
      <c r="E131" s="10">
        <f t="shared" si="7"/>
        <v>0.20544022906227635</v>
      </c>
      <c r="F131" s="7">
        <f>+'DistrictxDiv-Dept'!D131</f>
        <v>22351.999999999996</v>
      </c>
      <c r="G131" s="8"/>
      <c r="K131" s="95"/>
      <c r="L131" s="95"/>
      <c r="M131" s="95"/>
      <c r="X131" s="8"/>
      <c r="Y131" s="8"/>
      <c r="Z131" s="8"/>
      <c r="AA131" s="8"/>
      <c r="AB131" s="8"/>
      <c r="AC131" s="8"/>
      <c r="AD131" s="8"/>
      <c r="AE131" s="8"/>
      <c r="AF131" s="8"/>
      <c r="AG131" s="8"/>
    </row>
    <row r="132" spans="1:33" ht="12.75" customHeight="1" x14ac:dyDescent="0.2">
      <c r="A132" s="210"/>
      <c r="B132" s="210"/>
      <c r="C132" s="200" t="str">
        <f>+'DistrictxDiv-Dept'!C132</f>
        <v>Environmental Science</v>
      </c>
      <c r="D132" s="7"/>
      <c r="E132" s="10">
        <f t="shared" si="7"/>
        <v>0</v>
      </c>
      <c r="F132" s="7">
        <f>+'DistrictxDiv-Dept'!D132</f>
        <v>6624</v>
      </c>
      <c r="G132" s="8"/>
      <c r="L132" s="95"/>
      <c r="M132" s="95"/>
      <c r="X132" s="8"/>
      <c r="Y132" s="8"/>
      <c r="Z132" s="8"/>
      <c r="AA132" s="8"/>
      <c r="AB132" s="8"/>
      <c r="AC132" s="8"/>
      <c r="AD132" s="8"/>
      <c r="AE132" s="8"/>
      <c r="AF132" s="8"/>
      <c r="AG132" s="8"/>
    </row>
    <row r="133" spans="1:33" ht="12.75" customHeight="1" x14ac:dyDescent="0.2">
      <c r="A133" s="210"/>
      <c r="B133" s="210"/>
      <c r="C133" s="200" t="str">
        <f>+'DistrictxDiv-Dept'!C133</f>
        <v>Geology</v>
      </c>
      <c r="D133" s="7"/>
      <c r="E133" s="10">
        <f t="shared" si="7"/>
        <v>0</v>
      </c>
      <c r="F133" s="7">
        <f>+'DistrictxDiv-Dept'!D133</f>
        <v>5088</v>
      </c>
      <c r="G133" s="8"/>
      <c r="L133" s="95"/>
      <c r="M133" s="95"/>
      <c r="X133" s="8"/>
      <c r="Y133" s="8"/>
      <c r="Z133" s="8"/>
      <c r="AA133" s="8"/>
      <c r="AB133" s="8"/>
      <c r="AC133" s="8"/>
      <c r="AD133" s="8"/>
      <c r="AE133" s="8"/>
      <c r="AF133" s="8"/>
      <c r="AG133" s="8"/>
    </row>
    <row r="134" spans="1:33" ht="12.75" customHeight="1" x14ac:dyDescent="0.2">
      <c r="A134" s="210"/>
      <c r="B134" s="210"/>
      <c r="C134" s="200" t="str">
        <f>+'DistrictxDiv-Dept'!C134</f>
        <v>Kinesiology</v>
      </c>
      <c r="D134" s="7">
        <v>1216</v>
      </c>
      <c r="E134" s="10">
        <f t="shared" si="7"/>
        <v>0.32203389830508472</v>
      </c>
      <c r="F134" s="7">
        <f>+'DistrictxDiv-Dept'!D134</f>
        <v>3776</v>
      </c>
      <c r="G134" s="8"/>
      <c r="H134" s="8"/>
      <c r="K134" s="95"/>
      <c r="L134" s="95"/>
      <c r="M134" s="95"/>
      <c r="X134" s="8"/>
      <c r="Y134" s="8"/>
      <c r="Z134" s="8"/>
      <c r="AA134" s="8"/>
      <c r="AB134" s="8"/>
      <c r="AC134" s="8"/>
      <c r="AD134" s="8"/>
      <c r="AE134" s="8"/>
      <c r="AF134" s="8"/>
      <c r="AG134" s="8"/>
    </row>
    <row r="135" spans="1:33" ht="12.75" customHeight="1" x14ac:dyDescent="0.2">
      <c r="A135" s="210"/>
      <c r="B135" s="210"/>
      <c r="C135" s="200" t="str">
        <f>+'DistrictxDiv-Dept'!C135</f>
        <v>Nutrition</v>
      </c>
      <c r="D135" s="7"/>
      <c r="E135" s="10">
        <f t="shared" si="7"/>
        <v>0</v>
      </c>
      <c r="F135" s="7">
        <f>+'DistrictxDiv-Dept'!D135</f>
        <v>2160</v>
      </c>
      <c r="G135" s="8"/>
      <c r="L135" s="95"/>
      <c r="M135" s="95"/>
      <c r="X135" s="8"/>
      <c r="Y135" s="8"/>
      <c r="Z135" s="8"/>
      <c r="AA135" s="8"/>
      <c r="AB135" s="8"/>
      <c r="AC135" s="8"/>
      <c r="AD135" s="8"/>
      <c r="AE135" s="8"/>
      <c r="AF135" s="8"/>
      <c r="AG135" s="8"/>
    </row>
    <row r="136" spans="1:33" ht="12.75" customHeight="1" x14ac:dyDescent="0.2">
      <c r="A136" s="210"/>
      <c r="B136" s="210"/>
      <c r="C136" s="200" t="str">
        <f>+'DistrictxDiv-Dept'!C136</f>
        <v>Physics</v>
      </c>
      <c r="D136" s="7">
        <v>1536</v>
      </c>
      <c r="E136" s="10">
        <f t="shared" si="7"/>
        <v>0.23703703703703705</v>
      </c>
      <c r="F136" s="7">
        <f>+'DistrictxDiv-Dept'!D136</f>
        <v>6480</v>
      </c>
      <c r="G136" s="8"/>
      <c r="K136" s="95"/>
      <c r="L136" s="95"/>
      <c r="M136" s="95"/>
      <c r="X136" s="8"/>
      <c r="Y136" s="8"/>
      <c r="Z136" s="8"/>
      <c r="AA136" s="8"/>
      <c r="AB136" s="8"/>
      <c r="AC136" s="8"/>
      <c r="AD136" s="8"/>
      <c r="AE136" s="8"/>
      <c r="AF136" s="8"/>
      <c r="AG136" s="8"/>
    </row>
    <row r="137" spans="1:33" ht="12.75" customHeight="1" thickBot="1" x14ac:dyDescent="0.25">
      <c r="A137" s="210"/>
      <c r="B137" s="210"/>
      <c r="C137" s="73" t="s">
        <v>75</v>
      </c>
      <c r="D137" s="74">
        <f>SUM(D128:D136)</f>
        <v>18272</v>
      </c>
      <c r="E137" s="75">
        <f t="shared" si="7"/>
        <v>0.16978887897710376</v>
      </c>
      <c r="F137" s="74">
        <f>+'DistrictxDiv-Dept'!D137</f>
        <v>107616</v>
      </c>
      <c r="G137" s="8"/>
      <c r="H137" s="8"/>
      <c r="K137" s="95"/>
      <c r="L137" s="95"/>
      <c r="M137" s="95"/>
      <c r="X137" s="8"/>
      <c r="Y137" s="8"/>
      <c r="Z137" s="8"/>
      <c r="AA137" s="8"/>
      <c r="AB137" s="8"/>
      <c r="AC137" s="8"/>
      <c r="AD137" s="8"/>
      <c r="AE137" s="8"/>
      <c r="AF137" s="8"/>
      <c r="AG137" s="8"/>
    </row>
    <row r="138" spans="1:33" ht="12.75" customHeight="1" x14ac:dyDescent="0.2">
      <c r="A138" s="207" t="s">
        <v>533</v>
      </c>
      <c r="B138" s="209" t="s">
        <v>519</v>
      </c>
      <c r="C138" s="53" t="str">
        <f>+'DistrictxDiv-Dept'!C138</f>
        <v>Cooper</v>
      </c>
      <c r="D138" s="72"/>
      <c r="E138" s="42"/>
      <c r="F138" s="43"/>
      <c r="G138" s="8"/>
      <c r="L138" s="95"/>
      <c r="X138" s="8"/>
      <c r="Y138" s="8"/>
      <c r="Z138" s="8"/>
      <c r="AA138" s="8"/>
      <c r="AB138" s="8"/>
      <c r="AC138" s="8"/>
      <c r="AD138" s="8"/>
      <c r="AE138" s="8"/>
      <c r="AF138" s="8"/>
      <c r="AG138" s="8"/>
    </row>
    <row r="139" spans="1:33" ht="12.75" customHeight="1" x14ac:dyDescent="0.2">
      <c r="A139" s="214"/>
      <c r="B139" s="209"/>
      <c r="C139" s="200" t="str">
        <f>+'DistrictxDiv-Dept'!C139</f>
        <v>CA Art</v>
      </c>
      <c r="D139" s="16"/>
      <c r="E139" s="10" t="s">
        <v>102</v>
      </c>
      <c r="F139" s="16">
        <f>+'DistrictxDiv-Dept'!D139</f>
        <v>0</v>
      </c>
      <c r="G139" s="8"/>
      <c r="L139" s="95"/>
      <c r="M139" s="95"/>
      <c r="X139" s="8"/>
      <c r="Y139" s="8"/>
      <c r="Z139" s="8"/>
      <c r="AA139" s="8"/>
      <c r="AB139" s="8"/>
      <c r="AC139" s="8"/>
      <c r="AD139" s="8"/>
      <c r="AE139" s="8"/>
      <c r="AF139" s="8"/>
      <c r="AG139" s="8"/>
    </row>
    <row r="140" spans="1:33" ht="12.75" customHeight="1" x14ac:dyDescent="0.2">
      <c r="A140" s="214"/>
      <c r="B140" s="209"/>
      <c r="C140" s="200" t="str">
        <f>+'DistrictxDiv-Dept'!C140</f>
        <v>CA Biology</v>
      </c>
      <c r="D140" s="16"/>
      <c r="E140" s="17">
        <f t="shared" ref="E140:E153" si="8">+D140/$F140</f>
        <v>0</v>
      </c>
      <c r="F140" s="16">
        <f>+'DistrictxDiv-Dept'!D140</f>
        <v>624</v>
      </c>
      <c r="G140" s="8"/>
      <c r="L140" s="95"/>
      <c r="M140" s="95"/>
      <c r="X140" s="8"/>
      <c r="Y140" s="8"/>
      <c r="Z140" s="8"/>
      <c r="AA140" s="8"/>
      <c r="AB140" s="8"/>
      <c r="AC140" s="8"/>
      <c r="AD140" s="8"/>
      <c r="AE140" s="8"/>
      <c r="AF140" s="8"/>
      <c r="AG140" s="8"/>
    </row>
    <row r="141" spans="1:33" ht="12.75" customHeight="1" x14ac:dyDescent="0.2">
      <c r="A141" s="214"/>
      <c r="B141" s="209"/>
      <c r="C141" s="200" t="str">
        <f>+'DistrictxDiv-Dept'!C141</f>
        <v>CA Business</v>
      </c>
      <c r="D141" s="16"/>
      <c r="E141" s="10" t="s">
        <v>102</v>
      </c>
      <c r="F141" s="16">
        <f>+'DistrictxDiv-Dept'!D141</f>
        <v>0</v>
      </c>
      <c r="G141" s="8"/>
      <c r="L141" s="95"/>
      <c r="X141" s="8"/>
      <c r="Y141" s="8"/>
      <c r="Z141" s="8"/>
      <c r="AA141" s="8"/>
      <c r="AB141" s="8"/>
      <c r="AC141" s="8"/>
      <c r="AD141" s="8"/>
      <c r="AE141" s="8"/>
      <c r="AF141" s="8"/>
      <c r="AG141" s="8"/>
    </row>
    <row r="142" spans="1:33" ht="12.75" customHeight="1" x14ac:dyDescent="0.2">
      <c r="A142" s="214"/>
      <c r="B142" s="209"/>
      <c r="C142" s="200" t="str">
        <f>+'DistrictxDiv-Dept'!C142</f>
        <v>CA Economics</v>
      </c>
      <c r="D142" s="16">
        <v>816</v>
      </c>
      <c r="E142" s="17">
        <f t="shared" si="8"/>
        <v>5.329153605015674E-2</v>
      </c>
      <c r="F142" s="16">
        <f>+'DistrictxDiv-Dept'!D142</f>
        <v>15312</v>
      </c>
      <c r="G142" s="8"/>
      <c r="K142" s="95"/>
      <c r="L142" s="95"/>
      <c r="M142" s="95"/>
      <c r="X142" s="8"/>
      <c r="Y142" s="8"/>
      <c r="Z142" s="8"/>
      <c r="AA142" s="8"/>
      <c r="AB142" s="8"/>
      <c r="AC142" s="8"/>
      <c r="AD142" s="8"/>
      <c r="AE142" s="8"/>
      <c r="AF142" s="8"/>
      <c r="AG142" s="8"/>
    </row>
    <row r="143" spans="1:33" ht="12.75" customHeight="1" x14ac:dyDescent="0.2">
      <c r="A143" s="214"/>
      <c r="B143" s="209"/>
      <c r="C143" s="200" t="str">
        <f>+'DistrictxDiv-Dept'!C143</f>
        <v>CA EDUC Learning Frameworks</v>
      </c>
      <c r="D143" s="16">
        <v>2832</v>
      </c>
      <c r="E143" s="17">
        <f t="shared" si="8"/>
        <v>0.56190476190476191</v>
      </c>
      <c r="F143" s="16">
        <f>+'DistrictxDiv-Dept'!D143</f>
        <v>5040</v>
      </c>
      <c r="G143" s="8"/>
      <c r="H143" s="8"/>
      <c r="K143" s="95"/>
      <c r="L143" s="95"/>
      <c r="M143" s="95"/>
      <c r="X143" s="8"/>
      <c r="Y143" s="8"/>
      <c r="Z143" s="8"/>
      <c r="AA143" s="8"/>
      <c r="AB143" s="8"/>
      <c r="AC143" s="8"/>
      <c r="AD143" s="8"/>
      <c r="AE143" s="8"/>
      <c r="AF143" s="8"/>
      <c r="AG143" s="8"/>
    </row>
    <row r="144" spans="1:33" ht="12.75" customHeight="1" x14ac:dyDescent="0.2">
      <c r="A144" s="214"/>
      <c r="B144" s="209"/>
      <c r="C144" s="200" t="str">
        <f>+'DistrictxDiv-Dept'!C144</f>
        <v>CA English</v>
      </c>
      <c r="D144" s="16">
        <v>14160.000000000002</v>
      </c>
      <c r="E144" s="17">
        <f t="shared" si="8"/>
        <v>0.32429461341150606</v>
      </c>
      <c r="F144" s="16">
        <f>+'DistrictxDiv-Dept'!D144</f>
        <v>43664</v>
      </c>
      <c r="G144" s="8"/>
      <c r="K144" s="95"/>
      <c r="L144" s="95"/>
      <c r="M144" s="95"/>
      <c r="X144" s="8"/>
      <c r="Y144" s="8"/>
      <c r="Z144" s="8"/>
      <c r="AA144" s="8"/>
      <c r="AB144" s="8"/>
      <c r="AC144" s="8"/>
      <c r="AD144" s="8"/>
      <c r="AE144" s="8"/>
      <c r="AF144" s="8"/>
      <c r="AG144" s="8"/>
    </row>
    <row r="145" spans="1:33" ht="12.75" customHeight="1" x14ac:dyDescent="0.2">
      <c r="A145" s="214"/>
      <c r="B145" s="209"/>
      <c r="C145" s="200" t="str">
        <f>+'DistrictxDiv-Dept'!C145</f>
        <v>CA History</v>
      </c>
      <c r="D145" s="16">
        <v>720</v>
      </c>
      <c r="E145" s="17">
        <f t="shared" si="8"/>
        <v>5.3956834532374098E-2</v>
      </c>
      <c r="F145" s="7">
        <f>+'DistrictxDiv-Dept'!D145</f>
        <v>13344</v>
      </c>
      <c r="G145" s="8"/>
      <c r="H145" s="8"/>
      <c r="K145" s="95"/>
      <c r="L145" s="95"/>
      <c r="M145" s="95"/>
      <c r="X145" s="8"/>
      <c r="Y145" s="8"/>
      <c r="Z145" s="8"/>
      <c r="AA145" s="8"/>
      <c r="AB145" s="8"/>
      <c r="AC145" s="8"/>
      <c r="AD145" s="8"/>
      <c r="AE145" s="8"/>
      <c r="AF145" s="8"/>
      <c r="AG145" s="8"/>
    </row>
    <row r="146" spans="1:33" ht="12.75" customHeight="1" x14ac:dyDescent="0.2">
      <c r="A146" s="214"/>
      <c r="B146" s="209"/>
      <c r="C146" s="200" t="str">
        <f>+'DistrictxDiv-Dept'!C146</f>
        <v>CA Humanities</v>
      </c>
      <c r="D146" s="16"/>
      <c r="E146" s="10" t="s">
        <v>102</v>
      </c>
      <c r="F146" s="7">
        <f>+'DistrictxDiv-Dept'!D146</f>
        <v>0</v>
      </c>
      <c r="G146" s="8"/>
      <c r="L146" s="95"/>
      <c r="M146" s="95"/>
      <c r="X146" s="8"/>
      <c r="Y146" s="8"/>
      <c r="Z146" s="8"/>
      <c r="AA146" s="8"/>
      <c r="AB146" s="8"/>
      <c r="AC146" s="8"/>
      <c r="AD146" s="8"/>
      <c r="AE146" s="8"/>
      <c r="AF146" s="8"/>
      <c r="AG146" s="8"/>
    </row>
    <row r="147" spans="1:33" ht="12.75" customHeight="1" x14ac:dyDescent="0.2">
      <c r="A147" s="214"/>
      <c r="B147" s="209"/>
      <c r="C147" s="200" t="str">
        <f>+'DistrictxDiv-Dept'!C147</f>
        <v>CA Mathematics</v>
      </c>
      <c r="D147" s="16"/>
      <c r="E147" s="17">
        <f t="shared" si="8"/>
        <v>0</v>
      </c>
      <c r="F147" s="7">
        <f>+'DistrictxDiv-Dept'!D147</f>
        <v>2944</v>
      </c>
      <c r="G147" s="8"/>
      <c r="L147" s="95"/>
      <c r="M147" s="95"/>
      <c r="X147" s="8"/>
      <c r="Y147" s="8"/>
      <c r="Z147" s="8"/>
      <c r="AA147" s="8"/>
      <c r="AB147" s="8"/>
      <c r="AC147" s="8"/>
      <c r="AD147" s="8"/>
      <c r="AE147" s="8"/>
      <c r="AF147" s="8"/>
      <c r="AG147" s="8"/>
    </row>
    <row r="148" spans="1:33" ht="12.75" customHeight="1" x14ac:dyDescent="0.2">
      <c r="A148" s="214"/>
      <c r="B148" s="209"/>
      <c r="C148" s="200" t="str">
        <f>+'DistrictxDiv-Dept'!C148</f>
        <v>CA Political Science</v>
      </c>
      <c r="D148" s="16">
        <v>1152</v>
      </c>
      <c r="E148" s="17">
        <f t="shared" si="8"/>
        <v>0.1702127659574468</v>
      </c>
      <c r="F148" s="7">
        <f>+'DistrictxDiv-Dept'!D148</f>
        <v>6768</v>
      </c>
      <c r="G148" s="8"/>
      <c r="K148" s="95"/>
      <c r="L148" s="95"/>
      <c r="M148" s="95"/>
      <c r="X148" s="8"/>
      <c r="Y148" s="8"/>
      <c r="Z148" s="8"/>
      <c r="AA148" s="8"/>
      <c r="AB148" s="8"/>
      <c r="AC148" s="8"/>
      <c r="AD148" s="8"/>
      <c r="AE148" s="8"/>
      <c r="AF148" s="8"/>
      <c r="AG148" s="8"/>
    </row>
    <row r="149" spans="1:33" ht="12.75" customHeight="1" x14ac:dyDescent="0.2">
      <c r="A149" s="214"/>
      <c r="B149" s="209"/>
      <c r="C149" s="200" t="str">
        <f>+'DistrictxDiv-Dept'!C149</f>
        <v>CA Psychology</v>
      </c>
      <c r="D149" s="16"/>
      <c r="E149" s="17">
        <f t="shared" si="8"/>
        <v>0</v>
      </c>
      <c r="F149" s="7">
        <f>+'DistrictxDiv-Dept'!D149</f>
        <v>1344</v>
      </c>
      <c r="G149" s="8"/>
      <c r="L149" s="95"/>
      <c r="M149" s="95"/>
      <c r="X149" s="8"/>
      <c r="Y149" s="8"/>
      <c r="Z149" s="8"/>
      <c r="AA149" s="8"/>
      <c r="AB149" s="8"/>
      <c r="AC149" s="8"/>
      <c r="AD149" s="8"/>
      <c r="AE149" s="8"/>
      <c r="AF149" s="8"/>
      <c r="AG149" s="8"/>
    </row>
    <row r="150" spans="1:33" ht="12.75" customHeight="1" x14ac:dyDescent="0.2">
      <c r="A150" s="214"/>
      <c r="B150" s="209"/>
      <c r="C150" s="200" t="str">
        <f>+'DistrictxDiv-Dept'!C150</f>
        <v>CA Sociology</v>
      </c>
      <c r="D150" s="16"/>
      <c r="E150" s="17">
        <f t="shared" si="8"/>
        <v>0</v>
      </c>
      <c r="F150" s="7">
        <f>+'DistrictxDiv-Dept'!D150</f>
        <v>672</v>
      </c>
      <c r="G150" s="8"/>
      <c r="L150" s="95"/>
      <c r="M150" s="95"/>
      <c r="X150" s="8"/>
      <c r="Y150" s="8"/>
      <c r="Z150" s="8"/>
      <c r="AA150" s="8"/>
      <c r="AB150" s="8"/>
      <c r="AC150" s="8"/>
      <c r="AD150" s="8"/>
      <c r="AE150" s="8"/>
      <c r="AF150" s="8"/>
      <c r="AG150" s="8"/>
    </row>
    <row r="151" spans="1:33" ht="12.75" customHeight="1" x14ac:dyDescent="0.2">
      <c r="A151" s="214"/>
      <c r="B151" s="209"/>
      <c r="C151" s="200" t="str">
        <f>+'DistrictxDiv-Dept'!C151</f>
        <v>CA Speech</v>
      </c>
      <c r="D151" s="16"/>
      <c r="E151" s="10" t="s">
        <v>102</v>
      </c>
      <c r="F151" s="7">
        <f>+'DistrictxDiv-Dept'!D151</f>
        <v>0</v>
      </c>
      <c r="G151" s="8"/>
      <c r="K151" s="95"/>
      <c r="L151" s="95"/>
      <c r="M151" s="95"/>
      <c r="X151" s="8"/>
      <c r="Y151" s="8"/>
      <c r="Z151" s="8"/>
      <c r="AA151" s="8"/>
      <c r="AB151" s="8"/>
      <c r="AC151" s="8"/>
      <c r="AD151" s="8"/>
      <c r="AE151" s="8"/>
      <c r="AF151" s="8"/>
      <c r="AG151" s="8"/>
    </row>
    <row r="152" spans="1:33" ht="12.75" customHeight="1" x14ac:dyDescent="0.2">
      <c r="A152" s="214"/>
      <c r="B152" s="209"/>
      <c r="C152" s="35" t="s">
        <v>75</v>
      </c>
      <c r="D152" s="33">
        <f>SUM(D139:D151)</f>
        <v>19680</v>
      </c>
      <c r="E152" s="34">
        <f t="shared" si="8"/>
        <v>0.21936864633493847</v>
      </c>
      <c r="F152" s="33">
        <f>+'DistrictxDiv-Dept'!D152</f>
        <v>89712</v>
      </c>
      <c r="G152" s="8"/>
      <c r="H152" s="8"/>
      <c r="K152" s="95"/>
      <c r="L152" s="95"/>
      <c r="M152" s="95"/>
      <c r="X152" s="8"/>
      <c r="Y152" s="8"/>
      <c r="Z152" s="8"/>
      <c r="AA152" s="8"/>
      <c r="AB152" s="8"/>
      <c r="AC152" s="8"/>
      <c r="AD152" s="8"/>
      <c r="AE152" s="8"/>
      <c r="AF152" s="8"/>
      <c r="AG152" s="8"/>
    </row>
    <row r="153" spans="1:33" ht="12.75" customHeight="1" thickBot="1" x14ac:dyDescent="0.25">
      <c r="A153" s="214"/>
      <c r="B153" s="219"/>
      <c r="C153" s="59" t="s">
        <v>25</v>
      </c>
      <c r="D153" s="60">
        <f>SUM(D114,D126,D137,D152)</f>
        <v>72672</v>
      </c>
      <c r="E153" s="61">
        <f t="shared" si="8"/>
        <v>0.16639191119903285</v>
      </c>
      <c r="F153" s="63">
        <f>+'DistrictxDiv-Dept'!D153</f>
        <v>436752</v>
      </c>
      <c r="G153" s="8"/>
      <c r="H153" s="8"/>
      <c r="K153" s="95"/>
      <c r="L153" s="95"/>
      <c r="X153" s="8"/>
      <c r="Y153" s="8"/>
      <c r="Z153" s="8"/>
      <c r="AA153" s="8"/>
      <c r="AB153" s="8"/>
      <c r="AC153" s="8"/>
      <c r="AD153" s="8"/>
      <c r="AE153" s="8"/>
      <c r="AF153" s="8"/>
      <c r="AG153" s="8"/>
    </row>
    <row r="154" spans="1:33" ht="12.75" customHeight="1" x14ac:dyDescent="0.2">
      <c r="A154" s="207" t="s">
        <v>533</v>
      </c>
      <c r="B154" s="212" t="s">
        <v>520</v>
      </c>
      <c r="C154" s="51" t="str">
        <f>+'DistrictxDiv-Dept'!C154</f>
        <v>Lipe</v>
      </c>
      <c r="D154" s="43"/>
      <c r="E154" s="42"/>
      <c r="F154" s="43"/>
      <c r="G154" s="8"/>
      <c r="K154" s="95"/>
      <c r="L154" s="95"/>
      <c r="X154" s="8"/>
      <c r="Y154" s="8"/>
      <c r="Z154" s="8"/>
      <c r="AA154" s="8"/>
      <c r="AB154" s="8"/>
      <c r="AC154" s="8"/>
      <c r="AD154" s="8"/>
      <c r="AE154" s="8"/>
      <c r="AF154" s="8"/>
      <c r="AG154" s="8"/>
    </row>
    <row r="155" spans="1:33" ht="12.75" customHeight="1" x14ac:dyDescent="0.2">
      <c r="A155" s="215"/>
      <c r="B155" s="209"/>
      <c r="C155" s="200" t="str">
        <f>+'DistrictxDiv-Dept'!C155</f>
        <v>Cloud Computing (DW)</v>
      </c>
      <c r="D155" s="7"/>
      <c r="E155" s="10">
        <f t="shared" ref="E155:E162" si="9">+D155/$F155</f>
        <v>0</v>
      </c>
      <c r="F155" s="7">
        <f>+'DistrictxDiv-Dept'!D155</f>
        <v>2000</v>
      </c>
      <c r="G155" s="8"/>
      <c r="H155" s="8"/>
      <c r="K155" s="95"/>
      <c r="L155" s="95"/>
      <c r="M155" s="95"/>
      <c r="X155" s="8"/>
      <c r="Y155" s="8"/>
      <c r="Z155" s="8"/>
      <c r="AA155" s="8"/>
      <c r="AB155" s="8"/>
      <c r="AC155" s="8"/>
      <c r="AD155" s="8"/>
      <c r="AE155" s="8"/>
      <c r="AF155" s="8"/>
      <c r="AG155" s="8"/>
    </row>
    <row r="156" spans="1:33" ht="12.75" customHeight="1" x14ac:dyDescent="0.2">
      <c r="A156" s="215"/>
      <c r="B156" s="209"/>
      <c r="C156" s="200" t="str">
        <f>+'DistrictxDiv-Dept'!C156</f>
        <v>Computer Networking (DW)</v>
      </c>
      <c r="D156" s="7">
        <v>30416</v>
      </c>
      <c r="E156" s="10">
        <f t="shared" si="9"/>
        <v>0.40352366801103801</v>
      </c>
      <c r="F156" s="7">
        <f>+'DistrictxDiv-Dept'!D156</f>
        <v>75376</v>
      </c>
      <c r="G156" s="8"/>
      <c r="H156" s="8"/>
      <c r="K156" s="95"/>
      <c r="L156" s="95"/>
      <c r="M156" s="95"/>
      <c r="X156" s="8"/>
      <c r="Y156" s="8"/>
      <c r="Z156" s="8"/>
      <c r="AA156" s="8"/>
      <c r="AB156" s="8"/>
      <c r="AC156" s="8"/>
      <c r="AD156" s="8"/>
      <c r="AE156" s="8"/>
      <c r="AF156" s="8"/>
      <c r="AG156" s="8"/>
    </row>
    <row r="157" spans="1:33" ht="12.75" customHeight="1" x14ac:dyDescent="0.2">
      <c r="A157" s="215"/>
      <c r="B157" s="209"/>
      <c r="C157" s="200" t="str">
        <f>+'DistrictxDiv-Dept'!C157</f>
        <v>Computer Science (DW)</v>
      </c>
      <c r="D157" s="7"/>
      <c r="E157" s="10">
        <f t="shared" si="9"/>
        <v>0</v>
      </c>
      <c r="F157" s="7">
        <f>+'DistrictxDiv-Dept'!D157</f>
        <v>13680</v>
      </c>
      <c r="G157" s="8"/>
      <c r="L157" s="95"/>
      <c r="M157" s="95"/>
      <c r="X157" s="8"/>
      <c r="Y157" s="8"/>
      <c r="Z157" s="8"/>
      <c r="AA157" s="8"/>
      <c r="AB157" s="8"/>
      <c r="AC157" s="8"/>
      <c r="AD157" s="8"/>
      <c r="AE157" s="8"/>
      <c r="AF157" s="8"/>
      <c r="AG157" s="8"/>
    </row>
    <row r="158" spans="1:33" ht="12.75" customHeight="1" x14ac:dyDescent="0.2">
      <c r="A158" s="215"/>
      <c r="B158" s="209"/>
      <c r="C158" s="200" t="str">
        <f>+'DistrictxDiv-Dept'!C158</f>
        <v>Computer Systems (DW)</v>
      </c>
      <c r="D158" s="7">
        <v>1680</v>
      </c>
      <c r="E158" s="10">
        <f t="shared" si="9"/>
        <v>0.14246947082767977</v>
      </c>
      <c r="F158" s="7">
        <f>+'DistrictxDiv-Dept'!D158</f>
        <v>11792</v>
      </c>
      <c r="G158" s="8"/>
      <c r="K158" s="95"/>
      <c r="L158" s="95"/>
      <c r="M158" s="95"/>
      <c r="X158" s="8"/>
      <c r="Y158" s="8"/>
      <c r="Z158" s="8"/>
      <c r="AA158" s="8"/>
      <c r="AB158" s="8"/>
      <c r="AC158" s="8"/>
      <c r="AD158" s="8"/>
      <c r="AE158" s="8"/>
      <c r="AF158" s="8"/>
      <c r="AG158" s="8"/>
    </row>
    <row r="159" spans="1:33" ht="12.75" customHeight="1" x14ac:dyDescent="0.2">
      <c r="A159" s="215"/>
      <c r="B159" s="209"/>
      <c r="C159" s="200" t="str">
        <f>+'DistrictxDiv-Dept'!C159</f>
        <v>Database Development (DW)</v>
      </c>
      <c r="D159" s="7">
        <v>2944</v>
      </c>
      <c r="E159" s="10">
        <f t="shared" si="9"/>
        <v>0.26285714285714284</v>
      </c>
      <c r="F159" s="7">
        <f>+'DistrictxDiv-Dept'!D159</f>
        <v>11200</v>
      </c>
      <c r="G159" s="8"/>
      <c r="H159" s="8"/>
      <c r="K159" s="95"/>
      <c r="L159" s="95"/>
      <c r="M159" s="95"/>
      <c r="X159" s="8"/>
      <c r="Y159" s="8"/>
      <c r="Z159" s="8"/>
      <c r="AA159" s="8"/>
      <c r="AB159" s="8"/>
      <c r="AC159" s="8"/>
      <c r="AD159" s="8"/>
      <c r="AE159" s="8"/>
      <c r="AF159" s="8"/>
      <c r="AG159" s="8"/>
    </row>
    <row r="160" spans="1:33" ht="12.75" customHeight="1" x14ac:dyDescent="0.2">
      <c r="A160" s="215"/>
      <c r="B160" s="209"/>
      <c r="C160" s="200" t="str">
        <f>+'DistrictxDiv-Dept'!C160</f>
        <v>Geographic Information Sys. (DW)</v>
      </c>
      <c r="D160" s="7">
        <v>4096</v>
      </c>
      <c r="E160" s="10">
        <f t="shared" si="9"/>
        <v>1</v>
      </c>
      <c r="F160" s="7">
        <f>+'DistrictxDiv-Dept'!D160</f>
        <v>4096</v>
      </c>
      <c r="G160" s="8"/>
      <c r="H160" s="8"/>
      <c r="K160" s="95"/>
      <c r="L160" s="95"/>
      <c r="M160" s="95"/>
      <c r="X160" s="8"/>
      <c r="Y160" s="8"/>
      <c r="Z160" s="8"/>
      <c r="AA160" s="8"/>
      <c r="AB160" s="8"/>
      <c r="AC160" s="8"/>
      <c r="AD160" s="8"/>
      <c r="AE160" s="8"/>
      <c r="AF160" s="8"/>
      <c r="AG160" s="8"/>
    </row>
    <row r="161" spans="1:33" ht="12.75" customHeight="1" x14ac:dyDescent="0.2">
      <c r="A161" s="215"/>
      <c r="B161" s="209"/>
      <c r="C161" s="200" t="str">
        <f>+'DistrictxDiv-Dept'!C161</f>
        <v>Web Development (DW)</v>
      </c>
      <c r="D161" s="7">
        <v>4224</v>
      </c>
      <c r="E161" s="10">
        <f t="shared" si="9"/>
        <v>0.20307692307692307</v>
      </c>
      <c r="F161" s="7">
        <f>+'DistrictxDiv-Dept'!D161</f>
        <v>20800</v>
      </c>
      <c r="G161" s="8"/>
      <c r="H161" s="8"/>
      <c r="K161" s="95"/>
      <c r="L161" s="95"/>
      <c r="M161" s="95"/>
      <c r="X161" s="8"/>
      <c r="Y161" s="8"/>
      <c r="Z161" s="8"/>
      <c r="AA161" s="8"/>
      <c r="AB161" s="8"/>
      <c r="AC161" s="8"/>
      <c r="AD161" s="8"/>
      <c r="AE161" s="8"/>
      <c r="AF161" s="8"/>
      <c r="AG161" s="8"/>
    </row>
    <row r="162" spans="1:33" ht="12.75" customHeight="1" x14ac:dyDescent="0.2">
      <c r="A162" s="215"/>
      <c r="B162" s="209"/>
      <c r="C162" s="35" t="s">
        <v>75</v>
      </c>
      <c r="D162" s="33">
        <f>SUM(D155:D161)</f>
        <v>43360</v>
      </c>
      <c r="E162" s="34">
        <f t="shared" si="9"/>
        <v>0.31206817134960846</v>
      </c>
      <c r="F162" s="33">
        <f>+'DistrictxDiv-Dept'!D162</f>
        <v>138944</v>
      </c>
      <c r="G162" s="8"/>
      <c r="H162" s="8"/>
      <c r="K162" s="95"/>
      <c r="L162" s="95"/>
      <c r="M162" s="95"/>
      <c r="X162" s="8"/>
      <c r="Y162" s="8"/>
      <c r="Z162" s="8"/>
      <c r="AA162" s="8"/>
      <c r="AB162" s="8"/>
      <c r="AC162" s="8"/>
      <c r="AD162" s="8"/>
      <c r="AE162" s="8"/>
      <c r="AF162" s="8"/>
      <c r="AG162" s="8"/>
    </row>
    <row r="163" spans="1:33" ht="12.75" customHeight="1" x14ac:dyDescent="0.2">
      <c r="A163" s="215"/>
      <c r="B163" s="209"/>
      <c r="C163" s="53" t="str">
        <f>+'DistrictxDiv-Dept'!C163</f>
        <v>Thurman</v>
      </c>
      <c r="D163" s="43"/>
      <c r="E163" s="42"/>
      <c r="F163" s="43"/>
      <c r="G163" s="8"/>
      <c r="K163" s="95"/>
      <c r="L163" s="95"/>
      <c r="X163" s="8"/>
      <c r="Y163" s="8"/>
      <c r="Z163" s="8"/>
      <c r="AA163" s="8"/>
      <c r="AB163" s="8"/>
      <c r="AC163" s="8"/>
      <c r="AD163" s="8"/>
      <c r="AE163" s="8"/>
      <c r="AF163" s="8"/>
      <c r="AG163" s="8"/>
    </row>
    <row r="164" spans="1:33" ht="12.75" customHeight="1" x14ac:dyDescent="0.2">
      <c r="A164" s="215"/>
      <c r="B164" s="209"/>
      <c r="C164" s="200" t="str">
        <f>+'DistrictxDiv-Dept'!C164</f>
        <v>Accounting</v>
      </c>
      <c r="D164" s="7"/>
      <c r="E164" s="10">
        <f t="shared" ref="E164:E169" si="10">+D164/$F164</f>
        <v>0</v>
      </c>
      <c r="F164" s="7">
        <f>+'DistrictxDiv-Dept'!D164</f>
        <v>6272</v>
      </c>
      <c r="G164" s="8"/>
      <c r="K164" s="95"/>
      <c r="L164" s="95"/>
      <c r="M164" s="95"/>
      <c r="X164" s="8"/>
      <c r="Y164" s="8"/>
      <c r="Z164" s="8"/>
      <c r="AA164" s="8"/>
      <c r="AB164" s="8"/>
      <c r="AC164" s="8"/>
      <c r="AD164" s="8"/>
      <c r="AE164" s="8"/>
      <c r="AF164" s="8"/>
      <c r="AG164" s="8"/>
    </row>
    <row r="165" spans="1:33" ht="12.75" customHeight="1" x14ac:dyDescent="0.2">
      <c r="A165" s="215"/>
      <c r="B165" s="209"/>
      <c r="C165" s="200" t="str">
        <f>+'DistrictxDiv-Dept'!C165</f>
        <v>Business</v>
      </c>
      <c r="D165" s="7"/>
      <c r="E165" s="10" t="s">
        <v>102</v>
      </c>
      <c r="F165" s="7">
        <f>+'DistrictxDiv-Dept'!D165</f>
        <v>0</v>
      </c>
      <c r="G165" s="8"/>
      <c r="K165" s="95"/>
      <c r="L165" s="95"/>
      <c r="M165" s="95"/>
      <c r="X165" s="8"/>
      <c r="Y165" s="8"/>
      <c r="Z165" s="8"/>
      <c r="AA165" s="8"/>
      <c r="AB165" s="8"/>
      <c r="AC165" s="8"/>
      <c r="AD165" s="8"/>
      <c r="AE165" s="8"/>
      <c r="AF165" s="8"/>
      <c r="AG165" s="8"/>
    </row>
    <row r="166" spans="1:33" ht="12.75" customHeight="1" x14ac:dyDescent="0.2">
      <c r="A166" s="215"/>
      <c r="B166" s="209"/>
      <c r="C166" s="200" t="str">
        <f>+'DistrictxDiv-Dept'!C166</f>
        <v>Developmental Mathematics</v>
      </c>
      <c r="D166" s="7">
        <v>12096</v>
      </c>
      <c r="E166" s="10">
        <f t="shared" si="10"/>
        <v>0.40384615384615385</v>
      </c>
      <c r="F166" s="7">
        <f>+'DistrictxDiv-Dept'!D166</f>
        <v>29952</v>
      </c>
      <c r="G166" s="8"/>
      <c r="H166" s="8"/>
      <c r="K166" s="95"/>
      <c r="L166" s="95"/>
      <c r="M166" s="95"/>
      <c r="X166" s="8"/>
      <c r="Y166" s="8"/>
      <c r="Z166" s="8"/>
      <c r="AA166" s="8"/>
      <c r="AB166" s="8"/>
      <c r="AC166" s="8"/>
      <c r="AD166" s="8"/>
      <c r="AE166" s="8"/>
      <c r="AF166" s="8"/>
      <c r="AG166" s="8"/>
    </row>
    <row r="167" spans="1:33" ht="12.75" customHeight="1" x14ac:dyDescent="0.2">
      <c r="A167" s="215"/>
      <c r="B167" s="209"/>
      <c r="C167" s="200" t="str">
        <f>+'DistrictxDiv-Dept'!C167</f>
        <v>Economics</v>
      </c>
      <c r="D167" s="7"/>
      <c r="E167" s="10">
        <f t="shared" si="10"/>
        <v>0</v>
      </c>
      <c r="F167" s="7">
        <f>+'DistrictxDiv-Dept'!D167</f>
        <v>8688</v>
      </c>
      <c r="G167" s="8"/>
      <c r="L167" s="95"/>
      <c r="M167" s="95"/>
      <c r="X167" s="8"/>
      <c r="Y167" s="8"/>
      <c r="Z167" s="8"/>
      <c r="AA167" s="8"/>
      <c r="AB167" s="8"/>
      <c r="AC167" s="8"/>
      <c r="AD167" s="8"/>
      <c r="AE167" s="8"/>
      <c r="AF167" s="8"/>
      <c r="AG167" s="8"/>
    </row>
    <row r="168" spans="1:33" ht="12.75" customHeight="1" x14ac:dyDescent="0.2">
      <c r="A168" s="215"/>
      <c r="B168" s="209"/>
      <c r="C168" s="200" t="str">
        <f>+'DistrictxDiv-Dept'!C168</f>
        <v>Mathematics</v>
      </c>
      <c r="D168" s="7">
        <v>13792</v>
      </c>
      <c r="E168" s="10">
        <f t="shared" si="10"/>
        <v>0.18367781802684849</v>
      </c>
      <c r="F168" s="7">
        <f>+'DistrictxDiv-Dept'!D168</f>
        <v>75088</v>
      </c>
      <c r="G168" s="8"/>
      <c r="K168" s="95"/>
      <c r="L168" s="95"/>
      <c r="M168" s="95"/>
      <c r="X168" s="8"/>
      <c r="Y168" s="8"/>
      <c r="Z168" s="8"/>
      <c r="AA168" s="8"/>
      <c r="AB168" s="8"/>
      <c r="AC168" s="8"/>
      <c r="AD168" s="8"/>
      <c r="AE168" s="8"/>
      <c r="AF168" s="8"/>
      <c r="AG168" s="8"/>
    </row>
    <row r="169" spans="1:33" ht="12.75" customHeight="1" x14ac:dyDescent="0.2">
      <c r="A169" s="215"/>
      <c r="B169" s="209"/>
      <c r="C169" s="35" t="s">
        <v>75</v>
      </c>
      <c r="D169" s="33">
        <f>SUM(D164:D168)</f>
        <v>25888</v>
      </c>
      <c r="E169" s="34">
        <f t="shared" si="10"/>
        <v>0.21573333333333333</v>
      </c>
      <c r="F169" s="33">
        <f>+'DistrictxDiv-Dept'!D169</f>
        <v>120000</v>
      </c>
      <c r="G169" s="8"/>
      <c r="H169" s="8"/>
      <c r="K169" s="95"/>
      <c r="L169" s="95"/>
      <c r="M169" s="95"/>
      <c r="X169" s="8"/>
      <c r="Y169" s="8"/>
      <c r="Z169" s="8"/>
      <c r="AA169" s="8"/>
      <c r="AB169" s="8"/>
      <c r="AC169" s="8"/>
      <c r="AD169" s="8"/>
      <c r="AE169" s="8"/>
      <c r="AF169" s="8"/>
      <c r="AG169" s="8"/>
    </row>
    <row r="170" spans="1:33" ht="12.75" customHeight="1" x14ac:dyDescent="0.2">
      <c r="A170" s="215"/>
      <c r="B170" s="209"/>
      <c r="C170" s="54" t="str">
        <f>+'DistrictxDiv-Dept'!C170</f>
        <v>Szlachtowski</v>
      </c>
      <c r="D170" s="33"/>
      <c r="E170" s="34"/>
      <c r="F170" s="33"/>
      <c r="G170" s="8"/>
      <c r="K170" s="95"/>
      <c r="L170" s="95"/>
      <c r="X170" s="8"/>
      <c r="Y170" s="8"/>
      <c r="Z170" s="8"/>
      <c r="AA170" s="8"/>
      <c r="AB170" s="8"/>
      <c r="AC170" s="8"/>
      <c r="AD170" s="8"/>
      <c r="AE170" s="8"/>
      <c r="AF170" s="8"/>
      <c r="AG170" s="8"/>
    </row>
    <row r="171" spans="1:33" ht="12.75" customHeight="1" x14ac:dyDescent="0.2">
      <c r="A171" s="215"/>
      <c r="B171" s="209"/>
      <c r="C171" s="200" t="str">
        <f>+'DistrictxDiv-Dept'!C171</f>
        <v>Animation &amp; Game Art (DW)</v>
      </c>
      <c r="D171" s="15">
        <v>11136.000000000002</v>
      </c>
      <c r="E171" s="10">
        <f t="shared" ref="E171:E183" si="11">+D171/$F171</f>
        <v>0.42181818181818187</v>
      </c>
      <c r="F171" s="7">
        <f>+'DistrictxDiv-Dept'!D171</f>
        <v>26400</v>
      </c>
      <c r="G171" s="8"/>
      <c r="H171" s="8"/>
      <c r="K171" s="95"/>
      <c r="L171" s="95"/>
      <c r="M171" s="95"/>
      <c r="X171" s="8"/>
      <c r="Y171" s="8"/>
      <c r="Z171" s="8"/>
      <c r="AA171" s="8"/>
      <c r="AB171" s="8"/>
      <c r="AC171" s="8"/>
      <c r="AD171" s="8"/>
      <c r="AE171" s="8"/>
      <c r="AF171" s="8"/>
      <c r="AG171" s="8"/>
    </row>
    <row r="172" spans="1:33" ht="12.75" customHeight="1" x14ac:dyDescent="0.2">
      <c r="A172" s="215"/>
      <c r="B172" s="209"/>
      <c r="C172" s="200" t="str">
        <f>+'DistrictxDiv-Dept'!C172</f>
        <v>Business Office Support Sys. (DW)</v>
      </c>
      <c r="D172" s="15">
        <v>2304</v>
      </c>
      <c r="E172" s="10">
        <f t="shared" ref="E172" si="12">+D172/$F172</f>
        <v>0.17560975609756097</v>
      </c>
      <c r="F172" s="7">
        <f>+'DistrictxDiv-Dept'!D172</f>
        <v>13120</v>
      </c>
      <c r="G172" s="8"/>
      <c r="H172" s="8"/>
      <c r="K172" s="95"/>
      <c r="L172" s="95"/>
      <c r="M172" s="95"/>
      <c r="X172" s="8"/>
      <c r="Y172" s="8"/>
      <c r="Z172" s="8"/>
      <c r="AA172" s="8"/>
      <c r="AB172" s="8"/>
      <c r="AC172" s="8"/>
      <c r="AD172" s="8"/>
      <c r="AE172" s="8"/>
      <c r="AF172" s="8"/>
      <c r="AG172" s="8"/>
    </row>
    <row r="173" spans="1:33" ht="12.75" customHeight="1" x14ac:dyDescent="0.2">
      <c r="A173" s="215"/>
      <c r="B173" s="209"/>
      <c r="C173" s="200" t="str">
        <f>+'DistrictxDiv-Dept'!C173</f>
        <v>Criminal Justice (DW)</v>
      </c>
      <c r="D173" s="14"/>
      <c r="E173" s="17">
        <f t="shared" si="11"/>
        <v>0</v>
      </c>
      <c r="F173" s="16">
        <f>+'DistrictxDiv-Dept'!D173</f>
        <v>5136</v>
      </c>
      <c r="G173" s="8"/>
      <c r="L173" s="95"/>
      <c r="M173" s="95"/>
      <c r="X173" s="8"/>
      <c r="Y173" s="8"/>
      <c r="Z173" s="8"/>
      <c r="AA173" s="8"/>
      <c r="AB173" s="8"/>
      <c r="AC173" s="8"/>
      <c r="AD173" s="8"/>
      <c r="AE173" s="8"/>
      <c r="AF173" s="8"/>
      <c r="AG173" s="8"/>
    </row>
    <row r="174" spans="1:33" ht="12.75" customHeight="1" x14ac:dyDescent="0.2">
      <c r="A174" s="215"/>
      <c r="B174" s="209"/>
      <c r="C174" s="200" t="str">
        <f>+'DistrictxDiv-Dept'!C174</f>
        <v>Culinary Arts (DW)</v>
      </c>
      <c r="D174" s="7">
        <v>1120</v>
      </c>
      <c r="E174" s="10">
        <f t="shared" si="11"/>
        <v>0.10385756676557864</v>
      </c>
      <c r="F174" s="7">
        <f>+'DistrictxDiv-Dept'!D174</f>
        <v>10784</v>
      </c>
      <c r="G174" s="8"/>
      <c r="K174" s="95"/>
      <c r="L174" s="95"/>
      <c r="M174" s="95"/>
      <c r="X174" s="8"/>
      <c r="Y174" s="8"/>
      <c r="Z174" s="8"/>
      <c r="AA174" s="8"/>
      <c r="AB174" s="8"/>
      <c r="AC174" s="8"/>
      <c r="AD174" s="8"/>
      <c r="AE174" s="8"/>
      <c r="AF174" s="8"/>
      <c r="AG174" s="8"/>
    </row>
    <row r="175" spans="1:33" ht="12.75" customHeight="1" x14ac:dyDescent="0.2">
      <c r="A175" s="215"/>
      <c r="B175" s="209"/>
      <c r="C175" s="200" t="str">
        <f>+'DistrictxDiv-Dept'!C175</f>
        <v>Hospitality Management (DW)</v>
      </c>
      <c r="D175" s="15"/>
      <c r="E175" s="10">
        <f t="shared" si="11"/>
        <v>0</v>
      </c>
      <c r="F175" s="7">
        <f>+'DistrictxDiv-Dept'!D175</f>
        <v>6352</v>
      </c>
      <c r="G175" s="8"/>
      <c r="L175" s="95"/>
      <c r="M175" s="95"/>
      <c r="X175" s="8"/>
      <c r="Y175" s="8"/>
      <c r="Z175" s="8"/>
      <c r="AA175" s="8"/>
      <c r="AB175" s="8"/>
      <c r="AC175" s="8"/>
      <c r="AD175" s="8"/>
      <c r="AE175" s="8"/>
      <c r="AF175" s="8"/>
      <c r="AG175" s="8"/>
    </row>
    <row r="176" spans="1:33" ht="12.75" customHeight="1" x14ac:dyDescent="0.2">
      <c r="A176" s="215"/>
      <c r="B176" s="209"/>
      <c r="C176" s="200" t="str">
        <f>+'DistrictxDiv-Dept'!C176</f>
        <v>Legal Assistant (DW)</v>
      </c>
      <c r="D176" s="7">
        <v>6864</v>
      </c>
      <c r="E176" s="10">
        <f t="shared" si="11"/>
        <v>0.37532808398950129</v>
      </c>
      <c r="F176" s="7">
        <f>+'DistrictxDiv-Dept'!D176</f>
        <v>18288</v>
      </c>
      <c r="G176" s="8"/>
      <c r="K176" s="95"/>
      <c r="L176" s="95"/>
      <c r="M176" s="95"/>
      <c r="X176" s="8"/>
      <c r="Y176" s="8"/>
      <c r="Z176" s="8"/>
      <c r="AA176" s="8"/>
      <c r="AB176" s="8"/>
      <c r="AC176" s="8"/>
      <c r="AD176" s="8"/>
      <c r="AE176" s="8"/>
      <c r="AF176" s="8"/>
      <c r="AG176" s="8"/>
    </row>
    <row r="177" spans="1:33" ht="12.75" customHeight="1" x14ac:dyDescent="0.2">
      <c r="A177" s="215"/>
      <c r="B177" s="209"/>
      <c r="C177" s="200" t="str">
        <f>+'DistrictxDiv-Dept'!C177</f>
        <v>Management (DW)</v>
      </c>
      <c r="D177" s="7">
        <v>11712</v>
      </c>
      <c r="E177" s="10">
        <f t="shared" si="11"/>
        <v>0.35568513119533529</v>
      </c>
      <c r="F177" s="7">
        <f>+'DistrictxDiv-Dept'!D177</f>
        <v>32928</v>
      </c>
      <c r="G177" s="8"/>
      <c r="K177" s="95"/>
      <c r="L177" s="95"/>
      <c r="M177" s="95"/>
      <c r="X177" s="8"/>
      <c r="Y177" s="8"/>
      <c r="Z177" s="8"/>
      <c r="AA177" s="8"/>
      <c r="AB177" s="8"/>
      <c r="AC177" s="8"/>
      <c r="AD177" s="8"/>
      <c r="AE177" s="8"/>
      <c r="AF177" s="8"/>
      <c r="AG177" s="8"/>
    </row>
    <row r="178" spans="1:33" ht="12.75" customHeight="1" x14ac:dyDescent="0.2">
      <c r="A178" s="215"/>
      <c r="B178" s="209"/>
      <c r="C178" s="200" t="str">
        <f>+'DistrictxDiv-Dept'!C178</f>
        <v>Pastry (DW)</v>
      </c>
      <c r="D178" s="14">
        <v>1280</v>
      </c>
      <c r="E178" s="17">
        <f t="shared" si="11"/>
        <v>0.19656019656019655</v>
      </c>
      <c r="F178" s="16">
        <f>+'DistrictxDiv-Dept'!D178</f>
        <v>6512</v>
      </c>
      <c r="G178" s="8"/>
      <c r="H178" s="8"/>
      <c r="K178" s="95"/>
      <c r="L178" s="95"/>
      <c r="M178" s="95"/>
      <c r="X178" s="8"/>
      <c r="Y178" s="8"/>
      <c r="Z178" s="8"/>
      <c r="AA178" s="8"/>
      <c r="AB178" s="8"/>
      <c r="AC178" s="8"/>
      <c r="AD178" s="8"/>
      <c r="AE178" s="8"/>
      <c r="AF178" s="8"/>
      <c r="AG178" s="8"/>
    </row>
    <row r="179" spans="1:33" ht="12.75" customHeight="1" x14ac:dyDescent="0.2">
      <c r="A179" s="215"/>
      <c r="B179" s="209"/>
      <c r="C179" s="200" t="str">
        <f>+'DistrictxDiv-Dept'!C179</f>
        <v>Real Estate (DW)</v>
      </c>
      <c r="D179" s="7">
        <v>2976</v>
      </c>
      <c r="E179" s="10">
        <f t="shared" si="11"/>
        <v>0.248</v>
      </c>
      <c r="F179" s="7">
        <f>+'DistrictxDiv-Dept'!D179</f>
        <v>12000</v>
      </c>
      <c r="G179" s="8"/>
      <c r="H179" s="8"/>
      <c r="K179" s="95"/>
      <c r="L179" s="95"/>
      <c r="M179" s="95"/>
      <c r="X179" s="8"/>
      <c r="Y179" s="8"/>
      <c r="Z179" s="8"/>
      <c r="AA179" s="8"/>
      <c r="AB179" s="8"/>
      <c r="AC179" s="8"/>
      <c r="AD179" s="8"/>
      <c r="AE179" s="8"/>
      <c r="AF179" s="8"/>
      <c r="AG179" s="8"/>
    </row>
    <row r="180" spans="1:33" ht="12.75" customHeight="1" x14ac:dyDescent="0.2">
      <c r="A180" s="215"/>
      <c r="B180" s="209"/>
      <c r="C180" s="200" t="str">
        <f>+'DistrictxDiv-Dept'!C180</f>
        <v>Sports &amp; Recreation Mgt. (DW)</v>
      </c>
      <c r="D180" s="7"/>
      <c r="E180" s="10">
        <f t="shared" si="11"/>
        <v>0</v>
      </c>
      <c r="F180" s="7">
        <f>+'DistrictxDiv-Dept'!D180</f>
        <v>2352</v>
      </c>
      <c r="G180" s="8"/>
      <c r="L180" s="95"/>
      <c r="M180" s="95"/>
      <c r="X180" s="8"/>
      <c r="Y180" s="8"/>
      <c r="Z180" s="8"/>
      <c r="AA180" s="8"/>
      <c r="AB180" s="8"/>
      <c r="AC180" s="8"/>
      <c r="AD180" s="8"/>
      <c r="AE180" s="8"/>
      <c r="AF180" s="8"/>
      <c r="AG180" s="8"/>
    </row>
    <row r="181" spans="1:33" ht="12.75" customHeight="1" x14ac:dyDescent="0.2">
      <c r="A181" s="215"/>
      <c r="B181" s="209"/>
      <c r="C181" s="200" t="str">
        <f>+'DistrictxDiv-Dept'!C181</f>
        <v>Supply Chain Management (DW)</v>
      </c>
      <c r="D181" s="7"/>
      <c r="E181" s="10">
        <f t="shared" si="11"/>
        <v>0</v>
      </c>
      <c r="F181" s="7">
        <f>+'DistrictxDiv-Dept'!D181</f>
        <v>1104</v>
      </c>
      <c r="G181" s="8"/>
      <c r="L181" s="95"/>
      <c r="M181" s="95"/>
      <c r="X181" s="8"/>
      <c r="Y181" s="8"/>
      <c r="Z181" s="8"/>
      <c r="AA181" s="8"/>
      <c r="AB181" s="8"/>
      <c r="AC181" s="8"/>
      <c r="AD181" s="8"/>
      <c r="AE181" s="8"/>
      <c r="AF181" s="8"/>
      <c r="AG181" s="8"/>
    </row>
    <row r="182" spans="1:33" ht="12.75" customHeight="1" x14ac:dyDescent="0.2">
      <c r="A182" s="215"/>
      <c r="B182" s="209"/>
      <c r="C182" s="200" t="str">
        <f>+'DistrictxDiv-Dept'!C182</f>
        <v>Video Production (DW)</v>
      </c>
      <c r="D182" s="7">
        <v>7872</v>
      </c>
      <c r="E182" s="10">
        <f t="shared" si="11"/>
        <v>0.41414141414141414</v>
      </c>
      <c r="F182" s="7">
        <f>+'DistrictxDiv-Dept'!D182</f>
        <v>19008</v>
      </c>
      <c r="G182" s="8"/>
      <c r="K182" s="95"/>
      <c r="L182" s="95"/>
      <c r="M182" s="95"/>
      <c r="X182" s="8"/>
      <c r="Y182" s="8"/>
      <c r="Z182" s="8"/>
      <c r="AA182" s="8"/>
      <c r="AB182" s="8"/>
      <c r="AC182" s="8"/>
      <c r="AD182" s="8"/>
      <c r="AE182" s="8"/>
      <c r="AF182" s="8"/>
      <c r="AG182" s="8"/>
    </row>
    <row r="183" spans="1:33" ht="12.75" customHeight="1" x14ac:dyDescent="0.2">
      <c r="A183" s="215"/>
      <c r="B183" s="209"/>
      <c r="C183" s="35" t="s">
        <v>75</v>
      </c>
      <c r="D183" s="33">
        <f>SUM(D171:D182)</f>
        <v>45264</v>
      </c>
      <c r="E183" s="34">
        <f t="shared" si="11"/>
        <v>0.29395261845386533</v>
      </c>
      <c r="F183" s="33">
        <f>+'DistrictxDiv-Dept'!D183</f>
        <v>153984</v>
      </c>
      <c r="G183" s="8"/>
      <c r="H183" s="8"/>
      <c r="K183" s="95"/>
      <c r="L183" s="95"/>
      <c r="M183" s="95"/>
      <c r="X183" s="8"/>
      <c r="Y183" s="8"/>
      <c r="Z183" s="8"/>
      <c r="AA183" s="8"/>
      <c r="AB183" s="8"/>
      <c r="AC183" s="8"/>
      <c r="AD183" s="8"/>
      <c r="AE183" s="8"/>
      <c r="AF183" s="8"/>
      <c r="AG183" s="8"/>
    </row>
    <row r="184" spans="1:33" ht="12.75" customHeight="1" x14ac:dyDescent="0.2">
      <c r="A184" s="215"/>
      <c r="B184" s="210"/>
      <c r="C184" s="54" t="str">
        <f>+'DistrictxDiv-Dept'!C184</f>
        <v>Frenzel</v>
      </c>
      <c r="D184" s="33"/>
      <c r="E184" s="34"/>
      <c r="F184" s="33"/>
      <c r="G184" s="8"/>
      <c r="L184" s="95"/>
      <c r="X184" s="8"/>
      <c r="Y184" s="8"/>
      <c r="Z184" s="8"/>
      <c r="AA184" s="8"/>
      <c r="AB184" s="8"/>
      <c r="AC184" s="8"/>
      <c r="AD184" s="8"/>
      <c r="AE184" s="8"/>
      <c r="AF184" s="8"/>
      <c r="AG184" s="8"/>
    </row>
    <row r="185" spans="1:33" ht="12.75" customHeight="1" x14ac:dyDescent="0.2">
      <c r="A185" s="215"/>
      <c r="B185" s="210"/>
      <c r="C185" s="200" t="str">
        <f>+'DistrictxDiv-Dept'!C185</f>
        <v>Cybersecurity (DW)</v>
      </c>
      <c r="D185" s="7">
        <v>8672</v>
      </c>
      <c r="E185" s="10">
        <f t="shared" ref="E185:E191" si="13">+D185/$F185</f>
        <v>0.31365740740740738</v>
      </c>
      <c r="F185" s="7">
        <f>+'DistrictxDiv-Dept'!D185</f>
        <v>27648</v>
      </c>
      <c r="G185" s="8"/>
      <c r="K185" s="95"/>
      <c r="L185" s="95"/>
      <c r="X185" s="8"/>
      <c r="Y185" s="8"/>
      <c r="Z185" s="8"/>
      <c r="AA185" s="8"/>
      <c r="AB185" s="8"/>
      <c r="AC185" s="8"/>
      <c r="AD185" s="8"/>
      <c r="AE185" s="8"/>
      <c r="AF185" s="8"/>
      <c r="AG185" s="8"/>
    </row>
    <row r="186" spans="1:33" ht="12.75" customHeight="1" x14ac:dyDescent="0.2">
      <c r="A186" s="215"/>
      <c r="B186" s="210"/>
      <c r="C186" s="200" t="str">
        <f>+'DistrictxDiv-Dept'!C186</f>
        <v>Cybersecurity BAT (DW)</v>
      </c>
      <c r="D186" s="7">
        <v>8000</v>
      </c>
      <c r="E186" s="10">
        <f t="shared" si="13"/>
        <v>0.28490028490028491</v>
      </c>
      <c r="F186" s="7">
        <f>+'DistrictxDiv-Dept'!D186</f>
        <v>28080</v>
      </c>
      <c r="G186" s="8"/>
      <c r="K186" s="95"/>
      <c r="L186" s="95"/>
      <c r="X186" s="8"/>
      <c r="Y186" s="8"/>
      <c r="Z186" s="8"/>
      <c r="AA186" s="8"/>
      <c r="AB186" s="8"/>
      <c r="AC186" s="8"/>
      <c r="AD186" s="8"/>
      <c r="AE186" s="8"/>
      <c r="AF186" s="8"/>
      <c r="AG186" s="8"/>
    </row>
    <row r="187" spans="1:33" ht="12.75" customHeight="1" x14ac:dyDescent="0.2">
      <c r="A187" s="215"/>
      <c r="B187" s="210"/>
      <c r="C187" s="200" t="str">
        <f>+'DistrictxDiv-Dept'!C187</f>
        <v>Cybersecurity Capstone (DW)</v>
      </c>
      <c r="D187" s="7"/>
      <c r="E187" s="10">
        <f t="shared" si="13"/>
        <v>0</v>
      </c>
      <c r="F187" s="7">
        <f>+'DistrictxDiv-Dept'!D187</f>
        <v>2768</v>
      </c>
      <c r="G187" s="8"/>
      <c r="L187" s="95"/>
      <c r="X187" s="8"/>
      <c r="Y187" s="8"/>
      <c r="Z187" s="8"/>
      <c r="AA187" s="8"/>
      <c r="AB187" s="8"/>
      <c r="AC187" s="8"/>
      <c r="AD187" s="8"/>
      <c r="AE187" s="8"/>
      <c r="AF187" s="8"/>
      <c r="AG187" s="8"/>
    </row>
    <row r="188" spans="1:33" ht="12.75" customHeight="1" x14ac:dyDescent="0.2">
      <c r="A188" s="215"/>
      <c r="B188" s="210"/>
      <c r="C188" s="200" t="str">
        <f>+'DistrictxDiv-Dept'!C188</f>
        <v>Cybersecurity Psychology (DW)</v>
      </c>
      <c r="D188" s="7"/>
      <c r="E188" s="10" t="s">
        <v>102</v>
      </c>
      <c r="F188" s="7">
        <f>+'DistrictxDiv-Dept'!D188</f>
        <v>0</v>
      </c>
      <c r="G188" s="8"/>
      <c r="L188" s="95"/>
      <c r="X188" s="8"/>
      <c r="Y188" s="8"/>
      <c r="Z188" s="8"/>
      <c r="AA188" s="8"/>
      <c r="AB188" s="8"/>
      <c r="AC188" s="8"/>
      <c r="AD188" s="8"/>
      <c r="AE188" s="8"/>
      <c r="AF188" s="8"/>
      <c r="AG188" s="8"/>
    </row>
    <row r="189" spans="1:33" ht="12.75" customHeight="1" x14ac:dyDescent="0.2">
      <c r="A189" s="215"/>
      <c r="B189" s="210"/>
      <c r="C189" s="35" t="s">
        <v>75</v>
      </c>
      <c r="D189" s="33">
        <f>SUM(D185:D188)</f>
        <v>16672</v>
      </c>
      <c r="E189" s="34">
        <f t="shared" si="13"/>
        <v>0.28501094091903723</v>
      </c>
      <c r="F189" s="33">
        <f>+'DistrictxDiv-Dept'!D189</f>
        <v>58496</v>
      </c>
      <c r="G189" s="8"/>
      <c r="H189" s="8"/>
      <c r="K189" s="95"/>
      <c r="L189" s="95"/>
      <c r="M189" s="95"/>
      <c r="X189" s="8"/>
      <c r="Y189" s="8"/>
      <c r="Z189" s="8"/>
      <c r="AA189" s="8"/>
      <c r="AB189" s="8"/>
      <c r="AC189" s="8"/>
      <c r="AD189" s="8"/>
      <c r="AE189" s="8"/>
      <c r="AF189" s="8"/>
      <c r="AG189" s="8"/>
    </row>
    <row r="190" spans="1:33" ht="12.75" customHeight="1" thickBot="1" x14ac:dyDescent="0.25">
      <c r="A190" s="215"/>
      <c r="B190" s="217"/>
      <c r="C190" s="64" t="s">
        <v>25</v>
      </c>
      <c r="D190" s="63">
        <f>SUM(D162,D169,D183,D189)</f>
        <v>131184</v>
      </c>
      <c r="E190" s="61">
        <f t="shared" si="13"/>
        <v>0.27827178930219931</v>
      </c>
      <c r="F190" s="63">
        <f>+'DistrictxDiv-Dept'!D190</f>
        <v>471424</v>
      </c>
      <c r="G190" s="8"/>
      <c r="H190" s="8"/>
      <c r="K190" s="95"/>
      <c r="L190" s="95"/>
      <c r="X190" s="8"/>
      <c r="Y190" s="8"/>
      <c r="Z190" s="8"/>
      <c r="AA190" s="8"/>
      <c r="AB190" s="8"/>
      <c r="AC190" s="8"/>
      <c r="AD190" s="8"/>
      <c r="AE190" s="8"/>
      <c r="AF190" s="8"/>
      <c r="AG190" s="8"/>
    </row>
    <row r="191" spans="1:33" ht="12.75" customHeight="1" thickBot="1" x14ac:dyDescent="0.25">
      <c r="A191" s="216"/>
      <c r="B191" s="204" t="s">
        <v>251</v>
      </c>
      <c r="C191" s="205"/>
      <c r="D191" s="76">
        <f>SUM(D153,D190)</f>
        <v>203856</v>
      </c>
      <c r="E191" s="77">
        <f t="shared" si="13"/>
        <v>0.22446750409612234</v>
      </c>
      <c r="F191" s="78">
        <f>+'DistrictxDiv-Dept'!D191</f>
        <v>908176</v>
      </c>
      <c r="G191" s="8"/>
      <c r="K191" s="95"/>
      <c r="L191" s="95"/>
      <c r="X191" s="8"/>
      <c r="Y191" s="8"/>
      <c r="Z191" s="8"/>
      <c r="AA191" s="8"/>
      <c r="AB191" s="8"/>
      <c r="AC191" s="8"/>
      <c r="AD191" s="8"/>
      <c r="AE191" s="8"/>
      <c r="AF191" s="8"/>
      <c r="AG191" s="8"/>
    </row>
    <row r="192" spans="1:33" ht="12.75" customHeight="1" x14ac:dyDescent="0.2">
      <c r="A192" s="212" t="s">
        <v>532</v>
      </c>
      <c r="B192" s="212" t="s">
        <v>521</v>
      </c>
      <c r="C192" s="55" t="str">
        <f>+'DistrictxDiv-Dept'!C192</f>
        <v>Nugent</v>
      </c>
      <c r="D192" s="33"/>
      <c r="E192" s="34"/>
      <c r="F192" s="33"/>
      <c r="G192" s="8"/>
      <c r="H192" s="8"/>
      <c r="K192" s="95"/>
      <c r="L192" s="95"/>
      <c r="X192" s="8"/>
      <c r="Y192" s="8"/>
      <c r="Z192" s="8"/>
      <c r="AA192" s="8"/>
      <c r="AB192" s="8"/>
      <c r="AC192" s="8"/>
      <c r="AD192" s="8"/>
      <c r="AE192" s="8"/>
      <c r="AF192" s="8"/>
      <c r="AG192" s="8"/>
    </row>
    <row r="193" spans="1:33" ht="12.75" customHeight="1" x14ac:dyDescent="0.2">
      <c r="A193" s="209"/>
      <c r="B193" s="209"/>
      <c r="C193" s="200" t="str">
        <f>+'DistrictxDiv-Dept'!C193</f>
        <v>Accounting</v>
      </c>
      <c r="D193" s="7">
        <v>7680</v>
      </c>
      <c r="E193" s="10">
        <f t="shared" ref="E193:E235" si="14">+D193/$F193</f>
        <v>0.51502145922746778</v>
      </c>
      <c r="F193" s="7">
        <f>+'DistrictxDiv-Dept'!D193</f>
        <v>14912</v>
      </c>
      <c r="G193" s="8"/>
      <c r="H193" s="8"/>
      <c r="K193" s="95"/>
      <c r="L193" s="95"/>
      <c r="M193" s="95"/>
      <c r="X193" s="8"/>
      <c r="Y193" s="8"/>
      <c r="Z193" s="8"/>
      <c r="AA193" s="8"/>
      <c r="AB193" s="8"/>
      <c r="AC193" s="8"/>
      <c r="AD193" s="8"/>
      <c r="AE193" s="8"/>
      <c r="AF193" s="8"/>
      <c r="AG193" s="8"/>
    </row>
    <row r="194" spans="1:33" ht="12.75" customHeight="1" x14ac:dyDescent="0.2">
      <c r="A194" s="209"/>
      <c r="B194" s="209"/>
      <c r="C194" s="200" t="str">
        <f>+'DistrictxDiv-Dept'!C194</f>
        <v>Agriculture</v>
      </c>
      <c r="D194" s="7"/>
      <c r="E194" s="10" t="s">
        <v>102</v>
      </c>
      <c r="F194" s="7">
        <f>+'DistrictxDiv-Dept'!D194</f>
        <v>0</v>
      </c>
      <c r="G194" s="8"/>
      <c r="K194" s="95"/>
      <c r="L194" s="95"/>
      <c r="X194" s="8"/>
      <c r="Y194" s="8"/>
      <c r="Z194" s="8"/>
      <c r="AA194" s="8"/>
      <c r="AB194" s="8"/>
      <c r="AC194" s="8"/>
      <c r="AD194" s="8"/>
      <c r="AE194" s="8"/>
      <c r="AF194" s="8"/>
      <c r="AG194" s="8"/>
    </row>
    <row r="195" spans="1:33" ht="12.75" customHeight="1" x14ac:dyDescent="0.2">
      <c r="A195" s="209"/>
      <c r="B195" s="209"/>
      <c r="C195" s="200" t="str">
        <f>+'DistrictxDiv-Dept'!C195</f>
        <v>Anatomy &amp; Physiology</v>
      </c>
      <c r="D195" s="7">
        <v>5328</v>
      </c>
      <c r="E195" s="10">
        <f t="shared" si="14"/>
        <v>0.36593406593406591</v>
      </c>
      <c r="F195" s="7">
        <f>+'DistrictxDiv-Dept'!D195</f>
        <v>14560</v>
      </c>
      <c r="G195" s="8"/>
      <c r="K195" s="95"/>
      <c r="L195" s="95"/>
      <c r="M195" s="95"/>
      <c r="X195" s="8"/>
      <c r="Y195" s="8"/>
      <c r="Z195" s="8"/>
      <c r="AA195" s="8"/>
      <c r="AB195" s="8"/>
      <c r="AC195" s="8"/>
      <c r="AD195" s="8"/>
      <c r="AE195" s="8"/>
      <c r="AF195" s="8"/>
      <c r="AG195" s="8"/>
    </row>
    <row r="196" spans="1:33" ht="12.75" customHeight="1" x14ac:dyDescent="0.2">
      <c r="A196" s="209"/>
      <c r="B196" s="209"/>
      <c r="C196" s="200" t="str">
        <f>+'DistrictxDiv-Dept'!C196</f>
        <v>Anthropology</v>
      </c>
      <c r="D196" s="7">
        <v>1872</v>
      </c>
      <c r="E196" s="10">
        <f t="shared" si="14"/>
        <v>0.45348837209302323</v>
      </c>
      <c r="F196" s="7">
        <f>+'DistrictxDiv-Dept'!D196</f>
        <v>4128</v>
      </c>
      <c r="G196" s="8"/>
      <c r="H196" s="8"/>
      <c r="K196" s="95"/>
      <c r="L196" s="95"/>
      <c r="M196" s="95"/>
      <c r="X196" s="8"/>
      <c r="Y196" s="8"/>
      <c r="Z196" s="8"/>
      <c r="AA196" s="8"/>
      <c r="AB196" s="8"/>
      <c r="AC196" s="8"/>
      <c r="AD196" s="8"/>
      <c r="AE196" s="8"/>
      <c r="AF196" s="8"/>
      <c r="AG196" s="8"/>
    </row>
    <row r="197" spans="1:33" ht="12.75" customHeight="1" x14ac:dyDescent="0.2">
      <c r="A197" s="209"/>
      <c r="B197" s="209"/>
      <c r="C197" s="200" t="str">
        <f>+'DistrictxDiv-Dept'!C197</f>
        <v>Art</v>
      </c>
      <c r="D197" s="7">
        <v>9408</v>
      </c>
      <c r="E197" s="10">
        <f t="shared" si="14"/>
        <v>0.39278557114228457</v>
      </c>
      <c r="F197" s="7">
        <f>+'DistrictxDiv-Dept'!D197</f>
        <v>23952</v>
      </c>
      <c r="G197" s="8"/>
      <c r="H197" s="8"/>
      <c r="K197" s="95"/>
      <c r="L197" s="95"/>
      <c r="M197" s="95"/>
      <c r="X197" s="8"/>
      <c r="Y197" s="8"/>
      <c r="Z197" s="8"/>
      <c r="AA197" s="8"/>
      <c r="AB197" s="8"/>
      <c r="AC197" s="8"/>
      <c r="AD197" s="8"/>
      <c r="AE197" s="8"/>
      <c r="AF197" s="8"/>
      <c r="AG197" s="8"/>
    </row>
    <row r="198" spans="1:33" ht="12.75" customHeight="1" x14ac:dyDescent="0.2">
      <c r="A198" s="209"/>
      <c r="B198" s="209"/>
      <c r="C198" s="200" t="str">
        <f>+'DistrictxDiv-Dept'!C198</f>
        <v>Asian Languages</v>
      </c>
      <c r="D198" s="7"/>
      <c r="E198" s="10" t="s">
        <v>102</v>
      </c>
      <c r="F198" s="7">
        <f>+'DistrictxDiv-Dept'!D198</f>
        <v>0</v>
      </c>
      <c r="G198" s="8"/>
      <c r="K198" s="95"/>
      <c r="L198" s="95"/>
      <c r="M198" s="95"/>
      <c r="X198" s="8"/>
      <c r="Y198" s="8"/>
      <c r="Z198" s="8"/>
      <c r="AA198" s="8"/>
      <c r="AB198" s="8"/>
      <c r="AC198" s="8"/>
      <c r="AD198" s="8"/>
      <c r="AE198" s="8"/>
      <c r="AF198" s="8"/>
      <c r="AG198" s="8"/>
    </row>
    <row r="199" spans="1:33" ht="12.75" customHeight="1" x14ac:dyDescent="0.2">
      <c r="A199" s="209"/>
      <c r="B199" s="209"/>
      <c r="C199" s="200" t="str">
        <f>+'DistrictxDiv-Dept'!C199</f>
        <v>Astronomy</v>
      </c>
      <c r="D199" s="7">
        <v>3408</v>
      </c>
      <c r="E199" s="10">
        <f t="shared" si="14"/>
        <v>0.43558282208588955</v>
      </c>
      <c r="F199" s="7">
        <f>+'DistrictxDiv-Dept'!D199</f>
        <v>7824</v>
      </c>
      <c r="G199" s="8"/>
      <c r="H199" s="8"/>
      <c r="K199" s="95"/>
      <c r="L199" s="95"/>
      <c r="M199" s="95"/>
      <c r="X199" s="8"/>
      <c r="Y199" s="8"/>
      <c r="Z199" s="8"/>
      <c r="AA199" s="8"/>
      <c r="AB199" s="8"/>
      <c r="AC199" s="8"/>
      <c r="AD199" s="8"/>
      <c r="AE199" s="8"/>
      <c r="AF199" s="8"/>
      <c r="AG199" s="8"/>
    </row>
    <row r="200" spans="1:33" ht="12.75" customHeight="1" x14ac:dyDescent="0.2">
      <c r="A200" s="209"/>
      <c r="B200" s="209"/>
      <c r="C200" s="200" t="str">
        <f>+'DistrictxDiv-Dept'!C200</f>
        <v>Biology</v>
      </c>
      <c r="D200" s="7">
        <v>11808</v>
      </c>
      <c r="E200" s="10">
        <f t="shared" si="14"/>
        <v>0.31948051948051948</v>
      </c>
      <c r="F200" s="7">
        <f>+'DistrictxDiv-Dept'!D200</f>
        <v>36960</v>
      </c>
      <c r="G200" s="8"/>
      <c r="K200" s="95"/>
      <c r="L200" s="95"/>
      <c r="M200" s="95"/>
      <c r="X200" s="8"/>
      <c r="Y200" s="8"/>
      <c r="Z200" s="8"/>
      <c r="AA200" s="8"/>
      <c r="AB200" s="8"/>
      <c r="AC200" s="8"/>
      <c r="AD200" s="8"/>
      <c r="AE200" s="8"/>
      <c r="AF200" s="8"/>
      <c r="AG200" s="8"/>
    </row>
    <row r="201" spans="1:33" ht="12.75" customHeight="1" x14ac:dyDescent="0.2">
      <c r="A201" s="209"/>
      <c r="B201" s="209"/>
      <c r="C201" s="200" t="str">
        <f>+'DistrictxDiv-Dept'!C201</f>
        <v>Business</v>
      </c>
      <c r="D201" s="7">
        <v>10224</v>
      </c>
      <c r="E201" s="10">
        <f t="shared" si="14"/>
        <v>0.46916299559471364</v>
      </c>
      <c r="F201" s="7">
        <f>+'DistrictxDiv-Dept'!D201</f>
        <v>21792</v>
      </c>
      <c r="G201" s="8"/>
      <c r="H201" s="8"/>
      <c r="K201" s="95"/>
      <c r="L201" s="95"/>
      <c r="X201" s="8"/>
      <c r="Y201" s="8"/>
      <c r="Z201" s="8"/>
      <c r="AA201" s="8"/>
      <c r="AB201" s="8"/>
      <c r="AC201" s="8"/>
      <c r="AD201" s="8"/>
      <c r="AE201" s="8"/>
      <c r="AF201" s="8"/>
      <c r="AG201" s="8"/>
    </row>
    <row r="202" spans="1:33" ht="12.75" customHeight="1" x14ac:dyDescent="0.2">
      <c r="A202" s="209"/>
      <c r="B202" s="209"/>
      <c r="C202" s="200" t="str">
        <f>+'DistrictxDiv-Dept'!C202</f>
        <v>Chemistry</v>
      </c>
      <c r="D202" s="7"/>
      <c r="E202" s="10">
        <f t="shared" si="14"/>
        <v>0</v>
      </c>
      <c r="F202" s="7">
        <f>+'DistrictxDiv-Dept'!D202</f>
        <v>2560</v>
      </c>
      <c r="G202" s="8"/>
      <c r="K202" s="95"/>
      <c r="L202" s="95"/>
      <c r="M202" s="95"/>
      <c r="X202" s="8"/>
      <c r="Y202" s="8"/>
      <c r="Z202" s="8"/>
      <c r="AA202" s="8"/>
      <c r="AB202" s="8"/>
      <c r="AC202" s="8"/>
      <c r="AD202" s="8"/>
      <c r="AE202" s="8"/>
      <c r="AF202" s="8"/>
      <c r="AG202" s="8"/>
    </row>
    <row r="203" spans="1:33" ht="12.75" customHeight="1" x14ac:dyDescent="0.2">
      <c r="A203" s="209"/>
      <c r="B203" s="209"/>
      <c r="C203" s="200" t="str">
        <f>+'DistrictxDiv-Dept'!C203</f>
        <v>Communications</v>
      </c>
      <c r="D203" s="7"/>
      <c r="E203" s="10">
        <f t="shared" si="14"/>
        <v>0</v>
      </c>
      <c r="F203" s="7">
        <f>+'DistrictxDiv-Dept'!D203</f>
        <v>2064</v>
      </c>
      <c r="G203" s="8"/>
      <c r="K203" s="95"/>
      <c r="L203" s="95"/>
      <c r="M203" s="95"/>
      <c r="X203" s="8"/>
      <c r="Y203" s="8"/>
      <c r="Z203" s="8"/>
      <c r="AA203" s="8"/>
      <c r="AB203" s="8"/>
      <c r="AC203" s="8"/>
      <c r="AD203" s="8"/>
      <c r="AE203" s="8"/>
      <c r="AF203" s="8"/>
      <c r="AG203" s="8"/>
    </row>
    <row r="204" spans="1:33" ht="12.75" customHeight="1" x14ac:dyDescent="0.2">
      <c r="A204" s="209"/>
      <c r="B204" s="209"/>
      <c r="C204" s="200" t="str">
        <f>+'DistrictxDiv-Dept'!C204</f>
        <v>Computer Science</v>
      </c>
      <c r="D204" s="7">
        <v>5952</v>
      </c>
      <c r="E204" s="10">
        <f t="shared" si="14"/>
        <v>0.44711538461538464</v>
      </c>
      <c r="F204" s="7">
        <f>+'DistrictxDiv-Dept'!D204</f>
        <v>13312</v>
      </c>
      <c r="G204" s="8"/>
      <c r="H204" s="8"/>
      <c r="L204" s="95"/>
      <c r="M204" s="95"/>
      <c r="X204" s="8"/>
      <c r="Y204" s="8"/>
      <c r="Z204" s="8"/>
      <c r="AA204" s="8"/>
      <c r="AB204" s="8"/>
      <c r="AC204" s="8"/>
      <c r="AD204" s="8"/>
      <c r="AE204" s="8"/>
      <c r="AF204" s="8"/>
      <c r="AG204" s="8"/>
    </row>
    <row r="205" spans="1:33" ht="12.75" customHeight="1" x14ac:dyDescent="0.2">
      <c r="A205" s="209"/>
      <c r="B205" s="209"/>
      <c r="C205" s="200" t="str">
        <f>+'DistrictxDiv-Dept'!C205</f>
        <v>Computer Systems</v>
      </c>
      <c r="D205" s="7">
        <v>4752</v>
      </c>
      <c r="E205" s="10">
        <f t="shared" si="14"/>
        <v>0.45622119815668205</v>
      </c>
      <c r="F205" s="7">
        <f>+'DistrictxDiv-Dept'!D205</f>
        <v>10416</v>
      </c>
      <c r="G205" s="8"/>
      <c r="H205" s="8"/>
      <c r="L205" s="95"/>
      <c r="M205" s="95"/>
      <c r="X205" s="8"/>
      <c r="Y205" s="8"/>
      <c r="Z205" s="8"/>
      <c r="AA205" s="8"/>
      <c r="AB205" s="8"/>
      <c r="AC205" s="8"/>
      <c r="AD205" s="8"/>
      <c r="AE205" s="8"/>
      <c r="AF205" s="8"/>
      <c r="AG205" s="8"/>
    </row>
    <row r="206" spans="1:33" ht="12.75" customHeight="1" x14ac:dyDescent="0.2">
      <c r="A206" s="209"/>
      <c r="B206" s="209"/>
      <c r="C206" s="200" t="str">
        <f>+'DistrictxDiv-Dept'!C206</f>
        <v>Criminal Justice</v>
      </c>
      <c r="D206" s="7">
        <v>4608</v>
      </c>
      <c r="E206" s="10">
        <f t="shared" si="14"/>
        <v>0.4</v>
      </c>
      <c r="F206" s="7">
        <f>+'DistrictxDiv-Dept'!D206</f>
        <v>11520</v>
      </c>
      <c r="G206" s="8"/>
      <c r="K206" s="95"/>
      <c r="L206" s="95"/>
      <c r="M206" s="95"/>
      <c r="X206" s="8"/>
      <c r="Y206" s="8"/>
      <c r="Z206" s="8"/>
      <c r="AA206" s="8"/>
      <c r="AB206" s="8"/>
      <c r="AC206" s="8"/>
      <c r="AD206" s="8"/>
      <c r="AE206" s="8"/>
      <c r="AF206" s="8"/>
      <c r="AG206" s="8"/>
    </row>
    <row r="207" spans="1:33" ht="12.75" customHeight="1" x14ac:dyDescent="0.2">
      <c r="A207" s="209"/>
      <c r="B207" s="209"/>
      <c r="C207" s="200" t="str">
        <f>+'DistrictxDiv-Dept'!C207</f>
        <v>Dance</v>
      </c>
      <c r="D207" s="7">
        <v>1200</v>
      </c>
      <c r="E207" s="10">
        <f t="shared" si="14"/>
        <v>0.51020408163265307</v>
      </c>
      <c r="F207" s="7">
        <f>+'DistrictxDiv-Dept'!D207</f>
        <v>2352</v>
      </c>
      <c r="G207" s="8"/>
      <c r="H207" s="8"/>
      <c r="K207" s="95"/>
      <c r="L207" s="95"/>
      <c r="M207" s="95"/>
      <c r="X207" s="8"/>
      <c r="Y207" s="8"/>
      <c r="Z207" s="8"/>
      <c r="AA207" s="8"/>
      <c r="AB207" s="8"/>
      <c r="AC207" s="8"/>
      <c r="AD207" s="8"/>
      <c r="AE207" s="8"/>
      <c r="AF207" s="8"/>
      <c r="AG207" s="8"/>
    </row>
    <row r="208" spans="1:33" ht="12.75" customHeight="1" x14ac:dyDescent="0.2">
      <c r="A208" s="209"/>
      <c r="B208" s="209"/>
      <c r="C208" s="200" t="str">
        <f>+'DistrictxDiv-Dept'!C208</f>
        <v>Early Childhood Education</v>
      </c>
      <c r="D208" s="7"/>
      <c r="E208" s="10">
        <f t="shared" si="14"/>
        <v>0</v>
      </c>
      <c r="F208" s="7">
        <f>+'DistrictxDiv-Dept'!D208</f>
        <v>3264</v>
      </c>
      <c r="G208" s="8"/>
      <c r="K208" s="95"/>
      <c r="L208" s="95"/>
      <c r="M208" s="95"/>
      <c r="X208" s="8"/>
      <c r="Y208" s="8"/>
      <c r="Z208" s="8"/>
      <c r="AA208" s="8"/>
      <c r="AB208" s="8"/>
      <c r="AC208" s="8"/>
      <c r="AD208" s="8"/>
      <c r="AE208" s="8"/>
      <c r="AF208" s="8"/>
      <c r="AG208" s="8"/>
    </row>
    <row r="209" spans="1:33" ht="12.75" customHeight="1" x14ac:dyDescent="0.2">
      <c r="A209" s="209"/>
      <c r="B209" s="209"/>
      <c r="C209" s="200" t="str">
        <f>+'DistrictxDiv-Dept'!C209</f>
        <v>Economics</v>
      </c>
      <c r="D209" s="7">
        <v>21888</v>
      </c>
      <c r="E209" s="10">
        <f t="shared" si="14"/>
        <v>0.59143968871595332</v>
      </c>
      <c r="F209" s="7">
        <f>+'DistrictxDiv-Dept'!D209</f>
        <v>37008</v>
      </c>
      <c r="G209" s="8"/>
      <c r="I209" s="95"/>
      <c r="K209" s="95"/>
      <c r="L209" s="95"/>
      <c r="M209" s="95"/>
      <c r="X209" s="8"/>
      <c r="Y209" s="8"/>
      <c r="Z209" s="8"/>
      <c r="AA209" s="8"/>
      <c r="AB209" s="8"/>
      <c r="AC209" s="8"/>
      <c r="AD209" s="8"/>
      <c r="AE209" s="8"/>
      <c r="AF209" s="8"/>
      <c r="AG209" s="8"/>
    </row>
    <row r="210" spans="1:33" ht="12.75" customHeight="1" x14ac:dyDescent="0.2">
      <c r="A210" s="209"/>
      <c r="B210" s="209"/>
      <c r="C210" s="200" t="str">
        <f>+'DistrictxDiv-Dept'!C210</f>
        <v>EDUC Learning Frameworks</v>
      </c>
      <c r="D210" s="7">
        <v>2160</v>
      </c>
      <c r="E210" s="10">
        <f t="shared" si="14"/>
        <v>0.18907563025210083</v>
      </c>
      <c r="F210" s="7">
        <f>+'DistrictxDiv-Dept'!D210</f>
        <v>11424</v>
      </c>
      <c r="G210" s="8"/>
      <c r="I210" s="95"/>
      <c r="K210" s="95"/>
      <c r="L210" s="95"/>
      <c r="M210" s="95"/>
      <c r="X210" s="8"/>
      <c r="Y210" s="8"/>
      <c r="Z210" s="8"/>
      <c r="AA210" s="8"/>
      <c r="AB210" s="8"/>
      <c r="AC210" s="8"/>
      <c r="AD210" s="8"/>
      <c r="AE210" s="8"/>
      <c r="AF210" s="8"/>
      <c r="AG210" s="8"/>
    </row>
    <row r="211" spans="1:33" ht="12.75" customHeight="1" x14ac:dyDescent="0.2">
      <c r="A211" s="209"/>
      <c r="B211" s="209"/>
      <c r="C211" s="200" t="str">
        <f>+'DistrictxDiv-Dept'!C211</f>
        <v>Education</v>
      </c>
      <c r="D211" s="7">
        <v>2880</v>
      </c>
      <c r="E211" s="10">
        <f t="shared" si="14"/>
        <v>0.41666666666666669</v>
      </c>
      <c r="F211" s="7">
        <f>+'DistrictxDiv-Dept'!D211</f>
        <v>6912</v>
      </c>
      <c r="G211" s="8"/>
      <c r="H211" s="8"/>
      <c r="K211" s="95"/>
      <c r="L211" s="95"/>
      <c r="M211" s="95"/>
      <c r="X211" s="8"/>
      <c r="Y211" s="8"/>
      <c r="Z211" s="8"/>
      <c r="AA211" s="8"/>
      <c r="AB211" s="8"/>
      <c r="AC211" s="8"/>
      <c r="AD211" s="8"/>
      <c r="AE211" s="8"/>
      <c r="AF211" s="8"/>
      <c r="AG211" s="8"/>
    </row>
    <row r="212" spans="1:33" ht="12.75" customHeight="1" x14ac:dyDescent="0.2">
      <c r="A212" s="209"/>
      <c r="B212" s="209"/>
      <c r="C212" s="200" t="str">
        <f>+'DistrictxDiv-Dept'!C212</f>
        <v>Engineering</v>
      </c>
      <c r="D212" s="7"/>
      <c r="E212" s="10">
        <f t="shared" si="14"/>
        <v>0</v>
      </c>
      <c r="F212" s="7">
        <f>+'DistrictxDiv-Dept'!D212</f>
        <v>3008</v>
      </c>
      <c r="G212" s="8"/>
      <c r="K212" s="95"/>
      <c r="L212" s="95"/>
      <c r="M212" s="95"/>
      <c r="X212" s="8"/>
      <c r="Y212" s="8"/>
      <c r="Z212" s="8"/>
      <c r="AA212" s="8"/>
      <c r="AB212" s="8"/>
      <c r="AC212" s="8"/>
      <c r="AD212" s="8"/>
      <c r="AE212" s="8"/>
      <c r="AF212" s="8"/>
      <c r="AG212" s="8"/>
    </row>
    <row r="213" spans="1:33" ht="12.75" customHeight="1" x14ac:dyDescent="0.2">
      <c r="A213" s="209"/>
      <c r="B213" s="209"/>
      <c r="C213" s="200" t="str">
        <f>+'DistrictxDiv-Dept'!C213</f>
        <v>English</v>
      </c>
      <c r="D213" s="7">
        <v>51024</v>
      </c>
      <c r="E213" s="10">
        <f t="shared" si="14"/>
        <v>0.42412554861018753</v>
      </c>
      <c r="F213" s="7">
        <f>+'DistrictxDiv-Dept'!D213</f>
        <v>120304</v>
      </c>
      <c r="G213" s="8"/>
      <c r="H213" s="8"/>
      <c r="K213" s="95"/>
      <c r="L213" s="95"/>
      <c r="M213" s="95"/>
      <c r="X213" s="8"/>
      <c r="Y213" s="8"/>
      <c r="Z213" s="8"/>
      <c r="AA213" s="8"/>
      <c r="AB213" s="8"/>
      <c r="AC213" s="8"/>
      <c r="AD213" s="8"/>
      <c r="AE213" s="8"/>
      <c r="AF213" s="8"/>
      <c r="AG213" s="8"/>
    </row>
    <row r="214" spans="1:33" ht="12.75" customHeight="1" x14ac:dyDescent="0.2">
      <c r="A214" s="209"/>
      <c r="B214" s="209"/>
      <c r="C214" s="200" t="str">
        <f>+'DistrictxDiv-Dept'!C214</f>
        <v>Environmental Science</v>
      </c>
      <c r="D214" s="7">
        <v>4656</v>
      </c>
      <c r="E214" s="10">
        <f t="shared" si="14"/>
        <v>0.39754098360655737</v>
      </c>
      <c r="F214" s="7">
        <f>+'DistrictxDiv-Dept'!D214</f>
        <v>11712</v>
      </c>
      <c r="G214" s="8"/>
      <c r="K214" s="95"/>
      <c r="L214" s="95"/>
      <c r="M214" s="95"/>
      <c r="X214" s="8"/>
      <c r="Y214" s="8"/>
      <c r="Z214" s="8"/>
      <c r="AA214" s="8"/>
      <c r="AB214" s="8"/>
      <c r="AC214" s="8"/>
      <c r="AD214" s="8"/>
      <c r="AE214" s="8"/>
      <c r="AF214" s="8"/>
      <c r="AG214" s="8"/>
    </row>
    <row r="215" spans="1:33" ht="12.75" customHeight="1" x14ac:dyDescent="0.2">
      <c r="A215" s="209"/>
      <c r="B215" s="209"/>
      <c r="C215" s="200" t="str">
        <f>+'DistrictxDiv-Dept'!C215</f>
        <v>Foreign Languages</v>
      </c>
      <c r="D215" s="7">
        <v>2800</v>
      </c>
      <c r="E215" s="10">
        <f t="shared" si="14"/>
        <v>0.61403508771929827</v>
      </c>
      <c r="F215" s="7">
        <f>+'DistrictxDiv-Dept'!D215</f>
        <v>4560</v>
      </c>
      <c r="G215" s="8"/>
      <c r="H215" s="8"/>
      <c r="K215" s="95"/>
      <c r="L215" s="95"/>
      <c r="M215" s="95"/>
      <c r="X215" s="8"/>
      <c r="Y215" s="8"/>
      <c r="Z215" s="8"/>
      <c r="AA215" s="8"/>
      <c r="AB215" s="8"/>
      <c r="AC215" s="8"/>
      <c r="AD215" s="8"/>
      <c r="AE215" s="8"/>
      <c r="AF215" s="8"/>
      <c r="AG215" s="8"/>
    </row>
    <row r="216" spans="1:33" ht="12.75" customHeight="1" x14ac:dyDescent="0.2">
      <c r="A216" s="209"/>
      <c r="B216" s="209"/>
      <c r="C216" s="200" t="str">
        <f>+'DistrictxDiv-Dept'!C216</f>
        <v>Geography</v>
      </c>
      <c r="D216" s="7"/>
      <c r="E216" s="10" t="s">
        <v>102</v>
      </c>
      <c r="F216" s="7">
        <f>+'DistrictxDiv-Dept'!D216</f>
        <v>0</v>
      </c>
      <c r="G216" s="8"/>
      <c r="K216" s="95"/>
      <c r="L216" s="95"/>
      <c r="M216" s="95"/>
      <c r="X216" s="8"/>
      <c r="Y216" s="8"/>
      <c r="Z216" s="8"/>
      <c r="AA216" s="8"/>
      <c r="AB216" s="8"/>
      <c r="AC216" s="8"/>
      <c r="AD216" s="8"/>
      <c r="AE216" s="8"/>
      <c r="AF216" s="8"/>
      <c r="AG216" s="8"/>
    </row>
    <row r="217" spans="1:33" ht="12.75" customHeight="1" x14ac:dyDescent="0.2">
      <c r="A217" s="209"/>
      <c r="B217" s="209"/>
      <c r="C217" s="200" t="str">
        <f>+'DistrictxDiv-Dept'!C217</f>
        <v>Geology</v>
      </c>
      <c r="D217" s="7">
        <v>4368</v>
      </c>
      <c r="E217" s="10">
        <f t="shared" si="14"/>
        <v>1</v>
      </c>
      <c r="F217" s="7">
        <f>+'DistrictxDiv-Dept'!D217</f>
        <v>4368</v>
      </c>
      <c r="G217" s="8"/>
      <c r="H217" s="8"/>
      <c r="K217" s="95"/>
      <c r="L217" s="95"/>
      <c r="M217" s="95"/>
      <c r="X217" s="8"/>
      <c r="Y217" s="8"/>
      <c r="Z217" s="8"/>
      <c r="AA217" s="8"/>
      <c r="AB217" s="8"/>
      <c r="AC217" s="8"/>
      <c r="AD217" s="8"/>
      <c r="AE217" s="8"/>
      <c r="AF217" s="8"/>
      <c r="AG217" s="8"/>
    </row>
    <row r="218" spans="1:33" ht="12.75" customHeight="1" x14ac:dyDescent="0.2">
      <c r="A218" s="209"/>
      <c r="B218" s="209"/>
      <c r="C218" s="200" t="str">
        <f>+'DistrictxDiv-Dept'!C218</f>
        <v>History</v>
      </c>
      <c r="D218" s="7">
        <v>45600</v>
      </c>
      <c r="E218" s="10">
        <f t="shared" si="14"/>
        <v>0.63672922252010722</v>
      </c>
      <c r="F218" s="7">
        <f>+'DistrictxDiv-Dept'!D218</f>
        <v>71616</v>
      </c>
      <c r="G218" s="8"/>
      <c r="H218" s="8"/>
      <c r="K218" s="95"/>
      <c r="L218" s="95"/>
      <c r="M218" s="95"/>
      <c r="X218" s="8"/>
      <c r="Y218" s="8"/>
      <c r="Z218" s="8"/>
      <c r="AA218" s="8"/>
      <c r="AB218" s="8"/>
      <c r="AC218" s="8"/>
      <c r="AD218" s="8"/>
      <c r="AE218" s="8"/>
      <c r="AF218" s="8"/>
      <c r="AG218" s="8"/>
    </row>
    <row r="219" spans="1:33" ht="12.75" customHeight="1" x14ac:dyDescent="0.2">
      <c r="A219" s="209"/>
      <c r="B219" s="209"/>
      <c r="C219" s="200" t="str">
        <f>+'DistrictxDiv-Dept'!C219</f>
        <v>Humanities</v>
      </c>
      <c r="D219" s="7">
        <v>5184</v>
      </c>
      <c r="E219" s="10">
        <f t="shared" si="14"/>
        <v>0.27</v>
      </c>
      <c r="F219" s="7">
        <f>+'DistrictxDiv-Dept'!D219</f>
        <v>19200</v>
      </c>
      <c r="G219" s="8"/>
      <c r="K219" s="95"/>
      <c r="L219" s="95"/>
      <c r="M219" s="95"/>
      <c r="X219" s="8"/>
      <c r="Y219" s="8"/>
      <c r="Z219" s="8"/>
      <c r="AA219" s="8"/>
      <c r="AB219" s="8"/>
      <c r="AC219" s="8"/>
      <c r="AD219" s="8"/>
      <c r="AE219" s="8"/>
      <c r="AF219" s="8"/>
      <c r="AG219" s="8"/>
    </row>
    <row r="220" spans="1:33" ht="12.75" customHeight="1" x14ac:dyDescent="0.2">
      <c r="A220" s="209"/>
      <c r="B220" s="209"/>
      <c r="C220" s="200" t="str">
        <f>+'DistrictxDiv-Dept'!C220</f>
        <v>Kinesiology</v>
      </c>
      <c r="D220" s="7">
        <v>4560</v>
      </c>
      <c r="E220" s="10">
        <f t="shared" si="14"/>
        <v>0.24173027989821882</v>
      </c>
      <c r="F220" s="7">
        <f>+'DistrictxDiv-Dept'!D220</f>
        <v>18864</v>
      </c>
      <c r="G220" s="8"/>
      <c r="H220" s="8"/>
      <c r="K220" s="95"/>
      <c r="L220" s="95"/>
      <c r="M220" s="95"/>
      <c r="X220" s="8"/>
      <c r="Y220" s="8"/>
      <c r="Z220" s="8"/>
      <c r="AA220" s="8"/>
      <c r="AB220" s="8"/>
      <c r="AC220" s="8"/>
      <c r="AD220" s="8"/>
      <c r="AE220" s="8"/>
      <c r="AF220" s="8"/>
      <c r="AG220" s="8"/>
    </row>
    <row r="221" spans="1:33" ht="12.75" customHeight="1" x14ac:dyDescent="0.2">
      <c r="A221" s="209"/>
      <c r="B221" s="209"/>
      <c r="C221" s="200" t="str">
        <f>+'DistrictxDiv-Dept'!C221</f>
        <v>Mathematics</v>
      </c>
      <c r="D221" s="7">
        <v>44960</v>
      </c>
      <c r="E221" s="10">
        <f t="shared" si="14"/>
        <v>0.40229062276306371</v>
      </c>
      <c r="F221" s="7">
        <f>+'DistrictxDiv-Dept'!D221</f>
        <v>111760</v>
      </c>
      <c r="G221" s="8"/>
      <c r="H221" s="8"/>
      <c r="K221" s="95"/>
      <c r="L221" s="95"/>
      <c r="M221" s="95"/>
      <c r="X221" s="8"/>
      <c r="Y221" s="8"/>
      <c r="Z221" s="8"/>
      <c r="AA221" s="8"/>
      <c r="AB221" s="8"/>
      <c r="AC221" s="8"/>
      <c r="AD221" s="8"/>
      <c r="AE221" s="8"/>
      <c r="AF221" s="8"/>
      <c r="AG221" s="8"/>
    </row>
    <row r="222" spans="1:33" ht="12.75" customHeight="1" x14ac:dyDescent="0.2">
      <c r="A222" s="209"/>
      <c r="B222" s="209"/>
      <c r="C222" s="200" t="str">
        <f>+'DistrictxDiv-Dept'!C222</f>
        <v>Music</v>
      </c>
      <c r="D222" s="7">
        <v>5712</v>
      </c>
      <c r="E222" s="10">
        <f t="shared" si="14"/>
        <v>0.63978494623655913</v>
      </c>
      <c r="F222" s="7">
        <f>+'DistrictxDiv-Dept'!D222</f>
        <v>8928</v>
      </c>
      <c r="G222" s="8"/>
      <c r="H222" s="8"/>
      <c r="K222" s="95"/>
      <c r="L222" s="95"/>
      <c r="M222" s="95"/>
      <c r="X222" s="8"/>
      <c r="Y222" s="8"/>
      <c r="Z222" s="8"/>
      <c r="AA222" s="8"/>
      <c r="AB222" s="8"/>
      <c r="AC222" s="8"/>
      <c r="AD222" s="8"/>
      <c r="AE222" s="8"/>
      <c r="AF222" s="8"/>
      <c r="AG222" s="8"/>
    </row>
    <row r="223" spans="1:33" ht="12.75" customHeight="1" x14ac:dyDescent="0.2">
      <c r="A223" s="209"/>
      <c r="B223" s="209"/>
      <c r="C223" s="200" t="str">
        <f>+'DistrictxDiv-Dept'!C223</f>
        <v>Nutrition</v>
      </c>
      <c r="D223" s="7">
        <v>6240</v>
      </c>
      <c r="E223" s="10">
        <f t="shared" si="14"/>
        <v>0.46931407942238268</v>
      </c>
      <c r="F223" s="7">
        <f>+'DistrictxDiv-Dept'!D223</f>
        <v>13296</v>
      </c>
      <c r="G223" s="8"/>
      <c r="K223" s="95"/>
      <c r="L223" s="95"/>
      <c r="M223" s="95"/>
      <c r="X223" s="8"/>
      <c r="Y223" s="8"/>
      <c r="Z223" s="8"/>
      <c r="AA223" s="8"/>
      <c r="AB223" s="8"/>
      <c r="AC223" s="8"/>
      <c r="AD223" s="8"/>
      <c r="AE223" s="8"/>
      <c r="AF223" s="8"/>
      <c r="AG223" s="8"/>
    </row>
    <row r="224" spans="1:33" ht="12.75" customHeight="1" x14ac:dyDescent="0.2">
      <c r="A224" s="209"/>
      <c r="B224" s="209"/>
      <c r="C224" s="200" t="str">
        <f>+'DistrictxDiv-Dept'!C224</f>
        <v>Philosophy</v>
      </c>
      <c r="D224" s="7">
        <v>6528</v>
      </c>
      <c r="E224" s="10">
        <f t="shared" si="14"/>
        <v>0.65700483091787443</v>
      </c>
      <c r="F224" s="7">
        <f>+'DistrictxDiv-Dept'!D224</f>
        <v>9936</v>
      </c>
      <c r="G224" s="8"/>
      <c r="H224" s="8"/>
      <c r="K224" s="95"/>
      <c r="L224" s="95"/>
      <c r="M224" s="95"/>
      <c r="X224" s="8"/>
      <c r="Y224" s="8"/>
      <c r="Z224" s="8"/>
      <c r="AA224" s="8"/>
      <c r="AB224" s="8"/>
      <c r="AC224" s="8"/>
      <c r="AD224" s="8"/>
      <c r="AE224" s="8"/>
      <c r="AF224" s="8"/>
      <c r="AG224" s="8"/>
    </row>
    <row r="225" spans="1:33" ht="12.75" customHeight="1" x14ac:dyDescent="0.2">
      <c r="A225" s="209"/>
      <c r="B225" s="209"/>
      <c r="C225" s="200" t="str">
        <f>+'DistrictxDiv-Dept'!C225</f>
        <v>Photography</v>
      </c>
      <c r="D225" s="7">
        <v>1056</v>
      </c>
      <c r="E225" s="10">
        <f t="shared" si="14"/>
        <v>0.30555555555555558</v>
      </c>
      <c r="F225" s="7">
        <f>+'DistrictxDiv-Dept'!D225</f>
        <v>3456</v>
      </c>
      <c r="G225" s="8"/>
      <c r="H225" s="8"/>
      <c r="K225" s="95"/>
      <c r="L225" s="95"/>
      <c r="M225" s="95"/>
      <c r="X225" s="8"/>
      <c r="Y225" s="8"/>
      <c r="Z225" s="8"/>
      <c r="AA225" s="8"/>
      <c r="AB225" s="8"/>
      <c r="AC225" s="8"/>
      <c r="AD225" s="8"/>
      <c r="AE225" s="8"/>
      <c r="AF225" s="8"/>
      <c r="AG225" s="8"/>
    </row>
    <row r="226" spans="1:33" ht="12.75" customHeight="1" x14ac:dyDescent="0.2">
      <c r="A226" s="209"/>
      <c r="B226" s="209"/>
      <c r="C226" s="200" t="str">
        <f>+'DistrictxDiv-Dept'!C226</f>
        <v>Physics</v>
      </c>
      <c r="D226" s="7">
        <v>1200</v>
      </c>
      <c r="E226" s="10">
        <f t="shared" si="14"/>
        <v>7.1633237822349566E-2</v>
      </c>
      <c r="F226" s="7">
        <f>+'DistrictxDiv-Dept'!D226</f>
        <v>16752</v>
      </c>
      <c r="G226" s="8"/>
      <c r="H226" s="8"/>
      <c r="K226" s="95"/>
      <c r="L226" s="95"/>
      <c r="M226" s="95"/>
      <c r="X226" s="8"/>
      <c r="Y226" s="8"/>
      <c r="Z226" s="8"/>
      <c r="AA226" s="8"/>
      <c r="AB226" s="8"/>
      <c r="AC226" s="8"/>
      <c r="AD226" s="8"/>
      <c r="AE226" s="8"/>
      <c r="AF226" s="8"/>
      <c r="AG226" s="8"/>
    </row>
    <row r="227" spans="1:33" ht="12.75" customHeight="1" x14ac:dyDescent="0.2">
      <c r="A227" s="209"/>
      <c r="B227" s="209"/>
      <c r="C227" s="200" t="str">
        <f>+'DistrictxDiv-Dept'!C227</f>
        <v>Political Science</v>
      </c>
      <c r="D227" s="7">
        <v>38544</v>
      </c>
      <c r="E227" s="10">
        <f t="shared" si="14"/>
        <v>0.54849726775956287</v>
      </c>
      <c r="F227" s="7">
        <f>+'DistrictxDiv-Dept'!D227</f>
        <v>70272</v>
      </c>
      <c r="G227" s="8"/>
      <c r="H227" s="8"/>
      <c r="K227" s="95"/>
      <c r="L227" s="95"/>
      <c r="M227" s="95"/>
      <c r="X227" s="8"/>
      <c r="Y227" s="8"/>
      <c r="Z227" s="8"/>
      <c r="AA227" s="8"/>
      <c r="AB227" s="8"/>
      <c r="AC227" s="8"/>
      <c r="AD227" s="8"/>
      <c r="AE227" s="8"/>
      <c r="AF227" s="8"/>
      <c r="AG227" s="8"/>
    </row>
    <row r="228" spans="1:33" ht="12.75" customHeight="1" x14ac:dyDescent="0.2">
      <c r="A228" s="209"/>
      <c r="B228" s="209"/>
      <c r="C228" s="200" t="str">
        <f>+'DistrictxDiv-Dept'!C228</f>
        <v>Psychology</v>
      </c>
      <c r="D228" s="7">
        <v>18048</v>
      </c>
      <c r="E228" s="10">
        <f t="shared" si="14"/>
        <v>0.45965770171149145</v>
      </c>
      <c r="F228" s="7">
        <f>+'DistrictxDiv-Dept'!D228</f>
        <v>39264</v>
      </c>
      <c r="G228" s="8"/>
      <c r="H228" s="8"/>
      <c r="K228" s="95"/>
      <c r="L228" s="95"/>
      <c r="M228" s="95"/>
      <c r="X228" s="8"/>
      <c r="Y228" s="8"/>
      <c r="Z228" s="8"/>
      <c r="AA228" s="8"/>
      <c r="AB228" s="8"/>
      <c r="AC228" s="8"/>
      <c r="AD228" s="8"/>
      <c r="AE228" s="8"/>
      <c r="AF228" s="8"/>
      <c r="AG228" s="8"/>
    </row>
    <row r="229" spans="1:33" ht="12.75" customHeight="1" x14ac:dyDescent="0.2">
      <c r="A229" s="209"/>
      <c r="B229" s="209"/>
      <c r="C229" s="200" t="str">
        <f>+'DistrictxDiv-Dept'!C229</f>
        <v>Sociology</v>
      </c>
      <c r="D229" s="7">
        <v>4944</v>
      </c>
      <c r="E229" s="10">
        <f t="shared" si="14"/>
        <v>0.40711462450592883</v>
      </c>
      <c r="F229" s="7">
        <f>+'DistrictxDiv-Dept'!D229</f>
        <v>12144</v>
      </c>
      <c r="G229" s="8"/>
      <c r="H229" s="8"/>
      <c r="K229" s="95"/>
      <c r="L229" s="95"/>
      <c r="M229" s="95"/>
      <c r="X229" s="8"/>
      <c r="Y229" s="8"/>
      <c r="Z229" s="8"/>
      <c r="AA229" s="8"/>
      <c r="AB229" s="8"/>
      <c r="AC229" s="8"/>
      <c r="AD229" s="8"/>
      <c r="AE229" s="8"/>
      <c r="AF229" s="8"/>
      <c r="AG229" s="8"/>
    </row>
    <row r="230" spans="1:33" ht="12.75" customHeight="1" x14ac:dyDescent="0.2">
      <c r="A230" s="209"/>
      <c r="B230" s="209"/>
      <c r="C230" s="200" t="str">
        <f>+'DistrictxDiv-Dept'!C230</f>
        <v>Social Work</v>
      </c>
      <c r="D230" s="7"/>
      <c r="E230" s="10" t="s">
        <v>102</v>
      </c>
      <c r="F230" s="7">
        <f>+'DistrictxDiv-Dept'!D230</f>
        <v>0</v>
      </c>
      <c r="G230" s="8"/>
      <c r="K230" s="95"/>
      <c r="L230" s="95"/>
      <c r="M230" s="95"/>
      <c r="X230" s="8"/>
      <c r="Y230" s="8"/>
      <c r="Z230" s="8"/>
      <c r="AA230" s="8"/>
      <c r="AB230" s="8"/>
      <c r="AC230" s="8"/>
      <c r="AD230" s="8"/>
      <c r="AE230" s="8"/>
      <c r="AF230" s="8"/>
      <c r="AG230" s="8"/>
    </row>
    <row r="231" spans="1:33" ht="12.75" customHeight="1" x14ac:dyDescent="0.2">
      <c r="A231" s="209"/>
      <c r="B231" s="209"/>
      <c r="C231" s="200" t="str">
        <f>+'DistrictxDiv-Dept'!C231</f>
        <v>Spanish</v>
      </c>
      <c r="D231" s="7"/>
      <c r="E231" s="10">
        <f t="shared" si="14"/>
        <v>0</v>
      </c>
      <c r="F231" s="7">
        <f>+'DistrictxDiv-Dept'!D231</f>
        <v>7824</v>
      </c>
      <c r="G231" s="8"/>
      <c r="K231" s="95"/>
      <c r="L231" s="95"/>
      <c r="M231" s="95"/>
      <c r="X231" s="8"/>
      <c r="Y231" s="8"/>
      <c r="Z231" s="8"/>
      <c r="AA231" s="8"/>
      <c r="AB231" s="8"/>
      <c r="AC231" s="8"/>
      <c r="AD231" s="8"/>
      <c r="AE231" s="8"/>
      <c r="AF231" s="8"/>
      <c r="AG231" s="8"/>
    </row>
    <row r="232" spans="1:33" ht="12.75" customHeight="1" x14ac:dyDescent="0.2">
      <c r="A232" s="209"/>
      <c r="B232" s="209"/>
      <c r="C232" s="200" t="str">
        <f>+'DistrictxDiv-Dept'!C232</f>
        <v>Speech</v>
      </c>
      <c r="D232" s="7">
        <v>13008</v>
      </c>
      <c r="E232" s="10">
        <f t="shared" si="14"/>
        <v>0.4038748137108793</v>
      </c>
      <c r="F232" s="7">
        <f>+'DistrictxDiv-Dept'!D232</f>
        <v>32208</v>
      </c>
      <c r="G232" s="8"/>
      <c r="H232" s="8"/>
      <c r="K232" s="95"/>
      <c r="L232" s="95"/>
      <c r="M232" s="95"/>
      <c r="X232" s="8"/>
      <c r="Y232" s="8"/>
      <c r="Z232" s="8"/>
      <c r="AA232" s="8"/>
      <c r="AB232" s="8"/>
      <c r="AC232" s="8"/>
      <c r="AD232" s="8"/>
      <c r="AE232" s="8"/>
      <c r="AF232" s="8"/>
      <c r="AG232" s="8"/>
    </row>
    <row r="233" spans="1:33" ht="12.75" customHeight="1" x14ac:dyDescent="0.2">
      <c r="A233" s="209"/>
      <c r="B233" s="209"/>
      <c r="C233" s="200" t="str">
        <f>+'DistrictxDiv-Dept'!C233</f>
        <v>Sports &amp; Recreation Mgt.</v>
      </c>
      <c r="D233" s="7">
        <v>1200</v>
      </c>
      <c r="E233" s="10">
        <f t="shared" si="14"/>
        <v>0.5</v>
      </c>
      <c r="F233" s="7">
        <f>+'DistrictxDiv-Dept'!D233</f>
        <v>2400</v>
      </c>
      <c r="G233" s="8"/>
      <c r="H233" s="8"/>
      <c r="K233" s="95"/>
      <c r="L233" s="95"/>
      <c r="M233" s="95"/>
      <c r="X233" s="8"/>
      <c r="Y233" s="8"/>
      <c r="Z233" s="8"/>
      <c r="AA233" s="8"/>
      <c r="AB233" s="8"/>
      <c r="AC233" s="8"/>
      <c r="AD233" s="8"/>
      <c r="AE233" s="8"/>
      <c r="AF233" s="8"/>
      <c r="AG233" s="8"/>
    </row>
    <row r="234" spans="1:33" ht="12.75" customHeight="1" thickBot="1" x14ac:dyDescent="0.25">
      <c r="A234" s="209"/>
      <c r="B234" s="219"/>
      <c r="C234" s="200" t="str">
        <f>+'DistrictxDiv-Dept'!C234</f>
        <v>Theater</v>
      </c>
      <c r="D234" s="7"/>
      <c r="E234" s="10">
        <f t="shared" si="14"/>
        <v>0</v>
      </c>
      <c r="F234" s="7">
        <f>+'DistrictxDiv-Dept'!D234</f>
        <v>7968</v>
      </c>
      <c r="G234" s="8"/>
      <c r="K234" s="95"/>
      <c r="L234" s="95"/>
      <c r="M234" s="95"/>
      <c r="X234" s="8"/>
      <c r="Y234" s="8"/>
      <c r="Z234" s="8"/>
      <c r="AA234" s="8"/>
      <c r="AB234" s="8"/>
      <c r="AC234" s="8"/>
      <c r="AD234" s="8"/>
      <c r="AE234" s="8"/>
      <c r="AF234" s="8"/>
      <c r="AG234" s="8"/>
    </row>
    <row r="235" spans="1:33" ht="12.75" customHeight="1" thickBot="1" x14ac:dyDescent="0.25">
      <c r="A235" s="213"/>
      <c r="B235" s="204" t="s">
        <v>328</v>
      </c>
      <c r="C235" s="205"/>
      <c r="D235" s="76">
        <f>SUM(D193:D234)</f>
        <v>352800</v>
      </c>
      <c r="E235" s="77">
        <f t="shared" si="14"/>
        <v>0.4329896907216495</v>
      </c>
      <c r="F235" s="78">
        <f>+'DistrictxDiv-Dept'!D235</f>
        <v>814800</v>
      </c>
      <c r="G235" s="8"/>
      <c r="K235" s="95"/>
      <c r="L235" s="95"/>
      <c r="M235" s="95"/>
      <c r="X235" s="8"/>
      <c r="Y235" s="8"/>
      <c r="Z235" s="8"/>
      <c r="AA235" s="8"/>
      <c r="AB235" s="8"/>
      <c r="AC235" s="8"/>
      <c r="AD235" s="8"/>
      <c r="AE235" s="8"/>
      <c r="AF235" s="8"/>
      <c r="AG235" s="8"/>
    </row>
    <row r="236" spans="1:33" ht="12.75" customHeight="1" x14ac:dyDescent="0.2">
      <c r="A236" s="212" t="s">
        <v>531</v>
      </c>
      <c r="B236" s="209" t="s">
        <v>522</v>
      </c>
      <c r="C236" s="53" t="str">
        <f>+'DistrictxDiv-Dept'!C236</f>
        <v>Bellue</v>
      </c>
      <c r="D236" s="43"/>
      <c r="E236" s="42"/>
      <c r="F236" s="43"/>
      <c r="G236" s="8"/>
      <c r="H236" s="8"/>
      <c r="K236" s="95"/>
      <c r="L236" s="95"/>
      <c r="X236" s="8"/>
      <c r="Y236" s="8"/>
      <c r="Z236" s="8"/>
      <c r="AA236" s="8"/>
      <c r="AB236" s="8"/>
      <c r="AC236" s="8"/>
      <c r="AD236" s="8"/>
      <c r="AE236" s="8"/>
      <c r="AF236" s="8"/>
      <c r="AG236" s="8"/>
    </row>
    <row r="237" spans="1:33" ht="12.75" customHeight="1" x14ac:dyDescent="0.2">
      <c r="A237" s="209"/>
      <c r="B237" s="220"/>
      <c r="C237" s="200" t="str">
        <f>+'DistrictxDiv-Dept'!C237</f>
        <v>Anatomy &amp; Physiology</v>
      </c>
      <c r="D237" s="16"/>
      <c r="E237" s="17">
        <f t="shared" ref="E237:E248" si="15">+D237/$F237</f>
        <v>0</v>
      </c>
      <c r="F237" s="16">
        <f>+'DistrictxDiv-Dept'!D237</f>
        <v>24032.000000000004</v>
      </c>
      <c r="G237" s="8"/>
      <c r="H237" s="8"/>
      <c r="K237" s="95"/>
      <c r="L237" s="95"/>
      <c r="M237" s="95"/>
      <c r="X237" s="8"/>
      <c r="Y237" s="8"/>
      <c r="Z237" s="8"/>
      <c r="AA237" s="8"/>
      <c r="AB237" s="8"/>
      <c r="AC237" s="8"/>
      <c r="AD237" s="8"/>
      <c r="AE237" s="8"/>
      <c r="AF237" s="8"/>
      <c r="AG237" s="8"/>
    </row>
    <row r="238" spans="1:33" ht="12.75" customHeight="1" x14ac:dyDescent="0.2">
      <c r="A238" s="209"/>
      <c r="B238" s="220"/>
      <c r="C238" s="200" t="str">
        <f>+'DistrictxDiv-Dept'!C238</f>
        <v>Astronomy</v>
      </c>
      <c r="D238" s="16"/>
      <c r="E238" s="17">
        <f t="shared" si="15"/>
        <v>0</v>
      </c>
      <c r="F238" s="16">
        <f>+'DistrictxDiv-Dept'!D238</f>
        <v>720</v>
      </c>
      <c r="G238" s="8"/>
      <c r="H238" s="8"/>
      <c r="K238" s="95"/>
      <c r="L238" s="95"/>
      <c r="M238" s="95"/>
      <c r="X238" s="8"/>
      <c r="Y238" s="8"/>
      <c r="Z238" s="8"/>
      <c r="AA238" s="8"/>
      <c r="AB238" s="8"/>
      <c r="AC238" s="8"/>
      <c r="AD238" s="8"/>
      <c r="AE238" s="8"/>
      <c r="AF238" s="8"/>
      <c r="AG238" s="8"/>
    </row>
    <row r="239" spans="1:33" ht="12.75" customHeight="1" x14ac:dyDescent="0.2">
      <c r="A239" s="209"/>
      <c r="B239" s="220"/>
      <c r="C239" s="200" t="str">
        <f>+'DistrictxDiv-Dept'!C239</f>
        <v>Biology</v>
      </c>
      <c r="D239" s="16">
        <v>5472</v>
      </c>
      <c r="E239" s="17">
        <f t="shared" si="15"/>
        <v>0.14590443686006827</v>
      </c>
      <c r="F239" s="16">
        <f>+'DistrictxDiv-Dept'!D239</f>
        <v>37504</v>
      </c>
      <c r="G239" s="8"/>
      <c r="H239" s="8"/>
      <c r="K239" s="95"/>
      <c r="L239" s="95"/>
      <c r="M239" s="95"/>
      <c r="X239" s="8"/>
      <c r="Y239" s="8"/>
      <c r="Z239" s="8"/>
      <c r="AA239" s="8"/>
      <c r="AB239" s="8"/>
      <c r="AC239" s="8"/>
      <c r="AD239" s="8"/>
      <c r="AE239" s="8"/>
      <c r="AF239" s="8"/>
      <c r="AG239" s="8"/>
    </row>
    <row r="240" spans="1:33" ht="12.75" customHeight="1" x14ac:dyDescent="0.2">
      <c r="A240" s="209"/>
      <c r="B240" s="220"/>
      <c r="C240" s="200" t="str">
        <f>+'DistrictxDiv-Dept'!C240</f>
        <v>Chemistry</v>
      </c>
      <c r="D240" s="7">
        <v>720</v>
      </c>
      <c r="E240" s="10">
        <f t="shared" si="15"/>
        <v>7.0754716981132074E-2</v>
      </c>
      <c r="F240" s="7">
        <f>+'DistrictxDiv-Dept'!D240</f>
        <v>10176</v>
      </c>
      <c r="G240" s="8"/>
      <c r="H240" s="8"/>
      <c r="K240" s="95"/>
      <c r="L240" s="95"/>
      <c r="M240" s="95"/>
      <c r="X240" s="8"/>
      <c r="Y240" s="8"/>
      <c r="Z240" s="8"/>
      <c r="AA240" s="8"/>
      <c r="AB240" s="8"/>
      <c r="AC240" s="8"/>
      <c r="AD240" s="8"/>
      <c r="AE240" s="8"/>
      <c r="AF240" s="8"/>
      <c r="AG240" s="8"/>
    </row>
    <row r="241" spans="1:33" ht="12.75" customHeight="1" x14ac:dyDescent="0.2">
      <c r="A241" s="209"/>
      <c r="B241" s="220"/>
      <c r="C241" s="200" t="str">
        <f>+'DistrictxDiv-Dept'!C241</f>
        <v>Environmental Science</v>
      </c>
      <c r="D241" s="7">
        <v>960</v>
      </c>
      <c r="E241" s="10">
        <f t="shared" si="15"/>
        <v>0.11235955056179775</v>
      </c>
      <c r="F241" s="7">
        <f>+'DistrictxDiv-Dept'!D241</f>
        <v>8544</v>
      </c>
      <c r="G241" s="8"/>
      <c r="K241" s="95"/>
      <c r="L241" s="95"/>
      <c r="M241" s="95"/>
      <c r="X241" s="8"/>
      <c r="Y241" s="8"/>
      <c r="Z241" s="8"/>
      <c r="AA241" s="8"/>
      <c r="AB241" s="8"/>
      <c r="AC241" s="8"/>
      <c r="AD241" s="8"/>
      <c r="AE241" s="8"/>
      <c r="AF241" s="8"/>
      <c r="AG241" s="8"/>
    </row>
    <row r="242" spans="1:33" ht="12.75" customHeight="1" x14ac:dyDescent="0.2">
      <c r="A242" s="209"/>
      <c r="B242" s="220"/>
      <c r="C242" s="200" t="str">
        <f>+'DistrictxDiv-Dept'!C242</f>
        <v>Geography</v>
      </c>
      <c r="D242" s="7"/>
      <c r="E242" s="10" t="e">
        <f t="shared" si="15"/>
        <v>#DIV/0!</v>
      </c>
      <c r="F242" s="7">
        <f>+'DistrictxDiv-Dept'!D242</f>
        <v>0</v>
      </c>
      <c r="G242" s="8"/>
      <c r="L242" s="95"/>
      <c r="X242" s="8"/>
      <c r="Y242" s="8"/>
      <c r="Z242" s="8"/>
      <c r="AA242" s="8"/>
      <c r="AB242" s="8"/>
      <c r="AC242" s="8"/>
      <c r="AD242" s="8"/>
      <c r="AE242" s="8"/>
      <c r="AF242" s="8"/>
      <c r="AG242" s="8"/>
    </row>
    <row r="243" spans="1:33" ht="12.75" customHeight="1" x14ac:dyDescent="0.2">
      <c r="A243" s="209"/>
      <c r="B243" s="220"/>
      <c r="C243" s="200" t="str">
        <f>+'DistrictxDiv-Dept'!C243</f>
        <v>Geology</v>
      </c>
      <c r="D243" s="7"/>
      <c r="E243" s="10" t="s">
        <v>102</v>
      </c>
      <c r="F243" s="7">
        <f>+'DistrictxDiv-Dept'!D243</f>
        <v>1056</v>
      </c>
      <c r="G243" s="8"/>
      <c r="L243" s="95"/>
      <c r="M243" s="95"/>
      <c r="X243" s="8"/>
      <c r="Y243" s="8"/>
      <c r="Z243" s="8"/>
      <c r="AA243" s="8"/>
      <c r="AB243" s="8"/>
      <c r="AC243" s="8"/>
      <c r="AD243" s="8"/>
      <c r="AE243" s="8"/>
      <c r="AF243" s="8"/>
      <c r="AG243" s="8"/>
    </row>
    <row r="244" spans="1:33" ht="12.75" customHeight="1" x14ac:dyDescent="0.2">
      <c r="A244" s="209"/>
      <c r="B244" s="220"/>
      <c r="C244" s="200" t="str">
        <f>+'DistrictxDiv-Dept'!C244</f>
        <v>Kinesiology</v>
      </c>
      <c r="D244" s="7">
        <v>576</v>
      </c>
      <c r="E244" s="10">
        <f t="shared" si="15"/>
        <v>0.125</v>
      </c>
      <c r="F244" s="7">
        <f>+'DistrictxDiv-Dept'!D244</f>
        <v>4608</v>
      </c>
      <c r="G244" s="8"/>
      <c r="K244" s="95"/>
      <c r="L244" s="95"/>
      <c r="M244" s="95"/>
      <c r="X244" s="8"/>
      <c r="Y244" s="8"/>
      <c r="Z244" s="8"/>
      <c r="AA244" s="8"/>
      <c r="AB244" s="8"/>
      <c r="AC244" s="8"/>
      <c r="AD244" s="8"/>
      <c r="AE244" s="8"/>
      <c r="AF244" s="8"/>
      <c r="AG244" s="8"/>
    </row>
    <row r="245" spans="1:33" ht="12.75" customHeight="1" x14ac:dyDescent="0.2">
      <c r="A245" s="209"/>
      <c r="B245" s="220"/>
      <c r="C245" s="200" t="str">
        <f>+'DistrictxDiv-Dept'!C245</f>
        <v>Nutrition</v>
      </c>
      <c r="D245" s="7"/>
      <c r="E245" s="10" t="s">
        <v>102</v>
      </c>
      <c r="F245" s="7">
        <f>+'DistrictxDiv-Dept'!D245</f>
        <v>0</v>
      </c>
      <c r="G245" s="8"/>
      <c r="L245" s="95"/>
      <c r="M245" s="95"/>
      <c r="X245" s="8"/>
      <c r="Y245" s="8"/>
      <c r="Z245" s="8"/>
      <c r="AA245" s="8"/>
      <c r="AB245" s="8"/>
      <c r="AC245" s="8"/>
      <c r="AD245" s="8"/>
      <c r="AE245" s="8"/>
      <c r="AF245" s="8"/>
      <c r="AG245" s="8"/>
    </row>
    <row r="246" spans="1:33" ht="12.75" customHeight="1" x14ac:dyDescent="0.2">
      <c r="A246" s="209"/>
      <c r="B246" s="220"/>
      <c r="C246" s="200" t="str">
        <f>+'DistrictxDiv-Dept'!C246</f>
        <v>Physics</v>
      </c>
      <c r="D246" s="7">
        <v>1344</v>
      </c>
      <c r="E246" s="10">
        <f t="shared" si="15"/>
        <v>0.30107526881720431</v>
      </c>
      <c r="F246" s="7">
        <f>+'DistrictxDiv-Dept'!D246</f>
        <v>4464</v>
      </c>
      <c r="G246" s="8"/>
      <c r="K246" s="95"/>
      <c r="L246" s="95"/>
      <c r="M246" s="95"/>
      <c r="X246" s="8"/>
      <c r="Y246" s="8"/>
      <c r="Z246" s="8"/>
      <c r="AA246" s="8"/>
      <c r="AB246" s="8"/>
      <c r="AC246" s="8"/>
      <c r="AD246" s="8"/>
      <c r="AE246" s="8"/>
      <c r="AF246" s="8"/>
      <c r="AG246" s="8"/>
    </row>
    <row r="247" spans="1:33" ht="12.75" customHeight="1" x14ac:dyDescent="0.2">
      <c r="A247" s="209"/>
      <c r="B247" s="220"/>
      <c r="C247" s="200" t="str">
        <f>+'DistrictxDiv-Dept'!C247</f>
        <v>Political Science</v>
      </c>
      <c r="D247" s="7">
        <v>6000</v>
      </c>
      <c r="E247" s="10">
        <f t="shared" si="15"/>
        <v>0.21514629948364886</v>
      </c>
      <c r="F247" s="7">
        <f>+'DistrictxDiv-Dept'!D247</f>
        <v>27888.000000000004</v>
      </c>
      <c r="G247" s="8"/>
      <c r="H247" s="8"/>
      <c r="K247" s="95"/>
      <c r="L247" s="95"/>
      <c r="M247" s="95"/>
      <c r="X247" s="8"/>
      <c r="Y247" s="8"/>
      <c r="Z247" s="8"/>
      <c r="AA247" s="8"/>
      <c r="AB247" s="8"/>
      <c r="AC247" s="8"/>
      <c r="AD247" s="8"/>
      <c r="AE247" s="8"/>
      <c r="AF247" s="8"/>
      <c r="AG247" s="8"/>
    </row>
    <row r="248" spans="1:33" ht="12.75" customHeight="1" x14ac:dyDescent="0.2">
      <c r="A248" s="209"/>
      <c r="B248" s="220"/>
      <c r="C248" s="35" t="s">
        <v>75</v>
      </c>
      <c r="D248" s="33">
        <f>SUM(D237:D247)</f>
        <v>15072</v>
      </c>
      <c r="E248" s="40">
        <f t="shared" si="15"/>
        <v>0.12666397741024607</v>
      </c>
      <c r="F248" s="39">
        <f>+'DistrictxDiv-Dept'!D248</f>
        <v>118992</v>
      </c>
      <c r="G248" s="8"/>
      <c r="K248" s="95"/>
      <c r="L248" s="95"/>
      <c r="M248" s="95"/>
      <c r="X248" s="8"/>
      <c r="Y248" s="8"/>
      <c r="Z248" s="8"/>
      <c r="AA248" s="8"/>
      <c r="AB248" s="8"/>
      <c r="AC248" s="8"/>
      <c r="AD248" s="8"/>
      <c r="AE248" s="8"/>
      <c r="AF248" s="8"/>
      <c r="AG248" s="8"/>
    </row>
    <row r="249" spans="1:33" ht="12.75" customHeight="1" x14ac:dyDescent="0.2">
      <c r="A249" s="209"/>
      <c r="B249" s="220"/>
      <c r="C249" s="53" t="str">
        <f>+'DistrictxDiv-Dept'!C249</f>
        <v>Buggs</v>
      </c>
      <c r="D249" s="33"/>
      <c r="E249" s="34"/>
      <c r="F249" s="33"/>
      <c r="G249" s="8"/>
      <c r="L249" s="95"/>
      <c r="X249" s="8"/>
      <c r="Y249" s="8"/>
      <c r="Z249" s="8"/>
      <c r="AA249" s="8"/>
      <c r="AB249" s="8"/>
      <c r="AC249" s="8"/>
      <c r="AD249" s="8"/>
      <c r="AE249" s="8"/>
      <c r="AF249" s="8"/>
      <c r="AG249" s="8"/>
    </row>
    <row r="250" spans="1:33" ht="12.75" customHeight="1" x14ac:dyDescent="0.2">
      <c r="A250" s="209"/>
      <c r="B250" s="220"/>
      <c r="C250" s="200" t="str">
        <f>+'DistrictxDiv-Dept'!C250</f>
        <v>Anthropology</v>
      </c>
      <c r="D250" s="16"/>
      <c r="E250" s="10" t="s">
        <v>102</v>
      </c>
      <c r="F250" s="16">
        <f>+'DistrictxDiv-Dept'!D250</f>
        <v>0</v>
      </c>
      <c r="G250" s="8"/>
      <c r="L250" s="95"/>
      <c r="X250" s="8"/>
      <c r="Y250" s="8"/>
      <c r="Z250" s="8"/>
      <c r="AA250" s="8"/>
      <c r="AB250" s="8"/>
      <c r="AC250" s="8"/>
      <c r="AD250" s="8"/>
      <c r="AE250" s="8"/>
      <c r="AF250" s="8"/>
      <c r="AG250" s="8"/>
    </row>
    <row r="251" spans="1:33" ht="12.75" customHeight="1" x14ac:dyDescent="0.2">
      <c r="A251" s="209"/>
      <c r="B251" s="220"/>
      <c r="C251" s="200" t="str">
        <f>+'DistrictxDiv-Dept'!C251</f>
        <v>Communications</v>
      </c>
      <c r="D251" s="7"/>
      <c r="E251" s="10" t="s">
        <v>102</v>
      </c>
      <c r="F251" s="7">
        <f>+'DistrictxDiv-Dept'!D251</f>
        <v>0</v>
      </c>
      <c r="G251" s="8"/>
      <c r="L251" s="95"/>
      <c r="X251" s="8"/>
      <c r="Y251" s="8"/>
      <c r="Z251" s="8"/>
      <c r="AA251" s="8"/>
      <c r="AB251" s="8"/>
      <c r="AC251" s="8"/>
      <c r="AD251" s="8"/>
      <c r="AE251" s="8"/>
      <c r="AF251" s="8"/>
      <c r="AG251" s="8"/>
    </row>
    <row r="252" spans="1:33" ht="12.75" customHeight="1" x14ac:dyDescent="0.2">
      <c r="A252" s="209"/>
      <c r="B252" s="220"/>
      <c r="C252" s="200" t="str">
        <f>+'DistrictxDiv-Dept'!C252</f>
        <v>English</v>
      </c>
      <c r="D252" s="7">
        <v>3296</v>
      </c>
      <c r="E252" s="10">
        <f t="shared" ref="E252:E260" si="16">+D252/$F252</f>
        <v>6.2160531080265542E-2</v>
      </c>
      <c r="F252" s="7">
        <f>+'DistrictxDiv-Dept'!D252</f>
        <v>53024</v>
      </c>
      <c r="G252" s="8"/>
      <c r="H252" s="8"/>
      <c r="K252" s="95"/>
      <c r="L252" s="95"/>
      <c r="M252" s="95"/>
      <c r="X252" s="8"/>
      <c r="Y252" s="8"/>
      <c r="Z252" s="8"/>
      <c r="AA252" s="8"/>
      <c r="AB252" s="8"/>
      <c r="AC252" s="8"/>
      <c r="AD252" s="8"/>
      <c r="AE252" s="8"/>
      <c r="AF252" s="8"/>
      <c r="AG252" s="8"/>
    </row>
    <row r="253" spans="1:33" ht="12.75" customHeight="1" x14ac:dyDescent="0.2">
      <c r="A253" s="209"/>
      <c r="B253" s="220"/>
      <c r="C253" s="200" t="str">
        <f>+'DistrictxDiv-Dept'!C253</f>
        <v>Foreign Languages</v>
      </c>
      <c r="D253" s="7"/>
      <c r="E253" s="10" t="s">
        <v>102</v>
      </c>
      <c r="F253" s="7">
        <f>+'DistrictxDiv-Dept'!D253</f>
        <v>0</v>
      </c>
      <c r="G253" s="8"/>
      <c r="L253" s="95"/>
      <c r="X253" s="8"/>
      <c r="Y253" s="8"/>
      <c r="Z253" s="8"/>
      <c r="AA253" s="8"/>
      <c r="AB253" s="8"/>
      <c r="AC253" s="8"/>
      <c r="AD253" s="8"/>
      <c r="AE253" s="8"/>
      <c r="AF253" s="8"/>
      <c r="AG253" s="8"/>
    </row>
    <row r="254" spans="1:33" ht="12.75" customHeight="1" x14ac:dyDescent="0.2">
      <c r="A254" s="209"/>
      <c r="B254" s="220"/>
      <c r="C254" s="200" t="str">
        <f>+'DistrictxDiv-Dept'!C254</f>
        <v>History</v>
      </c>
      <c r="D254" s="7">
        <v>4752</v>
      </c>
      <c r="E254" s="10">
        <f t="shared" si="16"/>
        <v>0.15764331210191082</v>
      </c>
      <c r="F254" s="7">
        <f>+'DistrictxDiv-Dept'!D254</f>
        <v>30144</v>
      </c>
      <c r="G254" s="8"/>
      <c r="H254" s="8"/>
      <c r="K254" s="95"/>
      <c r="L254" s="95"/>
      <c r="M254" s="95"/>
      <c r="X254" s="8"/>
      <c r="Y254" s="8"/>
      <c r="Z254" s="8"/>
      <c r="AA254" s="8"/>
      <c r="AB254" s="8"/>
      <c r="AC254" s="8"/>
      <c r="AD254" s="8"/>
      <c r="AE254" s="8"/>
      <c r="AF254" s="8"/>
      <c r="AG254" s="8"/>
    </row>
    <row r="255" spans="1:33" ht="12.75" customHeight="1" x14ac:dyDescent="0.2">
      <c r="A255" s="209"/>
      <c r="B255" s="220"/>
      <c r="C255" s="200" t="str">
        <f>+'DistrictxDiv-Dept'!C255</f>
        <v>Humanities</v>
      </c>
      <c r="D255" s="15"/>
      <c r="E255" s="10">
        <f t="shared" si="16"/>
        <v>0</v>
      </c>
      <c r="F255" s="7">
        <f>+'DistrictxDiv-Dept'!D255</f>
        <v>3168</v>
      </c>
      <c r="G255" s="8"/>
      <c r="L255" s="95"/>
      <c r="M255" s="95"/>
      <c r="X255" s="8"/>
      <c r="Y255" s="8"/>
      <c r="Z255" s="8"/>
      <c r="AA255" s="8"/>
      <c r="AB255" s="8"/>
      <c r="AC255" s="8"/>
      <c r="AD255" s="8"/>
      <c r="AE255" s="8"/>
      <c r="AF255" s="8"/>
      <c r="AG255" s="8"/>
    </row>
    <row r="256" spans="1:33" ht="12.75" customHeight="1" x14ac:dyDescent="0.2">
      <c r="A256" s="209"/>
      <c r="B256" s="220"/>
      <c r="C256" s="200" t="str">
        <f>+'DistrictxDiv-Dept'!C256</f>
        <v>Philosophy</v>
      </c>
      <c r="D256" s="15"/>
      <c r="E256" s="10">
        <f t="shared" si="16"/>
        <v>0</v>
      </c>
      <c r="F256" s="7">
        <f>+'DistrictxDiv-Dept'!D256</f>
        <v>4416</v>
      </c>
      <c r="G256" s="8"/>
      <c r="L256" s="95"/>
      <c r="M256" s="95"/>
      <c r="X256" s="8"/>
      <c r="Y256" s="8"/>
      <c r="Z256" s="8"/>
      <c r="AA256" s="8"/>
      <c r="AB256" s="8"/>
      <c r="AC256" s="8"/>
      <c r="AD256" s="8"/>
      <c r="AE256" s="8"/>
      <c r="AF256" s="8"/>
      <c r="AG256" s="8"/>
    </row>
    <row r="257" spans="1:33" ht="12.75" customHeight="1" x14ac:dyDescent="0.2">
      <c r="A257" s="209"/>
      <c r="B257" s="220"/>
      <c r="C257" s="200" t="str">
        <f>+'DistrictxDiv-Dept'!C257</f>
        <v>Reading &amp; Writing</v>
      </c>
      <c r="D257" s="7">
        <v>1104</v>
      </c>
      <c r="E257" s="10">
        <f t="shared" si="16"/>
        <v>0.17164179104477612</v>
      </c>
      <c r="F257" s="7">
        <f>+'DistrictxDiv-Dept'!D257</f>
        <v>6432</v>
      </c>
      <c r="G257" s="8"/>
      <c r="H257" s="8"/>
      <c r="K257" s="95"/>
      <c r="L257" s="95"/>
      <c r="M257" s="95"/>
      <c r="X257" s="8"/>
      <c r="Y257" s="8"/>
      <c r="Z257" s="8"/>
      <c r="AA257" s="8"/>
      <c r="AB257" s="8"/>
      <c r="AC257" s="8"/>
      <c r="AD257" s="8"/>
      <c r="AE257" s="8"/>
      <c r="AF257" s="8"/>
      <c r="AG257" s="8"/>
    </row>
    <row r="258" spans="1:33" ht="12.75" customHeight="1" x14ac:dyDescent="0.2">
      <c r="A258" s="209"/>
      <c r="B258" s="220"/>
      <c r="C258" s="200" t="str">
        <f>+'DistrictxDiv-Dept'!C258</f>
        <v>Spanish</v>
      </c>
      <c r="D258" s="7"/>
      <c r="E258" s="10" t="s">
        <v>102</v>
      </c>
      <c r="F258" s="7">
        <f>+'DistrictxDiv-Dept'!D258</f>
        <v>0</v>
      </c>
      <c r="G258" s="8"/>
      <c r="L258" s="95"/>
      <c r="M258" s="95"/>
      <c r="X258" s="8"/>
      <c r="Y258" s="8"/>
      <c r="Z258" s="8"/>
      <c r="AA258" s="8"/>
      <c r="AB258" s="8"/>
      <c r="AC258" s="8"/>
      <c r="AD258" s="8"/>
      <c r="AE258" s="8"/>
      <c r="AF258" s="8"/>
      <c r="AG258" s="8"/>
    </row>
    <row r="259" spans="1:33" ht="12.75" customHeight="1" x14ac:dyDescent="0.2">
      <c r="A259" s="209"/>
      <c r="B259" s="220"/>
      <c r="C259" s="200" t="str">
        <f>+'DistrictxDiv-Dept'!C259</f>
        <v>Speech</v>
      </c>
      <c r="D259" s="7">
        <v>2448</v>
      </c>
      <c r="E259" s="10">
        <f t="shared" si="16"/>
        <v>0.15501519756838905</v>
      </c>
      <c r="F259" s="7">
        <f>+'DistrictxDiv-Dept'!D259</f>
        <v>15792</v>
      </c>
      <c r="G259" s="8"/>
      <c r="K259" s="95"/>
      <c r="L259" s="95"/>
      <c r="M259" s="95"/>
      <c r="X259" s="8"/>
      <c r="Y259" s="8"/>
      <c r="Z259" s="8"/>
      <c r="AA259" s="8"/>
      <c r="AB259" s="8"/>
      <c r="AC259" s="8"/>
      <c r="AD259" s="8"/>
      <c r="AE259" s="8"/>
      <c r="AF259" s="8"/>
      <c r="AG259" s="8"/>
    </row>
    <row r="260" spans="1:33" ht="12.75" customHeight="1" x14ac:dyDescent="0.2">
      <c r="A260" s="209"/>
      <c r="B260" s="220"/>
      <c r="C260" s="35" t="s">
        <v>75</v>
      </c>
      <c r="D260" s="33">
        <f>SUM(D250:D259)</f>
        <v>11600</v>
      </c>
      <c r="E260" s="34">
        <f t="shared" si="16"/>
        <v>0.10267667469196998</v>
      </c>
      <c r="F260" s="33">
        <f>+'DistrictxDiv-Dept'!D260</f>
        <v>112976</v>
      </c>
      <c r="G260" s="8"/>
      <c r="K260" s="95"/>
      <c r="L260" s="95"/>
      <c r="M260" s="95"/>
      <c r="X260" s="8"/>
      <c r="Y260" s="8"/>
      <c r="Z260" s="8"/>
      <c r="AA260" s="8"/>
      <c r="AB260" s="8"/>
      <c r="AC260" s="8"/>
      <c r="AD260" s="8"/>
      <c r="AE260" s="8"/>
      <c r="AF260" s="8"/>
      <c r="AG260" s="8"/>
    </row>
    <row r="261" spans="1:33" ht="12.75" customHeight="1" x14ac:dyDescent="0.2">
      <c r="A261" s="209"/>
      <c r="B261" s="220"/>
      <c r="C261" s="53" t="str">
        <f>+'DistrictxDiv-Dept'!C261</f>
        <v>Fair</v>
      </c>
      <c r="D261" s="33"/>
      <c r="E261" s="34"/>
      <c r="F261" s="33"/>
      <c r="G261" s="8"/>
      <c r="L261" s="95"/>
      <c r="X261" s="8"/>
      <c r="Y261" s="8"/>
      <c r="Z261" s="8"/>
      <c r="AA261" s="8"/>
      <c r="AB261" s="8"/>
      <c r="AC261" s="8"/>
      <c r="AD261" s="8"/>
      <c r="AE261" s="8"/>
      <c r="AF261" s="8"/>
      <c r="AG261" s="8"/>
    </row>
    <row r="262" spans="1:33" ht="12.75" customHeight="1" x14ac:dyDescent="0.2">
      <c r="A262" s="209"/>
      <c r="B262" s="220"/>
      <c r="C262" s="200" t="str">
        <f>+'DistrictxDiv-Dept'!C262</f>
        <v>Accounting</v>
      </c>
      <c r="D262" s="7">
        <v>768</v>
      </c>
      <c r="E262" s="10">
        <f t="shared" ref="E262:E296" si="17">+D262/$F262</f>
        <v>1</v>
      </c>
      <c r="F262" s="7">
        <f>+'DistrictxDiv-Dept'!D262</f>
        <v>768</v>
      </c>
      <c r="G262" s="8"/>
      <c r="K262" s="95"/>
      <c r="L262" s="95"/>
      <c r="M262" s="95"/>
      <c r="X262" s="8"/>
      <c r="Y262" s="8"/>
      <c r="Z262" s="8"/>
      <c r="AA262" s="8"/>
      <c r="AB262" s="8"/>
      <c r="AC262" s="8"/>
      <c r="AD262" s="8"/>
      <c r="AE262" s="8"/>
      <c r="AF262" s="8"/>
      <c r="AG262" s="8"/>
    </row>
    <row r="263" spans="1:33" ht="12.75" customHeight="1" x14ac:dyDescent="0.2">
      <c r="A263" s="209"/>
      <c r="B263" s="220"/>
      <c r="C263" s="200" t="str">
        <f>+'DistrictxDiv-Dept'!C263</f>
        <v>Art</v>
      </c>
      <c r="D263" s="15"/>
      <c r="E263" s="10">
        <f t="shared" si="17"/>
        <v>0</v>
      </c>
      <c r="F263" s="7">
        <f>+'DistrictxDiv-Dept'!D263</f>
        <v>3840</v>
      </c>
      <c r="G263" s="8"/>
      <c r="L263" s="95"/>
      <c r="M263" s="95"/>
      <c r="X263" s="8"/>
      <c r="Y263" s="8"/>
      <c r="Z263" s="8"/>
      <c r="AA263" s="8"/>
      <c r="AB263" s="8"/>
      <c r="AC263" s="8"/>
      <c r="AD263" s="8"/>
      <c r="AE263" s="8"/>
      <c r="AF263" s="8"/>
      <c r="AG263" s="8"/>
    </row>
    <row r="264" spans="1:33" ht="12.75" customHeight="1" x14ac:dyDescent="0.2">
      <c r="A264" s="209"/>
      <c r="B264" s="220"/>
      <c r="C264" s="200" t="str">
        <f>+'DistrictxDiv-Dept'!C264</f>
        <v>Business</v>
      </c>
      <c r="D264" s="15"/>
      <c r="E264" s="10" t="s">
        <v>102</v>
      </c>
      <c r="F264" s="7">
        <f>+'DistrictxDiv-Dept'!D264</f>
        <v>0</v>
      </c>
      <c r="G264" s="8"/>
      <c r="L264" s="95"/>
      <c r="M264" s="95"/>
      <c r="X264" s="8"/>
      <c r="Y264" s="8"/>
      <c r="Z264" s="8"/>
      <c r="AA264" s="8"/>
      <c r="AB264" s="8"/>
      <c r="AC264" s="8"/>
      <c r="AD264" s="8"/>
      <c r="AE264" s="8"/>
      <c r="AF264" s="8"/>
      <c r="AG264" s="8"/>
    </row>
    <row r="265" spans="1:33" ht="12.75" customHeight="1" x14ac:dyDescent="0.2">
      <c r="A265" s="209"/>
      <c r="B265" s="220"/>
      <c r="C265" s="200" t="str">
        <f>+'DistrictxDiv-Dept'!C265</f>
        <v>Dance</v>
      </c>
      <c r="D265" s="7"/>
      <c r="E265" s="10" t="s">
        <v>102</v>
      </c>
      <c r="F265" s="7">
        <f>+'DistrictxDiv-Dept'!D265</f>
        <v>0</v>
      </c>
      <c r="G265" s="8"/>
      <c r="L265" s="95"/>
      <c r="X265" s="8"/>
      <c r="Y265" s="8"/>
      <c r="Z265" s="8"/>
      <c r="AA265" s="8"/>
      <c r="AB265" s="8"/>
      <c r="AC265" s="8"/>
      <c r="AD265" s="8"/>
      <c r="AE265" s="8"/>
      <c r="AF265" s="8"/>
      <c r="AG265" s="8"/>
    </row>
    <row r="266" spans="1:33" ht="12.75" customHeight="1" x14ac:dyDescent="0.2">
      <c r="A266" s="209"/>
      <c r="B266" s="220"/>
      <c r="C266" s="200" t="str">
        <f>+'DistrictxDiv-Dept'!C266</f>
        <v>Developmental Mathematics</v>
      </c>
      <c r="D266" s="15">
        <v>6624</v>
      </c>
      <c r="E266" s="10">
        <f t="shared" si="17"/>
        <v>0.359375</v>
      </c>
      <c r="F266" s="7">
        <f>+'DistrictxDiv-Dept'!D266</f>
        <v>18432</v>
      </c>
      <c r="G266" s="8"/>
      <c r="H266" s="8"/>
      <c r="K266" s="95"/>
      <c r="L266" s="95"/>
      <c r="M266" s="95"/>
      <c r="X266" s="8"/>
      <c r="Y266" s="8"/>
      <c r="Z266" s="8"/>
      <c r="AA266" s="8"/>
      <c r="AB266" s="8"/>
      <c r="AC266" s="8"/>
      <c r="AD266" s="8"/>
      <c r="AE266" s="8"/>
      <c r="AF266" s="8"/>
      <c r="AG266" s="8"/>
    </row>
    <row r="267" spans="1:33" ht="12.75" customHeight="1" x14ac:dyDescent="0.2">
      <c r="A267" s="209"/>
      <c r="B267" s="220"/>
      <c r="C267" s="200" t="str">
        <f>+'DistrictxDiv-Dept'!C267</f>
        <v>Economics</v>
      </c>
      <c r="D267" s="7"/>
      <c r="E267" s="10">
        <f t="shared" si="17"/>
        <v>0</v>
      </c>
      <c r="F267" s="7">
        <f>+'DistrictxDiv-Dept'!D267</f>
        <v>7776</v>
      </c>
      <c r="G267" s="8"/>
      <c r="L267" s="95"/>
      <c r="M267" s="95"/>
      <c r="X267" s="8"/>
      <c r="Y267" s="8"/>
      <c r="Z267" s="8"/>
      <c r="AA267" s="8"/>
      <c r="AB267" s="8"/>
      <c r="AC267" s="8"/>
      <c r="AD267" s="8"/>
      <c r="AE267" s="8"/>
      <c r="AF267" s="8"/>
      <c r="AG267" s="8"/>
    </row>
    <row r="268" spans="1:33" ht="12.75" customHeight="1" x14ac:dyDescent="0.2">
      <c r="A268" s="209"/>
      <c r="B268" s="220"/>
      <c r="C268" s="200" t="str">
        <f>+'DistrictxDiv-Dept'!C268</f>
        <v>EDUC Learning Frameworks</v>
      </c>
      <c r="D268" s="7"/>
      <c r="E268" s="10">
        <f t="shared" si="17"/>
        <v>0</v>
      </c>
      <c r="F268" s="7">
        <f>+'DistrictxDiv-Dept'!D268</f>
        <v>3456</v>
      </c>
      <c r="G268" s="8"/>
      <c r="L268" s="95"/>
      <c r="M268" s="95"/>
      <c r="X268" s="8"/>
      <c r="Y268" s="8"/>
      <c r="Z268" s="8"/>
      <c r="AA268" s="8"/>
      <c r="AB268" s="8"/>
      <c r="AC268" s="8"/>
      <c r="AD268" s="8"/>
      <c r="AE268" s="8"/>
      <c r="AF268" s="8"/>
      <c r="AG268" s="8"/>
    </row>
    <row r="269" spans="1:33" ht="12.75" customHeight="1" x14ac:dyDescent="0.2">
      <c r="A269" s="209"/>
      <c r="B269" s="220"/>
      <c r="C269" s="200" t="str">
        <f>+'DistrictxDiv-Dept'!C269</f>
        <v>Education</v>
      </c>
      <c r="D269" s="15"/>
      <c r="E269" s="10" t="s">
        <v>102</v>
      </c>
      <c r="F269" s="7">
        <f>+'DistrictxDiv-Dept'!D269</f>
        <v>0</v>
      </c>
      <c r="G269" s="8"/>
      <c r="L269" s="95"/>
      <c r="M269" s="95"/>
      <c r="X269" s="8"/>
      <c r="Y269" s="8"/>
      <c r="Z269" s="8"/>
      <c r="AA269" s="8"/>
      <c r="AB269" s="8"/>
      <c r="AC269" s="8"/>
      <c r="AD269" s="8"/>
      <c r="AE269" s="8"/>
      <c r="AF269" s="8"/>
      <c r="AG269" s="8"/>
    </row>
    <row r="270" spans="1:33" ht="12.75" customHeight="1" x14ac:dyDescent="0.2">
      <c r="A270" s="209"/>
      <c r="B270" s="220"/>
      <c r="C270" s="200" t="str">
        <f>+'DistrictxDiv-Dept'!C270</f>
        <v>Mathematics</v>
      </c>
      <c r="D270" s="7">
        <v>16592</v>
      </c>
      <c r="E270" s="10">
        <f t="shared" si="17"/>
        <v>0.22421621621621621</v>
      </c>
      <c r="F270" s="7">
        <f>+'DistrictxDiv-Dept'!D270</f>
        <v>74000</v>
      </c>
      <c r="G270" s="8"/>
      <c r="K270" s="95"/>
      <c r="L270" s="95"/>
      <c r="M270" s="95"/>
      <c r="X270" s="8"/>
      <c r="Y270" s="8"/>
      <c r="Z270" s="8"/>
      <c r="AA270" s="8"/>
      <c r="AB270" s="8"/>
      <c r="AC270" s="8"/>
      <c r="AD270" s="8"/>
      <c r="AE270" s="8"/>
      <c r="AF270" s="8"/>
      <c r="AG270" s="8"/>
    </row>
    <row r="271" spans="1:33" ht="12.75" customHeight="1" x14ac:dyDescent="0.2">
      <c r="A271" s="209"/>
      <c r="B271" s="220"/>
      <c r="C271" s="200" t="str">
        <f>+'DistrictxDiv-Dept'!C271</f>
        <v>Music</v>
      </c>
      <c r="D271" s="7"/>
      <c r="E271" s="10">
        <f t="shared" si="17"/>
        <v>0</v>
      </c>
      <c r="F271" s="7">
        <f>+'DistrictxDiv-Dept'!D271</f>
        <v>6912</v>
      </c>
      <c r="G271" s="8"/>
      <c r="L271" s="95"/>
      <c r="M271" s="95"/>
      <c r="X271" s="8"/>
      <c r="Y271" s="8"/>
      <c r="Z271" s="8"/>
      <c r="AA271" s="8"/>
      <c r="AB271" s="8"/>
      <c r="AC271" s="8"/>
      <c r="AD271" s="8"/>
      <c r="AE271" s="8"/>
      <c r="AF271" s="8"/>
      <c r="AG271" s="8"/>
    </row>
    <row r="272" spans="1:33" ht="12.75" customHeight="1" x14ac:dyDescent="0.2">
      <c r="A272" s="209"/>
      <c r="B272" s="220"/>
      <c r="C272" s="200" t="str">
        <f>+'DistrictxDiv-Dept'!C272</f>
        <v>Photography</v>
      </c>
      <c r="D272" s="7">
        <v>1104</v>
      </c>
      <c r="E272" s="10">
        <f t="shared" si="17"/>
        <v>0.32857142857142857</v>
      </c>
      <c r="F272" s="7">
        <f>+'DistrictxDiv-Dept'!D272</f>
        <v>3360</v>
      </c>
      <c r="G272" s="8"/>
      <c r="H272" s="8"/>
      <c r="K272" s="95"/>
      <c r="L272" s="95"/>
      <c r="M272" s="95"/>
      <c r="X272" s="8"/>
      <c r="Y272" s="8"/>
      <c r="Z272" s="8"/>
      <c r="AA272" s="8"/>
      <c r="AB272" s="8"/>
      <c r="AC272" s="8"/>
      <c r="AD272" s="8"/>
      <c r="AE272" s="8"/>
      <c r="AF272" s="8"/>
      <c r="AG272" s="8"/>
    </row>
    <row r="273" spans="1:33" ht="12.75" customHeight="1" x14ac:dyDescent="0.2">
      <c r="A273" s="209"/>
      <c r="B273" s="220"/>
      <c r="C273" s="200" t="str">
        <f>+'DistrictxDiv-Dept'!C273</f>
        <v>Psychology</v>
      </c>
      <c r="D273" s="7">
        <v>912</v>
      </c>
      <c r="E273" s="10">
        <f t="shared" si="17"/>
        <v>7.9831932773109238E-2</v>
      </c>
      <c r="F273" s="7">
        <f>+'DistrictxDiv-Dept'!D273</f>
        <v>11424</v>
      </c>
      <c r="G273" s="8"/>
      <c r="K273" s="95"/>
      <c r="L273" s="95"/>
      <c r="M273" s="95"/>
      <c r="X273" s="8"/>
      <c r="Y273" s="8"/>
      <c r="Z273" s="8"/>
      <c r="AA273" s="8"/>
      <c r="AB273" s="8"/>
      <c r="AC273" s="8"/>
      <c r="AD273" s="8"/>
      <c r="AE273" s="8"/>
      <c r="AF273" s="8"/>
      <c r="AG273" s="8"/>
    </row>
    <row r="274" spans="1:33" ht="12.75" customHeight="1" x14ac:dyDescent="0.2">
      <c r="A274" s="209"/>
      <c r="B274" s="220"/>
      <c r="C274" s="200" t="str">
        <f>+'DistrictxDiv-Dept'!C274</f>
        <v>Sociology</v>
      </c>
      <c r="D274" s="15"/>
      <c r="E274" s="10">
        <f t="shared" si="17"/>
        <v>0</v>
      </c>
      <c r="F274" s="7">
        <f>+'DistrictxDiv-Dept'!D274</f>
        <v>1440</v>
      </c>
      <c r="G274" s="8"/>
      <c r="L274" s="95"/>
      <c r="X274" s="8"/>
      <c r="Y274" s="8"/>
      <c r="Z274" s="8"/>
      <c r="AA274" s="8"/>
      <c r="AB274" s="8"/>
      <c r="AC274" s="8"/>
      <c r="AD274" s="8"/>
      <c r="AE274" s="8"/>
      <c r="AF274" s="8"/>
      <c r="AG274" s="8"/>
    </row>
    <row r="275" spans="1:33" ht="12.75" customHeight="1" x14ac:dyDescent="0.2">
      <c r="A275" s="209"/>
      <c r="B275" s="220"/>
      <c r="C275" s="35" t="s">
        <v>75</v>
      </c>
      <c r="D275" s="33">
        <f>SUM(D262:D274)</f>
        <v>26000</v>
      </c>
      <c r="E275" s="34">
        <f t="shared" si="17"/>
        <v>0.19785705588700842</v>
      </c>
      <c r="F275" s="33">
        <f>+'DistrictxDiv-Dept'!D275</f>
        <v>131408</v>
      </c>
      <c r="G275" s="8"/>
      <c r="K275" s="95"/>
      <c r="L275" s="95"/>
      <c r="M275" s="95"/>
      <c r="X275" s="8"/>
      <c r="Y275" s="8"/>
      <c r="Z275" s="8"/>
      <c r="AA275" s="8"/>
      <c r="AB275" s="8"/>
      <c r="AC275" s="8"/>
      <c r="AD275" s="8"/>
      <c r="AE275" s="8"/>
      <c r="AF275" s="8"/>
      <c r="AG275" s="8"/>
    </row>
    <row r="276" spans="1:33" ht="12.75" customHeight="1" thickBot="1" x14ac:dyDescent="0.25">
      <c r="A276" s="209"/>
      <c r="B276" s="221"/>
      <c r="C276" s="64" t="s">
        <v>25</v>
      </c>
      <c r="D276" s="63">
        <f>SUM(D248,D260,D275)</f>
        <v>52672</v>
      </c>
      <c r="E276" s="61">
        <f t="shared" si="17"/>
        <v>0.14495178547840254</v>
      </c>
      <c r="F276" s="63">
        <f>+'DistrictxDiv-Dept'!D276</f>
        <v>363376</v>
      </c>
      <c r="G276" s="8"/>
      <c r="K276" s="95"/>
      <c r="L276" s="95"/>
      <c r="X276" s="8"/>
      <c r="Y276" s="8"/>
      <c r="Z276" s="8"/>
      <c r="AA276" s="8"/>
      <c r="AB276" s="8"/>
      <c r="AC276" s="8"/>
      <c r="AD276" s="8"/>
      <c r="AE276" s="8"/>
      <c r="AF276" s="8"/>
      <c r="AG276" s="8"/>
    </row>
    <row r="277" spans="1:33" ht="12.75" customHeight="1" x14ac:dyDescent="0.2">
      <c r="A277" s="207" t="s">
        <v>531</v>
      </c>
      <c r="B277" s="209" t="s">
        <v>523</v>
      </c>
      <c r="C277" s="200" t="str">
        <f>+'DistrictxDiv-Dept'!C277</f>
        <v>Activity Care (Westcott-DW)</v>
      </c>
      <c r="D277" s="16"/>
      <c r="E277" s="10" t="s">
        <v>102</v>
      </c>
      <c r="F277" s="16">
        <f>+'DistrictxDiv-Dept'!D277</f>
        <v>0</v>
      </c>
      <c r="G277" s="8"/>
      <c r="H277" s="8"/>
      <c r="K277" s="95"/>
      <c r="L277" s="95"/>
      <c r="X277" s="8"/>
      <c r="Y277" s="8"/>
      <c r="Z277" s="8"/>
      <c r="AA277" s="8"/>
      <c r="AB277" s="8"/>
      <c r="AC277" s="8"/>
      <c r="AD277" s="8"/>
      <c r="AE277" s="8"/>
      <c r="AF277" s="8"/>
      <c r="AG277" s="8"/>
    </row>
    <row r="278" spans="1:33" ht="12.75" customHeight="1" x14ac:dyDescent="0.2">
      <c r="A278" s="207"/>
      <c r="B278" s="209"/>
      <c r="C278" s="200" t="str">
        <f>+'DistrictxDiv-Dept'!C278</f>
        <v>Dental Hygiene (McClellan-DW)</v>
      </c>
      <c r="D278" s="7">
        <v>1792</v>
      </c>
      <c r="E278" s="10">
        <f t="shared" si="17"/>
        <v>0.224</v>
      </c>
      <c r="F278" s="7">
        <f>+'DistrictxDiv-Dept'!D278</f>
        <v>8000</v>
      </c>
      <c r="G278" s="8"/>
      <c r="H278" s="8"/>
      <c r="K278" s="95"/>
      <c r="L278" s="95"/>
      <c r="M278" s="95"/>
      <c r="X278" s="8"/>
      <c r="Y278" s="8"/>
      <c r="Z278" s="8"/>
      <c r="AA278" s="8"/>
      <c r="AB278" s="8"/>
      <c r="AC278" s="8"/>
      <c r="AD278" s="8"/>
      <c r="AE278" s="8"/>
      <c r="AF278" s="8"/>
      <c r="AG278" s="8"/>
    </row>
    <row r="279" spans="1:33" ht="12.75" customHeight="1" x14ac:dyDescent="0.2">
      <c r="A279" s="207"/>
      <c r="B279" s="209"/>
      <c r="C279" s="200" t="str">
        <f>+'DistrictxDiv-Dept'!C279</f>
        <v>Diag Med Sonography (Chambers-DW)</v>
      </c>
      <c r="D279" s="7"/>
      <c r="E279" s="10" t="s">
        <v>102</v>
      </c>
      <c r="F279" s="7">
        <f>+'DistrictxDiv-Dept'!D279</f>
        <v>0</v>
      </c>
      <c r="G279" s="8"/>
      <c r="L279" s="95"/>
      <c r="M279" s="95"/>
      <c r="X279" s="8"/>
      <c r="Y279" s="8"/>
      <c r="Z279" s="8"/>
      <c r="AA279" s="8"/>
      <c r="AB279" s="8"/>
      <c r="AC279" s="8"/>
      <c r="AD279" s="8"/>
      <c r="AE279" s="8"/>
      <c r="AF279" s="8"/>
      <c r="AG279" s="8"/>
    </row>
    <row r="280" spans="1:33" ht="12.75" customHeight="1" x14ac:dyDescent="0.2">
      <c r="A280" s="207"/>
      <c r="B280" s="209"/>
      <c r="C280" s="200" t="str">
        <f>+'DistrictxDiv-Dept'!C280</f>
        <v>EMS (Mock-DW)</v>
      </c>
      <c r="D280" s="7">
        <v>2752</v>
      </c>
      <c r="E280" s="10">
        <f t="shared" si="17"/>
        <v>0.1678048780487805</v>
      </c>
      <c r="F280" s="7">
        <f>+'DistrictxDiv-Dept'!D280</f>
        <v>16400</v>
      </c>
      <c r="G280" s="8"/>
      <c r="K280" s="95"/>
      <c r="L280" s="95"/>
      <c r="M280" s="95"/>
      <c r="X280" s="8"/>
      <c r="Y280" s="8"/>
      <c r="Z280" s="8"/>
      <c r="AA280" s="8"/>
      <c r="AB280" s="8"/>
      <c r="AC280" s="8"/>
      <c r="AD280" s="8"/>
      <c r="AE280" s="8"/>
      <c r="AF280" s="8"/>
      <c r="AG280" s="8"/>
    </row>
    <row r="281" spans="1:33" ht="12.75" customHeight="1" x14ac:dyDescent="0.2">
      <c r="A281" s="207"/>
      <c r="B281" s="209"/>
      <c r="C281" s="200" t="str">
        <f>+'DistrictxDiv-Dept'!C281</f>
        <v>Fire Science (McAuliff-DW)</v>
      </c>
      <c r="D281" s="7">
        <v>2352</v>
      </c>
      <c r="E281" s="10">
        <f t="shared" si="17"/>
        <v>0.21777777777777776</v>
      </c>
      <c r="F281" s="7">
        <f>+'DistrictxDiv-Dept'!D281</f>
        <v>10800</v>
      </c>
      <c r="G281" s="8"/>
      <c r="K281" s="95"/>
      <c r="L281" s="95"/>
      <c r="M281" s="95"/>
      <c r="X281" s="8"/>
      <c r="Y281" s="8"/>
      <c r="Z281" s="8"/>
      <c r="AA281" s="8"/>
      <c r="AB281" s="8"/>
      <c r="AC281" s="8"/>
      <c r="AD281" s="8"/>
      <c r="AE281" s="8"/>
      <c r="AF281" s="8"/>
      <c r="AG281" s="8"/>
    </row>
    <row r="282" spans="1:33" ht="12.75" customHeight="1" x14ac:dyDescent="0.2">
      <c r="A282" s="207"/>
      <c r="B282" s="209"/>
      <c r="C282" s="200" t="str">
        <f>+'DistrictxDiv-Dept'!C282</f>
        <v>Health Information Mgt. (Danton-DW)</v>
      </c>
      <c r="D282" s="7">
        <v>2592</v>
      </c>
      <c r="E282" s="10">
        <f t="shared" si="17"/>
        <v>0.23823529411764705</v>
      </c>
      <c r="F282" s="7">
        <f>+'DistrictxDiv-Dept'!D282</f>
        <v>10880</v>
      </c>
      <c r="G282" s="8"/>
      <c r="K282" s="95"/>
      <c r="L282" s="95"/>
      <c r="M282" s="95"/>
      <c r="X282" s="8"/>
      <c r="Y282" s="8"/>
      <c r="Z282" s="8"/>
      <c r="AA282" s="8"/>
      <c r="AB282" s="8"/>
      <c r="AC282" s="8"/>
      <c r="AD282" s="8"/>
      <c r="AE282" s="8"/>
      <c r="AF282" s="8"/>
      <c r="AG282" s="8"/>
    </row>
    <row r="283" spans="1:33" ht="12.75" customHeight="1" x14ac:dyDescent="0.2">
      <c r="A283" s="207"/>
      <c r="B283" s="209"/>
      <c r="C283" s="200" t="str">
        <f>+'DistrictxDiv-Dept'!C283</f>
        <v>Health Professions (Westcott-DW)</v>
      </c>
      <c r="D283" s="14">
        <v>10560</v>
      </c>
      <c r="E283" s="17">
        <f t="shared" si="17"/>
        <v>0.23084994753410285</v>
      </c>
      <c r="F283" s="16">
        <f>+'DistrictxDiv-Dept'!D283</f>
        <v>45744</v>
      </c>
      <c r="G283" s="8"/>
      <c r="H283" s="8"/>
      <c r="K283" s="95"/>
      <c r="L283" s="95"/>
      <c r="M283" s="95"/>
      <c r="X283" s="8"/>
      <c r="Y283" s="8"/>
      <c r="Z283" s="8"/>
      <c r="AA283" s="8"/>
      <c r="AB283" s="8"/>
      <c r="AC283" s="8"/>
      <c r="AD283" s="8"/>
      <c r="AE283" s="8"/>
      <c r="AF283" s="8"/>
      <c r="AG283" s="8"/>
    </row>
    <row r="284" spans="1:33" ht="12.75" customHeight="1" x14ac:dyDescent="0.2">
      <c r="A284" s="207"/>
      <c r="B284" s="209"/>
      <c r="C284" s="200" t="str">
        <f>+'DistrictxDiv-Dept'!C284</f>
        <v>Medical Asst. Adv. Practice (Deutsch-DW)</v>
      </c>
      <c r="D284" s="7">
        <v>4688</v>
      </c>
      <c r="E284" s="10">
        <f t="shared" si="17"/>
        <v>0.45709828393135726</v>
      </c>
      <c r="F284" s="7">
        <f>+'DistrictxDiv-Dept'!D284</f>
        <v>10256</v>
      </c>
      <c r="G284" s="8"/>
      <c r="H284" s="8"/>
      <c r="K284" s="95"/>
      <c r="L284" s="95"/>
      <c r="M284" s="95"/>
      <c r="X284" s="8"/>
      <c r="Y284" s="8"/>
      <c r="Z284" s="8"/>
      <c r="AA284" s="8"/>
      <c r="AB284" s="8"/>
      <c r="AC284" s="8"/>
      <c r="AD284" s="8"/>
      <c r="AE284" s="8"/>
      <c r="AF284" s="8"/>
      <c r="AG284" s="8"/>
    </row>
    <row r="285" spans="1:33" ht="12.75" customHeight="1" x14ac:dyDescent="0.2">
      <c r="A285" s="207"/>
      <c r="B285" s="209"/>
      <c r="C285" s="200" t="str">
        <f>+'DistrictxDiv-Dept'!C285</f>
        <v>Pharmacy Tech. (Aboalam-DW)</v>
      </c>
      <c r="D285" s="7"/>
      <c r="E285" s="10">
        <f t="shared" si="17"/>
        <v>0</v>
      </c>
      <c r="F285" s="7">
        <f>+'DistrictxDiv-Dept'!D285</f>
        <v>1344</v>
      </c>
      <c r="G285" s="8"/>
      <c r="L285" s="95"/>
      <c r="M285" s="95"/>
      <c r="X285" s="8"/>
      <c r="Y285" s="8"/>
      <c r="Z285" s="8"/>
      <c r="AA285" s="8"/>
      <c r="AB285" s="8"/>
      <c r="AC285" s="8"/>
      <c r="AD285" s="8"/>
      <c r="AE285" s="8"/>
      <c r="AF285" s="8"/>
      <c r="AG285" s="8"/>
    </row>
    <row r="286" spans="1:33" ht="12.75" customHeight="1" x14ac:dyDescent="0.2">
      <c r="A286" s="207"/>
      <c r="B286" s="209"/>
      <c r="C286" s="200" t="str">
        <f>+'DistrictxDiv-Dept'!C286</f>
        <v>Physical Therapist Assistant (Cox-DW)</v>
      </c>
      <c r="D286" s="7"/>
      <c r="E286" s="10">
        <f t="shared" si="17"/>
        <v>0</v>
      </c>
      <c r="F286" s="7">
        <f>+'DistrictxDiv-Dept'!D286</f>
        <v>1504</v>
      </c>
      <c r="G286" s="8"/>
      <c r="L286" s="95"/>
      <c r="M286" s="95"/>
      <c r="X286" s="8"/>
      <c r="Y286" s="8"/>
      <c r="Z286" s="8"/>
      <c r="AA286" s="8"/>
      <c r="AB286" s="8"/>
      <c r="AC286" s="8"/>
      <c r="AD286" s="8"/>
      <c r="AE286" s="8"/>
      <c r="AF286" s="8"/>
      <c r="AG286" s="8"/>
    </row>
    <row r="287" spans="1:33" ht="12.75" customHeight="1" x14ac:dyDescent="0.2">
      <c r="A287" s="207"/>
      <c r="B287" s="209"/>
      <c r="C287" s="200" t="str">
        <f>+'DistrictxDiv-Dept'!C287</f>
        <v>Polysomnographic Tech. (Allen-DW)</v>
      </c>
      <c r="D287" s="7">
        <v>256</v>
      </c>
      <c r="E287" s="10">
        <f t="shared" si="17"/>
        <v>6.8376068376068383E-2</v>
      </c>
      <c r="F287" s="7">
        <f>+'DistrictxDiv-Dept'!D287</f>
        <v>3744</v>
      </c>
      <c r="G287" s="8"/>
      <c r="H287" s="8"/>
      <c r="K287" s="95"/>
      <c r="L287" s="95"/>
      <c r="M287" s="95"/>
      <c r="X287" s="8"/>
      <c r="Y287" s="8"/>
      <c r="Z287" s="8"/>
      <c r="AA287" s="8"/>
      <c r="AB287" s="8"/>
      <c r="AC287" s="8"/>
      <c r="AD287" s="8"/>
      <c r="AE287" s="8"/>
      <c r="AF287" s="8"/>
      <c r="AG287" s="8"/>
    </row>
    <row r="288" spans="1:33" ht="12.75" customHeight="1" x14ac:dyDescent="0.2">
      <c r="A288" s="207"/>
      <c r="B288" s="209"/>
      <c r="C288" s="200" t="str">
        <f>+'DistrictxDiv-Dept'!C288</f>
        <v>Respiratory Care (Solis-DW)</v>
      </c>
      <c r="D288" s="7">
        <v>1280</v>
      </c>
      <c r="E288" s="10">
        <f t="shared" si="17"/>
        <v>0.16129032258064516</v>
      </c>
      <c r="F288" s="7">
        <f>+'DistrictxDiv-Dept'!D288</f>
        <v>7936</v>
      </c>
      <c r="G288" s="8"/>
      <c r="K288" s="95"/>
      <c r="L288" s="95"/>
      <c r="M288" s="95"/>
      <c r="X288" s="8"/>
      <c r="Y288" s="8"/>
      <c r="Z288" s="8"/>
      <c r="AA288" s="8"/>
      <c r="AB288" s="8"/>
      <c r="AC288" s="8"/>
      <c r="AD288" s="8"/>
      <c r="AE288" s="8"/>
      <c r="AF288" s="8"/>
      <c r="AG288" s="8"/>
    </row>
    <row r="289" spans="1:33" ht="12.75" customHeight="1" x14ac:dyDescent="0.2">
      <c r="A289" s="207"/>
      <c r="B289" s="209"/>
      <c r="C289" s="200" t="str">
        <f>+'DistrictxDiv-Dept'!C289</f>
        <v>Surgical Assistant (DSmith-DW)</v>
      </c>
      <c r="D289" s="7">
        <v>512</v>
      </c>
      <c r="E289" s="10">
        <f t="shared" si="17"/>
        <v>0.26666666666666666</v>
      </c>
      <c r="F289" s="7">
        <f>+'DistrictxDiv-Dept'!D289</f>
        <v>1920</v>
      </c>
      <c r="G289" s="8"/>
      <c r="K289" s="95"/>
      <c r="L289" s="95"/>
      <c r="M289" s="95"/>
      <c r="X289" s="8"/>
      <c r="Y289" s="8"/>
      <c r="Z289" s="8"/>
      <c r="AA289" s="8"/>
      <c r="AB289" s="8"/>
      <c r="AC289" s="8"/>
      <c r="AD289" s="8"/>
      <c r="AE289" s="8"/>
      <c r="AF289" s="8"/>
      <c r="AG289" s="8"/>
    </row>
    <row r="290" spans="1:33" ht="12.75" customHeight="1" x14ac:dyDescent="0.2">
      <c r="A290" s="207"/>
      <c r="B290" s="209"/>
      <c r="C290" s="200" t="str">
        <f>+'DistrictxDiv-Dept'!C290</f>
        <v>Surgical Technology (Glapion-DW)</v>
      </c>
      <c r="D290" s="7">
        <v>3456</v>
      </c>
      <c r="E290" s="10">
        <f t="shared" si="17"/>
        <v>0.3016759776536313</v>
      </c>
      <c r="F290" s="7">
        <f>+'DistrictxDiv-Dept'!D290</f>
        <v>11456</v>
      </c>
      <c r="G290" s="8"/>
      <c r="H290" s="8"/>
      <c r="K290" s="95"/>
      <c r="L290" s="95"/>
      <c r="M290" s="95"/>
      <c r="X290" s="8"/>
      <c r="Y290" s="8"/>
      <c r="Z290" s="8"/>
      <c r="AA290" s="8"/>
      <c r="AB290" s="8"/>
      <c r="AC290" s="8"/>
      <c r="AD290" s="8"/>
      <c r="AE290" s="8"/>
      <c r="AF290" s="8"/>
      <c r="AG290" s="8"/>
    </row>
    <row r="291" spans="1:33" ht="12.75" customHeight="1" thickBot="1" x14ac:dyDescent="0.25">
      <c r="A291" s="207"/>
      <c r="B291" s="219"/>
      <c r="C291" s="64" t="s">
        <v>25</v>
      </c>
      <c r="D291" s="63">
        <f>SUM(D277:D290)</f>
        <v>30240</v>
      </c>
      <c r="E291" s="61">
        <f t="shared" si="17"/>
        <v>0.2326440177252585</v>
      </c>
      <c r="F291" s="63">
        <f>+'DistrictxDiv-Dept'!D291</f>
        <v>129984</v>
      </c>
      <c r="G291" s="8"/>
      <c r="H291" s="8"/>
      <c r="K291" s="95"/>
      <c r="L291" s="95"/>
      <c r="M291" s="95"/>
      <c r="X291" s="8"/>
      <c r="Y291" s="8"/>
      <c r="Z291" s="8"/>
      <c r="AA291" s="8"/>
      <c r="AB291" s="8"/>
      <c r="AC291" s="8"/>
      <c r="AD291" s="8"/>
      <c r="AE291" s="8"/>
      <c r="AF291" s="8"/>
      <c r="AG291" s="8"/>
    </row>
    <row r="292" spans="1:33" ht="12.75" customHeight="1" x14ac:dyDescent="0.2">
      <c r="A292" s="207"/>
      <c r="B292" s="212" t="s">
        <v>524</v>
      </c>
      <c r="C292" s="200" t="str">
        <f>+'DistrictxDiv-Dept'!C292</f>
        <v>ADN (AWilson-DW)</v>
      </c>
      <c r="D292" s="16">
        <v>16288</v>
      </c>
      <c r="E292" s="17">
        <f t="shared" si="17"/>
        <v>0.17031955830684289</v>
      </c>
      <c r="F292" s="16">
        <f>+'DistrictxDiv-Dept'!D292</f>
        <v>95632</v>
      </c>
      <c r="G292" s="8"/>
      <c r="H292" s="8"/>
      <c r="K292" s="95"/>
      <c r="L292" s="95"/>
      <c r="M292" s="95"/>
      <c r="X292" s="8"/>
      <c r="Y292" s="8"/>
      <c r="Z292" s="8"/>
      <c r="AA292" s="8"/>
      <c r="AB292" s="8"/>
      <c r="AC292" s="8"/>
      <c r="AD292" s="8"/>
      <c r="AE292" s="8"/>
      <c r="AF292" s="8"/>
      <c r="AG292" s="8"/>
    </row>
    <row r="293" spans="1:33" ht="12.75" customHeight="1" x14ac:dyDescent="0.2">
      <c r="A293" s="207"/>
      <c r="B293" s="210"/>
      <c r="C293" s="200" t="str">
        <f>+'DistrictxDiv-Dept'!C293</f>
        <v>RN to BSN (Veasy-DW)</v>
      </c>
      <c r="D293" s="7">
        <v>3568</v>
      </c>
      <c r="E293" s="10">
        <f t="shared" si="17"/>
        <v>0.53477218225419665</v>
      </c>
      <c r="F293" s="7">
        <f>+'DistrictxDiv-Dept'!D293</f>
        <v>6672</v>
      </c>
      <c r="G293" s="8"/>
      <c r="H293" s="8"/>
      <c r="K293" s="95"/>
      <c r="L293" s="95"/>
      <c r="M293" s="95"/>
      <c r="X293" s="8"/>
      <c r="Y293" s="8"/>
      <c r="Z293" s="8"/>
      <c r="AA293" s="8"/>
      <c r="AB293" s="8"/>
      <c r="AC293" s="8"/>
      <c r="AD293" s="8"/>
      <c r="AE293" s="8"/>
      <c r="AF293" s="8"/>
      <c r="AG293" s="8"/>
    </row>
    <row r="294" spans="1:33" ht="12.75" customHeight="1" x14ac:dyDescent="0.2">
      <c r="A294" s="207"/>
      <c r="B294" s="210"/>
      <c r="C294" s="200" t="str">
        <f>+'DistrictxDiv-Dept'!C294</f>
        <v>Vocational Nursing (Lopes-DW)</v>
      </c>
      <c r="D294" s="7">
        <v>5856</v>
      </c>
      <c r="E294" s="10">
        <f t="shared" si="17"/>
        <v>0.28045977011494255</v>
      </c>
      <c r="F294" s="7">
        <f>+'DistrictxDiv-Dept'!D294</f>
        <v>20880</v>
      </c>
      <c r="G294" s="8"/>
      <c r="H294" s="8"/>
      <c r="K294" s="95"/>
      <c r="L294" s="95"/>
      <c r="M294" s="95"/>
      <c r="X294" s="8"/>
      <c r="Y294" s="8"/>
      <c r="Z294" s="8"/>
      <c r="AA294" s="8"/>
      <c r="AB294" s="8"/>
      <c r="AC294" s="8"/>
      <c r="AD294" s="8"/>
      <c r="AE294" s="8"/>
      <c r="AF294" s="8"/>
      <c r="AG294" s="8"/>
    </row>
    <row r="295" spans="1:33" ht="12.75" customHeight="1" thickBot="1" x14ac:dyDescent="0.25">
      <c r="A295" s="207"/>
      <c r="B295" s="217"/>
      <c r="C295" s="62" t="s">
        <v>25</v>
      </c>
      <c r="D295" s="63">
        <f>SUM(D292:D294)</f>
        <v>25712</v>
      </c>
      <c r="E295" s="61">
        <f t="shared" si="17"/>
        <v>0.20872840628653072</v>
      </c>
      <c r="F295" s="63">
        <f>+'DistrictxDiv-Dept'!D295</f>
        <v>123184</v>
      </c>
      <c r="G295" s="8"/>
      <c r="H295" s="8"/>
      <c r="K295" s="95"/>
      <c r="L295" s="95"/>
      <c r="M295" s="95"/>
      <c r="X295" s="8"/>
      <c r="Y295" s="8"/>
      <c r="Z295" s="8"/>
      <c r="AA295" s="8"/>
      <c r="AB295" s="8"/>
      <c r="AC295" s="8"/>
      <c r="AD295" s="8"/>
      <c r="AE295" s="8"/>
      <c r="AF295" s="8"/>
      <c r="AG295" s="8"/>
    </row>
    <row r="296" spans="1:33" ht="12.75" customHeight="1" thickBot="1" x14ac:dyDescent="0.25">
      <c r="A296" s="211"/>
      <c r="B296" s="204" t="s">
        <v>252</v>
      </c>
      <c r="C296" s="205"/>
      <c r="D296" s="76">
        <f>SUM(D276,D291,D295)</f>
        <v>108624</v>
      </c>
      <c r="E296" s="77">
        <f t="shared" si="17"/>
        <v>0.17618207297451602</v>
      </c>
      <c r="F296" s="78">
        <f>+'DistrictxDiv-Dept'!D296</f>
        <v>616544</v>
      </c>
      <c r="G296" s="8"/>
      <c r="H296" s="8"/>
      <c r="K296" s="95"/>
      <c r="L296" s="95"/>
      <c r="X296" s="8"/>
      <c r="Y296" s="8"/>
      <c r="Z296" s="8"/>
      <c r="AA296" s="8"/>
      <c r="AB296" s="8"/>
      <c r="AC296" s="8"/>
      <c r="AD296" s="8"/>
      <c r="AE296" s="8"/>
      <c r="AF296" s="8"/>
      <c r="AG296" s="8"/>
    </row>
    <row r="297" spans="1:33" ht="12.75" customHeight="1" x14ac:dyDescent="0.2">
      <c r="A297" s="212" t="s">
        <v>530</v>
      </c>
      <c r="B297" s="212" t="s">
        <v>525</v>
      </c>
      <c r="C297" s="47" t="str">
        <f>+'DistrictxDiv-Dept'!C297</f>
        <v>Tercero</v>
      </c>
      <c r="D297" s="36"/>
      <c r="E297" s="36"/>
      <c r="F297" s="191"/>
      <c r="G297" s="8"/>
      <c r="H297" s="8"/>
      <c r="K297" s="95"/>
      <c r="L297" s="95"/>
      <c r="X297" s="8"/>
      <c r="Y297" s="8"/>
      <c r="Z297" s="8"/>
      <c r="AA297" s="8"/>
      <c r="AB297" s="8"/>
      <c r="AC297" s="8"/>
      <c r="AD297" s="8"/>
      <c r="AE297" s="8"/>
      <c r="AF297" s="8"/>
      <c r="AG297" s="8"/>
    </row>
    <row r="298" spans="1:33" ht="12.75" customHeight="1" x14ac:dyDescent="0.2">
      <c r="A298" s="209"/>
      <c r="B298" s="210"/>
      <c r="C298" s="200" t="str">
        <f>+'DistrictxDiv-Dept'!C298</f>
        <v>Commercial Music (DW)</v>
      </c>
      <c r="D298" s="15">
        <v>1776</v>
      </c>
      <c r="E298" s="10">
        <f t="shared" ref="E298:E305" si="18">+D298/$F298</f>
        <v>0.1179596174282678</v>
      </c>
      <c r="F298" s="7">
        <f>+'DistrictxDiv-Dept'!D298</f>
        <v>15056</v>
      </c>
      <c r="G298" s="8"/>
      <c r="H298" s="8"/>
      <c r="K298" s="95"/>
      <c r="L298" s="95"/>
      <c r="M298" s="95"/>
      <c r="X298" s="8"/>
      <c r="Y298" s="8"/>
      <c r="Z298" s="8"/>
      <c r="AA298" s="8"/>
      <c r="AB298" s="8"/>
      <c r="AC298" s="8"/>
      <c r="AD298" s="8"/>
      <c r="AE298" s="8"/>
      <c r="AF298" s="8"/>
      <c r="AG298" s="8"/>
    </row>
    <row r="299" spans="1:33" ht="12.75" customHeight="1" x14ac:dyDescent="0.2">
      <c r="A299" s="209"/>
      <c r="B299" s="210"/>
      <c r="C299" s="200" t="str">
        <f>+'DistrictxDiv-Dept'!C299</f>
        <v>Communications</v>
      </c>
      <c r="D299" s="15"/>
      <c r="E299" s="10">
        <f t="shared" si="18"/>
        <v>0</v>
      </c>
      <c r="F299" s="7">
        <f>+'DistrictxDiv-Dept'!D299</f>
        <v>1728</v>
      </c>
      <c r="G299" s="8"/>
      <c r="L299" s="95"/>
      <c r="M299" s="95"/>
      <c r="X299" s="8"/>
      <c r="Y299" s="8"/>
      <c r="Z299" s="8"/>
      <c r="AA299" s="8"/>
      <c r="AB299" s="8"/>
      <c r="AC299" s="8"/>
      <c r="AD299" s="8"/>
      <c r="AE299" s="8"/>
      <c r="AF299" s="8"/>
      <c r="AG299" s="8"/>
    </row>
    <row r="300" spans="1:33" ht="12.75" customHeight="1" x14ac:dyDescent="0.2">
      <c r="A300" s="209"/>
      <c r="B300" s="210"/>
      <c r="C300" s="200" t="str">
        <f>+'DistrictxDiv-Dept'!C300</f>
        <v>Dance</v>
      </c>
      <c r="D300" s="15">
        <v>384</v>
      </c>
      <c r="E300" s="10">
        <f t="shared" si="18"/>
        <v>5.1282051282051287E-2</v>
      </c>
      <c r="F300" s="7">
        <f>+'DistrictxDiv-Dept'!D300</f>
        <v>7487.9999999999991</v>
      </c>
      <c r="G300" s="8"/>
      <c r="K300" s="95"/>
      <c r="L300" s="95"/>
      <c r="M300" s="95"/>
      <c r="X300" s="8"/>
      <c r="Y300" s="8"/>
      <c r="Z300" s="8"/>
      <c r="AA300" s="8"/>
      <c r="AB300" s="8"/>
      <c r="AC300" s="8"/>
      <c r="AD300" s="8"/>
      <c r="AE300" s="8"/>
      <c r="AF300" s="8"/>
      <c r="AG300" s="8"/>
    </row>
    <row r="301" spans="1:33" ht="12.75" customHeight="1" x14ac:dyDescent="0.2">
      <c r="A301" s="209"/>
      <c r="B301" s="210"/>
      <c r="C301" s="200" t="str">
        <f>+'DistrictxDiv-Dept'!C301</f>
        <v>Humanities</v>
      </c>
      <c r="D301" s="15">
        <v>1344</v>
      </c>
      <c r="E301" s="10">
        <f t="shared" si="18"/>
        <v>0.12173913043478261</v>
      </c>
      <c r="F301" s="7">
        <f>+'DistrictxDiv-Dept'!D301</f>
        <v>11040</v>
      </c>
      <c r="G301" s="8"/>
      <c r="H301" s="8"/>
      <c r="K301" s="95"/>
      <c r="L301" s="95"/>
      <c r="M301" s="95"/>
      <c r="X301" s="8"/>
      <c r="Y301" s="8"/>
      <c r="Z301" s="8"/>
      <c r="AA301" s="8"/>
      <c r="AB301" s="8"/>
      <c r="AC301" s="8"/>
      <c r="AD301" s="8"/>
      <c r="AE301" s="8"/>
      <c r="AF301" s="8"/>
      <c r="AG301" s="8"/>
    </row>
    <row r="302" spans="1:33" ht="12.75" customHeight="1" x14ac:dyDescent="0.2">
      <c r="A302" s="209"/>
      <c r="B302" s="210"/>
      <c r="C302" s="200" t="str">
        <f>+'DistrictxDiv-Dept'!C302</f>
        <v>Music</v>
      </c>
      <c r="D302" s="7">
        <v>1920.0000000000005</v>
      </c>
      <c r="E302" s="10">
        <f t="shared" si="18"/>
        <v>0.10278372591006427</v>
      </c>
      <c r="F302" s="7">
        <f>+'DistrictxDiv-Dept'!D302</f>
        <v>18680</v>
      </c>
      <c r="G302" s="8"/>
      <c r="K302" s="95"/>
      <c r="L302" s="95"/>
      <c r="M302" s="95"/>
      <c r="X302" s="8"/>
      <c r="Y302" s="8"/>
      <c r="Z302" s="8"/>
      <c r="AA302" s="8"/>
      <c r="AB302" s="8"/>
      <c r="AC302" s="8"/>
      <c r="AD302" s="8"/>
      <c r="AE302" s="8"/>
      <c r="AF302" s="8"/>
      <c r="AG302" s="8"/>
    </row>
    <row r="303" spans="1:33" ht="12.75" customHeight="1" x14ac:dyDescent="0.2">
      <c r="A303" s="209"/>
      <c r="B303" s="210"/>
      <c r="C303" s="200" t="str">
        <f>+'DistrictxDiv-Dept'!C303</f>
        <v>Speech</v>
      </c>
      <c r="D303" s="16">
        <v>1584</v>
      </c>
      <c r="E303" s="17">
        <f t="shared" si="18"/>
        <v>0.18032786885245902</v>
      </c>
      <c r="F303" s="16">
        <f>+'DistrictxDiv-Dept'!D303</f>
        <v>8784</v>
      </c>
      <c r="G303" s="8"/>
      <c r="H303" s="8"/>
      <c r="K303" s="95"/>
      <c r="L303" s="95"/>
      <c r="M303" s="95"/>
      <c r="X303" s="8"/>
      <c r="Y303" s="8"/>
      <c r="Z303" s="8"/>
      <c r="AA303" s="8"/>
      <c r="AB303" s="8"/>
      <c r="AC303" s="8"/>
      <c r="AD303" s="8"/>
      <c r="AE303" s="8"/>
      <c r="AF303" s="8"/>
      <c r="AG303" s="8"/>
    </row>
    <row r="304" spans="1:33" ht="12.75" customHeight="1" x14ac:dyDescent="0.2">
      <c r="A304" s="209"/>
      <c r="B304" s="210"/>
      <c r="C304" s="200" t="str">
        <f>+'DistrictxDiv-Dept'!C304</f>
        <v>Theater (DW)</v>
      </c>
      <c r="D304" s="7">
        <v>1056</v>
      </c>
      <c r="E304" s="10">
        <f t="shared" si="18"/>
        <v>5.7441253263707574E-2</v>
      </c>
      <c r="F304" s="7">
        <f>+'DistrictxDiv-Dept'!D304</f>
        <v>18384</v>
      </c>
      <c r="G304" s="8"/>
      <c r="K304" s="95"/>
      <c r="L304" s="95"/>
      <c r="M304" s="95"/>
      <c r="X304" s="8"/>
      <c r="Y304" s="8"/>
      <c r="Z304" s="8"/>
      <c r="AA304" s="8"/>
      <c r="AB304" s="8"/>
      <c r="AC304" s="8"/>
      <c r="AD304" s="8"/>
      <c r="AE304" s="8"/>
      <c r="AF304" s="8"/>
      <c r="AG304" s="8"/>
    </row>
    <row r="305" spans="1:33" ht="12.75" customHeight="1" x14ac:dyDescent="0.2">
      <c r="A305" s="209"/>
      <c r="B305" s="210"/>
      <c r="C305" s="35" t="s">
        <v>75</v>
      </c>
      <c r="D305" s="33">
        <f>SUM(D298:D304)</f>
        <v>8064</v>
      </c>
      <c r="E305" s="42">
        <f t="shared" si="18"/>
        <v>9.9359290290783636E-2</v>
      </c>
      <c r="F305" s="43">
        <f>+'DistrictxDiv-Dept'!D305</f>
        <v>81160</v>
      </c>
      <c r="G305" s="8"/>
      <c r="H305" s="8"/>
      <c r="K305" s="95"/>
      <c r="L305" s="95"/>
      <c r="M305" s="95"/>
      <c r="X305" s="8"/>
      <c r="Y305" s="8"/>
      <c r="Z305" s="8"/>
      <c r="AA305" s="8"/>
      <c r="AB305" s="8"/>
      <c r="AC305" s="8"/>
      <c r="AD305" s="8"/>
      <c r="AE305" s="8"/>
      <c r="AF305" s="8"/>
      <c r="AG305" s="8"/>
    </row>
    <row r="306" spans="1:33" ht="12.75" customHeight="1" x14ac:dyDescent="0.2">
      <c r="A306" s="209"/>
      <c r="B306" s="210"/>
      <c r="C306" s="53" t="str">
        <f>+'DistrictxDiv-Dept'!C306</f>
        <v>Bohanna</v>
      </c>
      <c r="D306" s="33"/>
      <c r="E306" s="34"/>
      <c r="F306" s="33"/>
      <c r="G306" s="8"/>
      <c r="L306" s="95"/>
      <c r="X306" s="8"/>
      <c r="Y306" s="8"/>
      <c r="Z306" s="8"/>
      <c r="AA306" s="8"/>
      <c r="AB306" s="8"/>
      <c r="AC306" s="8"/>
      <c r="AD306" s="8"/>
      <c r="AE306" s="8"/>
      <c r="AF306" s="8"/>
      <c r="AG306" s="8"/>
    </row>
    <row r="307" spans="1:33" ht="12.75" customHeight="1" x14ac:dyDescent="0.2">
      <c r="A307" s="209"/>
      <c r="B307" s="210"/>
      <c r="C307" s="200" t="str">
        <f>+'DistrictxDiv-Dept'!C307</f>
        <v>Art</v>
      </c>
      <c r="D307" s="15">
        <v>4992</v>
      </c>
      <c r="E307" s="10">
        <f t="shared" ref="E307:E314" si="19">+D307/$F307</f>
        <v>0.17962003454231434</v>
      </c>
      <c r="F307" s="7">
        <f>+'DistrictxDiv-Dept'!D307</f>
        <v>27792</v>
      </c>
      <c r="G307" s="8"/>
      <c r="H307" s="8"/>
      <c r="K307" s="95"/>
      <c r="L307" s="95"/>
      <c r="M307" s="95"/>
      <c r="X307" s="8"/>
      <c r="Y307" s="8"/>
      <c r="Z307" s="8"/>
      <c r="AA307" s="8"/>
      <c r="AB307" s="8"/>
      <c r="AC307" s="8"/>
      <c r="AD307" s="8"/>
      <c r="AE307" s="8"/>
      <c r="AF307" s="8"/>
      <c r="AG307" s="8"/>
    </row>
    <row r="308" spans="1:33" ht="12.75" customHeight="1" x14ac:dyDescent="0.2">
      <c r="A308" s="209"/>
      <c r="B308" s="210"/>
      <c r="C308" s="200" t="str">
        <f>+'DistrictxDiv-Dept'!C308</f>
        <v>Communication Design (DW)</v>
      </c>
      <c r="D308" s="15">
        <v>13248</v>
      </c>
      <c r="E308" s="10">
        <f t="shared" si="19"/>
        <v>0.35204081632653061</v>
      </c>
      <c r="F308" s="7">
        <f>+'DistrictxDiv-Dept'!D308</f>
        <v>37632</v>
      </c>
      <c r="G308" s="8"/>
      <c r="K308" s="95"/>
      <c r="L308" s="95"/>
      <c r="M308" s="95"/>
      <c r="X308" s="8"/>
      <c r="Y308" s="8"/>
      <c r="Z308" s="8"/>
      <c r="AA308" s="8"/>
      <c r="AB308" s="8"/>
      <c r="AC308" s="8"/>
      <c r="AD308" s="8"/>
      <c r="AE308" s="8"/>
      <c r="AF308" s="8"/>
      <c r="AG308" s="8"/>
    </row>
    <row r="309" spans="1:33" ht="12.75" customHeight="1" x14ac:dyDescent="0.2">
      <c r="A309" s="209"/>
      <c r="B309" s="210"/>
      <c r="C309" s="200" t="str">
        <f>+'DistrictxDiv-Dept'!C309</f>
        <v>Early Childhood Education</v>
      </c>
      <c r="D309" s="7">
        <v>1024</v>
      </c>
      <c r="E309" s="10">
        <f t="shared" si="19"/>
        <v>0.25</v>
      </c>
      <c r="F309" s="7">
        <f>+'DistrictxDiv-Dept'!D309</f>
        <v>4096</v>
      </c>
      <c r="G309" s="8"/>
      <c r="H309" s="8"/>
      <c r="K309" s="95"/>
      <c r="L309" s="95"/>
      <c r="M309" s="95"/>
      <c r="X309" s="8"/>
      <c r="Y309" s="8"/>
      <c r="Z309" s="8"/>
      <c r="AA309" s="8"/>
      <c r="AB309" s="8"/>
      <c r="AC309" s="8"/>
      <c r="AD309" s="8"/>
      <c r="AE309" s="8"/>
      <c r="AF309" s="8"/>
      <c r="AG309" s="8"/>
    </row>
    <row r="310" spans="1:33" ht="12.75" customHeight="1" x14ac:dyDescent="0.2">
      <c r="A310" s="209"/>
      <c r="B310" s="210"/>
      <c r="C310" s="200" t="str">
        <f>+'DistrictxDiv-Dept'!C310</f>
        <v>EDUC Learning Frameworks</v>
      </c>
      <c r="D310" s="7"/>
      <c r="E310" s="10">
        <f t="shared" si="19"/>
        <v>0</v>
      </c>
      <c r="F310" s="7">
        <f>+'DistrictxDiv-Dept'!D310</f>
        <v>6672</v>
      </c>
      <c r="G310" s="8"/>
      <c r="L310" s="95"/>
      <c r="M310" s="95"/>
      <c r="X310" s="8"/>
      <c r="Y310" s="8"/>
      <c r="Z310" s="8"/>
      <c r="AA310" s="8"/>
      <c r="AB310" s="8"/>
      <c r="AC310" s="8"/>
      <c r="AD310" s="8"/>
      <c r="AE310" s="8"/>
      <c r="AF310" s="8"/>
      <c r="AG310" s="8"/>
    </row>
    <row r="311" spans="1:33" ht="12.75" customHeight="1" x14ac:dyDescent="0.2">
      <c r="A311" s="209"/>
      <c r="B311" s="210"/>
      <c r="C311" s="200" t="str">
        <f>+'DistrictxDiv-Dept'!C311</f>
        <v>Education</v>
      </c>
      <c r="D311" s="15"/>
      <c r="E311" s="10" t="s">
        <v>102</v>
      </c>
      <c r="F311" s="7">
        <f>+'DistrictxDiv-Dept'!D311</f>
        <v>0</v>
      </c>
      <c r="G311" s="8"/>
      <c r="L311" s="95"/>
      <c r="M311" s="95"/>
      <c r="X311" s="8"/>
      <c r="Y311" s="8"/>
      <c r="Z311" s="8"/>
      <c r="AA311" s="8"/>
      <c r="AB311" s="8"/>
      <c r="AC311" s="8"/>
      <c r="AD311" s="8"/>
      <c r="AE311" s="8"/>
      <c r="AF311" s="8"/>
      <c r="AG311" s="8"/>
    </row>
    <row r="312" spans="1:33" ht="12.75" customHeight="1" x14ac:dyDescent="0.2">
      <c r="A312" s="209"/>
      <c r="B312" s="210"/>
      <c r="C312" s="200" t="str">
        <f>+'DistrictxDiv-Dept'!C312</f>
        <v>Photography</v>
      </c>
      <c r="D312" s="7">
        <v>1552</v>
      </c>
      <c r="E312" s="10">
        <f t="shared" si="19"/>
        <v>0.127129750982962</v>
      </c>
      <c r="F312" s="7">
        <f>+'DistrictxDiv-Dept'!D312</f>
        <v>12208</v>
      </c>
      <c r="G312" s="8"/>
      <c r="H312" s="8"/>
      <c r="K312" s="95"/>
      <c r="L312" s="95"/>
      <c r="M312" s="95"/>
      <c r="X312" s="8"/>
      <c r="Y312" s="8"/>
      <c r="Z312" s="8"/>
      <c r="AA312" s="8"/>
      <c r="AB312" s="8"/>
      <c r="AC312" s="8"/>
      <c r="AD312" s="8"/>
      <c r="AE312" s="8"/>
      <c r="AF312" s="8"/>
      <c r="AG312" s="8"/>
    </row>
    <row r="313" spans="1:33" ht="12.75" customHeight="1" x14ac:dyDescent="0.2">
      <c r="A313" s="209"/>
      <c r="B313" s="210"/>
      <c r="C313" s="35" t="s">
        <v>75</v>
      </c>
      <c r="D313" s="33">
        <f>SUM(D307:D312)</f>
        <v>20816</v>
      </c>
      <c r="E313" s="34">
        <f t="shared" si="19"/>
        <v>0.23547511312217195</v>
      </c>
      <c r="F313" s="33">
        <f>+'DistrictxDiv-Dept'!D313</f>
        <v>88400</v>
      </c>
      <c r="G313" s="8"/>
      <c r="H313" s="8"/>
      <c r="K313" s="95"/>
      <c r="L313" s="95"/>
      <c r="M313" s="95"/>
      <c r="X313" s="8"/>
      <c r="Y313" s="8"/>
      <c r="Z313" s="8"/>
      <c r="AA313" s="8"/>
      <c r="AB313" s="8"/>
      <c r="AC313" s="8"/>
      <c r="AD313" s="8"/>
      <c r="AE313" s="8"/>
      <c r="AF313" s="8"/>
      <c r="AG313" s="8"/>
    </row>
    <row r="314" spans="1:33" ht="12.75" customHeight="1" thickBot="1" x14ac:dyDescent="0.25">
      <c r="A314" s="209"/>
      <c r="B314" s="217"/>
      <c r="C314" s="64" t="s">
        <v>25</v>
      </c>
      <c r="D314" s="63">
        <f>SUM(D305,D313)</f>
        <v>28880</v>
      </c>
      <c r="E314" s="61">
        <f t="shared" si="19"/>
        <v>0.17032318943146968</v>
      </c>
      <c r="F314" s="63">
        <f>+'DistrictxDiv-Dept'!D314</f>
        <v>169560</v>
      </c>
      <c r="G314" s="8"/>
      <c r="K314" s="95"/>
      <c r="L314" s="95"/>
      <c r="X314" s="8"/>
      <c r="Y314" s="8"/>
      <c r="Z314" s="8"/>
      <c r="AA314" s="8"/>
      <c r="AB314" s="8"/>
      <c r="AC314" s="8"/>
      <c r="AD314" s="8"/>
      <c r="AE314" s="8"/>
      <c r="AF314" s="8"/>
      <c r="AG314" s="8"/>
    </row>
    <row r="315" spans="1:33" ht="12.75" customHeight="1" x14ac:dyDescent="0.2">
      <c r="A315" s="209"/>
      <c r="B315" s="212" t="s">
        <v>526</v>
      </c>
      <c r="C315" s="53" t="str">
        <f>+'DistrictxDiv-Dept'!C315</f>
        <v>Hughes</v>
      </c>
      <c r="D315" s="36"/>
      <c r="E315" s="36"/>
      <c r="F315" s="191"/>
      <c r="G315" s="8"/>
      <c r="K315" s="95"/>
      <c r="L315" s="95"/>
      <c r="X315" s="8"/>
      <c r="Y315" s="8"/>
      <c r="Z315" s="8"/>
      <c r="AA315" s="8"/>
      <c r="AB315" s="8"/>
      <c r="AC315" s="8"/>
      <c r="AD315" s="8"/>
      <c r="AE315" s="8"/>
      <c r="AF315" s="8"/>
      <c r="AG315" s="8"/>
    </row>
    <row r="316" spans="1:33" ht="12.75" customHeight="1" x14ac:dyDescent="0.2">
      <c r="A316" s="209"/>
      <c r="B316" s="210"/>
      <c r="C316" s="200" t="str">
        <f>+'DistrictxDiv-Dept'!C316</f>
        <v>Accounting</v>
      </c>
      <c r="D316" s="15">
        <v>1856</v>
      </c>
      <c r="E316" s="10">
        <f t="shared" ref="E316:E325" si="20">+D316/$F316</f>
        <v>0.13063063063063063</v>
      </c>
      <c r="F316" s="7">
        <f>+'DistrictxDiv-Dept'!D316</f>
        <v>14208</v>
      </c>
      <c r="G316" s="8"/>
      <c r="K316" s="95"/>
      <c r="L316" s="95"/>
      <c r="M316" s="95"/>
      <c r="X316" s="8"/>
      <c r="Y316" s="8"/>
      <c r="Z316" s="8"/>
      <c r="AA316" s="8"/>
      <c r="AB316" s="8"/>
      <c r="AC316" s="8"/>
      <c r="AD316" s="8"/>
      <c r="AE316" s="8"/>
      <c r="AF316" s="8"/>
      <c r="AG316" s="8"/>
    </row>
    <row r="317" spans="1:33" ht="12.75" customHeight="1" x14ac:dyDescent="0.2">
      <c r="A317" s="209"/>
      <c r="B317" s="210"/>
      <c r="C317" s="200" t="str">
        <f>+'DistrictxDiv-Dept'!C317</f>
        <v>Asian Languages</v>
      </c>
      <c r="D317" s="7"/>
      <c r="E317" s="10" t="s">
        <v>102</v>
      </c>
      <c r="F317" s="7">
        <f>+'DistrictxDiv-Dept'!D317</f>
        <v>0</v>
      </c>
      <c r="G317" s="8"/>
      <c r="L317" s="95"/>
      <c r="M317" s="95"/>
      <c r="X317" s="8"/>
      <c r="Y317" s="8"/>
      <c r="Z317" s="8"/>
      <c r="AA317" s="8"/>
      <c r="AB317" s="8"/>
      <c r="AC317" s="8"/>
      <c r="AD317" s="8"/>
      <c r="AE317" s="8"/>
      <c r="AF317" s="8"/>
      <c r="AG317" s="8"/>
    </row>
    <row r="318" spans="1:33" ht="12.75" customHeight="1" x14ac:dyDescent="0.2">
      <c r="A318" s="209"/>
      <c r="B318" s="210"/>
      <c r="C318" s="200" t="str">
        <f>+'DistrictxDiv-Dept'!C318</f>
        <v>Banking (DW)</v>
      </c>
      <c r="D318" s="16">
        <v>3200</v>
      </c>
      <c r="E318" s="17">
        <f t="shared" si="20"/>
        <v>0.38610038610038611</v>
      </c>
      <c r="F318" s="16">
        <f>+'DistrictxDiv-Dept'!D318</f>
        <v>8288</v>
      </c>
      <c r="G318" s="8"/>
      <c r="K318" s="95"/>
      <c r="L318" s="95"/>
      <c r="M318" s="95"/>
      <c r="X318" s="8"/>
      <c r="Y318" s="8"/>
      <c r="Z318" s="8"/>
      <c r="AA318" s="8"/>
      <c r="AB318" s="8"/>
      <c r="AC318" s="8"/>
      <c r="AD318" s="8"/>
      <c r="AE318" s="8"/>
      <c r="AF318" s="8"/>
      <c r="AG318" s="8"/>
    </row>
    <row r="319" spans="1:33" ht="12.75" customHeight="1" x14ac:dyDescent="0.2">
      <c r="A319" s="209"/>
      <c r="B319" s="210"/>
      <c r="C319" s="200" t="str">
        <f>+'DistrictxDiv-Dept'!C319</f>
        <v>Business</v>
      </c>
      <c r="D319" s="16">
        <v>3792</v>
      </c>
      <c r="E319" s="17">
        <f t="shared" si="20"/>
        <v>0.33333333333333331</v>
      </c>
      <c r="F319" s="16">
        <f>+'DistrictxDiv-Dept'!D319</f>
        <v>11376</v>
      </c>
      <c r="G319" s="8"/>
      <c r="H319" s="8"/>
      <c r="K319" s="95"/>
      <c r="L319" s="95"/>
      <c r="M319" s="95"/>
      <c r="X319" s="8"/>
      <c r="Y319" s="8"/>
      <c r="Z319" s="8"/>
      <c r="AA319" s="8"/>
      <c r="AB319" s="8"/>
      <c r="AC319" s="8"/>
      <c r="AD319" s="8"/>
      <c r="AE319" s="8"/>
      <c r="AF319" s="8"/>
      <c r="AG319" s="8"/>
    </row>
    <row r="320" spans="1:33" ht="12.75" customHeight="1" x14ac:dyDescent="0.2">
      <c r="A320" s="209"/>
      <c r="B320" s="210"/>
      <c r="C320" s="200" t="str">
        <f>+'DistrictxDiv-Dept'!C320</f>
        <v>Economics</v>
      </c>
      <c r="D320" s="7">
        <v>4320</v>
      </c>
      <c r="E320" s="10">
        <f t="shared" si="20"/>
        <v>0.22167487684729065</v>
      </c>
      <c r="F320" s="7">
        <f>+'DistrictxDiv-Dept'!D320</f>
        <v>19488</v>
      </c>
      <c r="G320" s="8"/>
      <c r="H320" s="8"/>
      <c r="K320" s="95"/>
      <c r="L320" s="95"/>
      <c r="M320" s="95"/>
      <c r="X320" s="8"/>
      <c r="Y320" s="8"/>
      <c r="Z320" s="8"/>
      <c r="AA320" s="8"/>
      <c r="AB320" s="8"/>
      <c r="AC320" s="8"/>
      <c r="AD320" s="8"/>
      <c r="AE320" s="8"/>
      <c r="AF320" s="8"/>
      <c r="AG320" s="8"/>
    </row>
    <row r="321" spans="1:33" ht="12.75" customHeight="1" x14ac:dyDescent="0.2">
      <c r="A321" s="209"/>
      <c r="B321" s="210"/>
      <c r="C321" s="200" t="str">
        <f>+'DistrictxDiv-Dept'!C321</f>
        <v>Foreign Languages</v>
      </c>
      <c r="D321" s="15"/>
      <c r="E321" s="10">
        <f t="shared" si="20"/>
        <v>0</v>
      </c>
      <c r="F321" s="7">
        <f>+'DistrictxDiv-Dept'!D321</f>
        <v>1600</v>
      </c>
      <c r="G321" s="8"/>
      <c r="L321" s="95"/>
      <c r="M321" s="95"/>
      <c r="X321" s="8"/>
      <c r="Y321" s="8"/>
      <c r="Z321" s="8"/>
      <c r="AA321" s="8"/>
      <c r="AB321" s="8"/>
      <c r="AC321" s="8"/>
      <c r="AD321" s="8"/>
      <c r="AE321" s="8"/>
      <c r="AF321" s="8"/>
      <c r="AG321" s="8"/>
    </row>
    <row r="322" spans="1:33" ht="12.75" customHeight="1" x14ac:dyDescent="0.2">
      <c r="A322" s="209"/>
      <c r="B322" s="210"/>
      <c r="C322" s="200" t="str">
        <f>+'DistrictxDiv-Dept'!C322</f>
        <v>Human Resources Management (DW)</v>
      </c>
      <c r="D322" s="7">
        <v>3600</v>
      </c>
      <c r="E322" s="10">
        <f t="shared" si="20"/>
        <v>0.34090909090909088</v>
      </c>
      <c r="F322" s="7">
        <f>+'DistrictxDiv-Dept'!D322</f>
        <v>10560</v>
      </c>
      <c r="G322" s="8"/>
      <c r="K322" s="95"/>
      <c r="L322" s="95"/>
      <c r="M322" s="95"/>
      <c r="X322" s="8"/>
      <c r="Y322" s="8"/>
      <c r="Z322" s="8"/>
      <c r="AA322" s="8"/>
      <c r="AB322" s="8"/>
      <c r="AC322" s="8"/>
      <c r="AD322" s="8"/>
      <c r="AE322" s="8"/>
      <c r="AF322" s="8"/>
      <c r="AG322" s="8"/>
    </row>
    <row r="323" spans="1:33" ht="12.75" customHeight="1" x14ac:dyDescent="0.2">
      <c r="A323" s="209"/>
      <c r="B323" s="210"/>
      <c r="C323" s="200" t="str">
        <f>+'DistrictxDiv-Dept'!C323</f>
        <v>Insurance Management (DW)</v>
      </c>
      <c r="D323" s="15"/>
      <c r="E323" s="10" t="s">
        <v>102</v>
      </c>
      <c r="F323" s="7">
        <f>+'DistrictxDiv-Dept'!D323</f>
        <v>0</v>
      </c>
      <c r="G323" s="8"/>
      <c r="L323" s="95"/>
      <c r="X323" s="8"/>
      <c r="Y323" s="8"/>
      <c r="Z323" s="8"/>
      <c r="AA323" s="8"/>
      <c r="AB323" s="8"/>
      <c r="AC323" s="8"/>
      <c r="AD323" s="8"/>
      <c r="AE323" s="8"/>
      <c r="AF323" s="8"/>
      <c r="AG323" s="8"/>
    </row>
    <row r="324" spans="1:33" ht="12.75" customHeight="1" x14ac:dyDescent="0.2">
      <c r="A324" s="209"/>
      <c r="B324" s="210"/>
      <c r="C324" s="200" t="str">
        <f>+'DistrictxDiv-Dept'!C324</f>
        <v>Spanish</v>
      </c>
      <c r="D324" s="7">
        <v>1360</v>
      </c>
      <c r="E324" s="10">
        <f t="shared" si="20"/>
        <v>0.20238095238095238</v>
      </c>
      <c r="F324" s="7">
        <f>+'DistrictxDiv-Dept'!D324</f>
        <v>6720</v>
      </c>
      <c r="G324" s="8"/>
      <c r="K324" s="95"/>
      <c r="L324" s="95"/>
      <c r="M324" s="95"/>
      <c r="X324" s="8"/>
      <c r="Y324" s="8"/>
      <c r="Z324" s="8"/>
      <c r="AA324" s="8"/>
      <c r="AB324" s="8"/>
      <c r="AC324" s="8"/>
      <c r="AD324" s="8"/>
      <c r="AE324" s="8"/>
      <c r="AF324" s="8"/>
      <c r="AG324" s="8"/>
    </row>
    <row r="325" spans="1:33" ht="12.75" customHeight="1" x14ac:dyDescent="0.2">
      <c r="A325" s="209"/>
      <c r="B325" s="210"/>
      <c r="C325" s="35" t="s">
        <v>75</v>
      </c>
      <c r="D325" s="37">
        <f>SUM(D316:D324)</f>
        <v>18128</v>
      </c>
      <c r="E325" s="34">
        <f t="shared" si="20"/>
        <v>0.25094130675526022</v>
      </c>
      <c r="F325" s="33">
        <f>+'DistrictxDiv-Dept'!D325</f>
        <v>72240</v>
      </c>
      <c r="G325" s="8"/>
      <c r="K325" s="95"/>
      <c r="L325" s="95"/>
      <c r="M325" s="95"/>
      <c r="X325" s="8"/>
      <c r="Y325" s="8"/>
      <c r="Z325" s="8"/>
      <c r="AA325" s="8"/>
      <c r="AB325" s="8"/>
      <c r="AC325" s="8"/>
      <c r="AD325" s="8"/>
      <c r="AE325" s="8"/>
      <c r="AF325" s="8"/>
      <c r="AG325" s="8"/>
    </row>
    <row r="326" spans="1:33" ht="12.75" customHeight="1" x14ac:dyDescent="0.2">
      <c r="A326" s="209"/>
      <c r="B326" s="210"/>
      <c r="C326" s="53" t="str">
        <f>+'DistrictxDiv-Dept'!C326</f>
        <v>Fischer</v>
      </c>
      <c r="D326" s="37"/>
      <c r="E326" s="34"/>
      <c r="F326" s="33"/>
      <c r="G326" s="8"/>
      <c r="L326" s="95"/>
      <c r="X326" s="8"/>
      <c r="Y326" s="8"/>
      <c r="Z326" s="8"/>
      <c r="AA326" s="8"/>
      <c r="AB326" s="8"/>
      <c r="AC326" s="8"/>
      <c r="AD326" s="8"/>
      <c r="AE326" s="8"/>
      <c r="AF326" s="8"/>
      <c r="AG326" s="8"/>
    </row>
    <row r="327" spans="1:33" ht="12.75" customHeight="1" x14ac:dyDescent="0.2">
      <c r="A327" s="209"/>
      <c r="B327" s="210"/>
      <c r="C327" s="200" t="str">
        <f>+'DistrictxDiv-Dept'!C327</f>
        <v>American Sign Language/IPPD (DW)</v>
      </c>
      <c r="D327" s="16">
        <v>448</v>
      </c>
      <c r="E327" s="17">
        <f t="shared" ref="E327:E331" si="21">+D327/$F327</f>
        <v>5.6565656565656569E-2</v>
      </c>
      <c r="F327" s="16">
        <f>+'DistrictxDiv-Dept'!D327</f>
        <v>7920</v>
      </c>
      <c r="G327" s="8"/>
      <c r="K327" s="95"/>
      <c r="L327" s="95"/>
      <c r="M327" s="95"/>
      <c r="X327" s="8"/>
      <c r="Y327" s="8"/>
      <c r="Z327" s="8"/>
      <c r="AA327" s="8"/>
      <c r="AB327" s="8"/>
      <c r="AC327" s="8"/>
      <c r="AD327" s="8"/>
      <c r="AE327" s="8"/>
      <c r="AF327" s="8"/>
      <c r="AG327" s="8"/>
    </row>
    <row r="328" spans="1:33" ht="12.75" customHeight="1" x14ac:dyDescent="0.2">
      <c r="A328" s="209"/>
      <c r="B328" s="210"/>
      <c r="C328" s="200" t="str">
        <f>+'DistrictxDiv-Dept'!C328</f>
        <v>Developmental Mathematics</v>
      </c>
      <c r="D328" s="7">
        <v>12816</v>
      </c>
      <c r="E328" s="10">
        <f t="shared" si="21"/>
        <v>0.35364238410596027</v>
      </c>
      <c r="F328" s="7">
        <f>+'DistrictxDiv-Dept'!D328</f>
        <v>36240</v>
      </c>
      <c r="G328" s="8"/>
      <c r="H328" s="8"/>
      <c r="K328" s="95"/>
      <c r="L328" s="95"/>
      <c r="M328" s="95"/>
      <c r="X328" s="8"/>
      <c r="Y328" s="8"/>
      <c r="Z328" s="8"/>
      <c r="AA328" s="8"/>
      <c r="AB328" s="8"/>
      <c r="AC328" s="8"/>
      <c r="AD328" s="8"/>
      <c r="AE328" s="8"/>
      <c r="AF328" s="8"/>
      <c r="AG328" s="8"/>
    </row>
    <row r="329" spans="1:33" ht="12.75" customHeight="1" x14ac:dyDescent="0.2">
      <c r="A329" s="209"/>
      <c r="B329" s="210"/>
      <c r="C329" s="200" t="str">
        <f>+'DistrictxDiv-Dept'!C329</f>
        <v>ESL (DW)</v>
      </c>
      <c r="D329" s="7">
        <v>960</v>
      </c>
      <c r="E329" s="10">
        <f t="shared" si="21"/>
        <v>0.24590163934426229</v>
      </c>
      <c r="F329" s="7">
        <f>+'DistrictxDiv-Dept'!D329</f>
        <v>3904</v>
      </c>
      <c r="G329" s="8"/>
      <c r="H329" s="8"/>
      <c r="K329" s="95"/>
      <c r="L329" s="95"/>
      <c r="M329" s="95"/>
      <c r="X329" s="8"/>
      <c r="Y329" s="8"/>
      <c r="Z329" s="8"/>
      <c r="AA329" s="8"/>
      <c r="AB329" s="8"/>
      <c r="AC329" s="8"/>
      <c r="AD329" s="8"/>
      <c r="AE329" s="8"/>
      <c r="AF329" s="8"/>
      <c r="AG329" s="8"/>
    </row>
    <row r="330" spans="1:33" ht="12.75" customHeight="1" x14ac:dyDescent="0.2">
      <c r="A330" s="209"/>
      <c r="B330" s="210"/>
      <c r="C330" s="200" t="str">
        <f>+'DistrictxDiv-Dept'!C330</f>
        <v>Mathematics</v>
      </c>
      <c r="D330" s="7">
        <v>11760</v>
      </c>
      <c r="E330" s="10">
        <f t="shared" si="21"/>
        <v>0.13496143958868895</v>
      </c>
      <c r="F330" s="7">
        <f>+'DistrictxDiv-Dept'!D330</f>
        <v>87136</v>
      </c>
      <c r="G330" s="8"/>
      <c r="K330" s="95"/>
      <c r="L330" s="95"/>
      <c r="M330" s="95"/>
      <c r="X330" s="8"/>
      <c r="Y330" s="8"/>
      <c r="Z330" s="8"/>
      <c r="AA330" s="8"/>
      <c r="AB330" s="8"/>
      <c r="AC330" s="8"/>
      <c r="AD330" s="8"/>
      <c r="AE330" s="8"/>
      <c r="AF330" s="8"/>
      <c r="AG330" s="8"/>
    </row>
    <row r="331" spans="1:33" ht="12.75" customHeight="1" x14ac:dyDescent="0.2">
      <c r="A331" s="209"/>
      <c r="B331" s="210"/>
      <c r="C331" s="35" t="s">
        <v>75</v>
      </c>
      <c r="D331" s="33">
        <f>SUM(D327:D330)</f>
        <v>25984</v>
      </c>
      <c r="E331" s="34">
        <f t="shared" si="21"/>
        <v>0.19218934911242602</v>
      </c>
      <c r="F331" s="33">
        <f>+'DistrictxDiv-Dept'!D331</f>
        <v>135200</v>
      </c>
      <c r="G331" s="8"/>
      <c r="H331" s="8"/>
      <c r="K331" s="95"/>
      <c r="L331" s="95"/>
      <c r="M331" s="95"/>
      <c r="X331" s="8"/>
      <c r="Y331" s="8"/>
      <c r="Z331" s="8"/>
      <c r="AA331" s="8"/>
      <c r="AB331" s="8"/>
      <c r="AC331" s="8"/>
      <c r="AD331" s="8"/>
      <c r="AE331" s="8"/>
      <c r="AF331" s="8"/>
      <c r="AG331" s="8"/>
    </row>
    <row r="332" spans="1:33" ht="12.75" customHeight="1" x14ac:dyDescent="0.2">
      <c r="A332" s="209"/>
      <c r="B332" s="210"/>
      <c r="C332" s="53" t="str">
        <f>+'DistrictxDiv-Dept'!C332</f>
        <v>Andrews</v>
      </c>
      <c r="D332" s="43"/>
      <c r="E332" s="42"/>
      <c r="F332" s="43"/>
      <c r="G332" s="8"/>
      <c r="L332" s="95"/>
      <c r="X332" s="8"/>
      <c r="Y332" s="8"/>
      <c r="Z332" s="8"/>
      <c r="AA332" s="8"/>
      <c r="AB332" s="8"/>
      <c r="AC332" s="8"/>
      <c r="AD332" s="8"/>
      <c r="AE332" s="8"/>
      <c r="AF332" s="8"/>
      <c r="AG332" s="8"/>
    </row>
    <row r="333" spans="1:33" ht="12.75" customHeight="1" x14ac:dyDescent="0.2">
      <c r="A333" s="209"/>
      <c r="B333" s="210"/>
      <c r="C333" s="200" t="str">
        <f>+'DistrictxDiv-Dept'!C333</f>
        <v>English</v>
      </c>
      <c r="D333" s="15">
        <v>14400</v>
      </c>
      <c r="E333" s="10">
        <f t="shared" ref="E333:E339" si="22">+D333/$F333</f>
        <v>0.1629844259326331</v>
      </c>
      <c r="F333" s="7">
        <f>+'DistrictxDiv-Dept'!D333</f>
        <v>88352</v>
      </c>
      <c r="G333" s="8"/>
      <c r="H333" s="8"/>
      <c r="K333" s="95"/>
      <c r="L333" s="95"/>
      <c r="M333" s="95"/>
      <c r="X333" s="8"/>
      <c r="Y333" s="8"/>
      <c r="Z333" s="8"/>
      <c r="AA333" s="8"/>
      <c r="AB333" s="8"/>
      <c r="AC333" s="8"/>
      <c r="AD333" s="8"/>
      <c r="AE333" s="8"/>
      <c r="AF333" s="8"/>
      <c r="AG333" s="8"/>
    </row>
    <row r="334" spans="1:33" ht="12.75" customHeight="1" x14ac:dyDescent="0.2">
      <c r="A334" s="209"/>
      <c r="B334" s="210"/>
      <c r="C334" s="200" t="str">
        <f>+'DistrictxDiv-Dept'!C334</f>
        <v>Kinesiology</v>
      </c>
      <c r="D334" s="15">
        <v>1200</v>
      </c>
      <c r="E334" s="10">
        <f t="shared" si="22"/>
        <v>0.17006802721088435</v>
      </c>
      <c r="F334" s="7">
        <f>+'DistrictxDiv-Dept'!D334</f>
        <v>7056</v>
      </c>
      <c r="G334" s="8"/>
      <c r="H334" s="8"/>
      <c r="K334" s="95"/>
      <c r="L334" s="95"/>
      <c r="M334" s="95"/>
      <c r="X334" s="8"/>
      <c r="Y334" s="8"/>
      <c r="Z334" s="8"/>
      <c r="AA334" s="8"/>
      <c r="AB334" s="8"/>
      <c r="AC334" s="8"/>
      <c r="AD334" s="8"/>
      <c r="AE334" s="8"/>
      <c r="AF334" s="8"/>
      <c r="AG334" s="8"/>
    </row>
    <row r="335" spans="1:33" ht="12.75" customHeight="1" x14ac:dyDescent="0.2">
      <c r="A335" s="209"/>
      <c r="B335" s="210"/>
      <c r="C335" s="200" t="str">
        <f>+'DistrictxDiv-Dept'!C335</f>
        <v>Marketing (DW)</v>
      </c>
      <c r="D335" s="15">
        <v>96</v>
      </c>
      <c r="E335" s="10">
        <f t="shared" si="22"/>
        <v>1.6528925619834711E-2</v>
      </c>
      <c r="F335" s="7">
        <f>+'DistrictxDiv-Dept'!D335</f>
        <v>5808</v>
      </c>
      <c r="G335" s="8"/>
      <c r="H335" s="8"/>
      <c r="K335" s="95"/>
      <c r="L335" s="95"/>
      <c r="M335" s="95"/>
      <c r="X335" s="8"/>
      <c r="Y335" s="8"/>
      <c r="Z335" s="8"/>
      <c r="AA335" s="8"/>
      <c r="AB335" s="8"/>
      <c r="AC335" s="8"/>
      <c r="AD335" s="8"/>
      <c r="AE335" s="8"/>
      <c r="AF335" s="8"/>
      <c r="AG335" s="8"/>
    </row>
    <row r="336" spans="1:33" ht="12.75" customHeight="1" x14ac:dyDescent="0.2">
      <c r="A336" s="209"/>
      <c r="B336" s="210"/>
      <c r="C336" s="200" t="str">
        <f>+'DistrictxDiv-Dept'!C336</f>
        <v>Philosophy</v>
      </c>
      <c r="D336" s="7">
        <v>1056</v>
      </c>
      <c r="E336" s="10">
        <f t="shared" si="22"/>
        <v>0.10232558139534884</v>
      </c>
      <c r="F336" s="7">
        <f>+'DistrictxDiv-Dept'!D336</f>
        <v>10320</v>
      </c>
      <c r="G336" s="8"/>
      <c r="H336" s="8"/>
      <c r="K336" s="95"/>
      <c r="L336" s="95"/>
      <c r="M336" s="95"/>
      <c r="X336" s="8"/>
      <c r="Y336" s="8"/>
      <c r="Z336" s="8"/>
      <c r="AA336" s="8"/>
      <c r="AB336" s="8"/>
      <c r="AC336" s="8"/>
      <c r="AD336" s="8"/>
      <c r="AE336" s="8"/>
      <c r="AF336" s="8"/>
      <c r="AG336" s="8"/>
    </row>
    <row r="337" spans="1:33" ht="12.75" customHeight="1" x14ac:dyDescent="0.2">
      <c r="A337" s="209"/>
      <c r="B337" s="210"/>
      <c r="C337" s="200" t="str">
        <f>+'DistrictxDiv-Dept'!C337</f>
        <v>Reading &amp; Writing</v>
      </c>
      <c r="D337" s="7">
        <v>16464</v>
      </c>
      <c r="E337" s="10">
        <f t="shared" si="22"/>
        <v>0.40352941176470586</v>
      </c>
      <c r="F337" s="7">
        <f>+'DistrictxDiv-Dept'!D337</f>
        <v>40800</v>
      </c>
      <c r="G337" s="8"/>
      <c r="K337" s="95"/>
      <c r="L337" s="95"/>
      <c r="M337" s="95"/>
      <c r="X337" s="8"/>
      <c r="Y337" s="8"/>
      <c r="Z337" s="8"/>
      <c r="AA337" s="8"/>
      <c r="AB337" s="8"/>
      <c r="AC337" s="8"/>
      <c r="AD337" s="8"/>
      <c r="AE337" s="8"/>
      <c r="AF337" s="8"/>
      <c r="AG337" s="8"/>
    </row>
    <row r="338" spans="1:33" ht="12.75" customHeight="1" x14ac:dyDescent="0.2">
      <c r="A338" s="209"/>
      <c r="B338" s="210"/>
      <c r="C338" s="35" t="s">
        <v>75</v>
      </c>
      <c r="D338" s="33">
        <f>SUM(D333:D337)</f>
        <v>33216</v>
      </c>
      <c r="E338" s="34">
        <f t="shared" si="22"/>
        <v>0.21804432307530722</v>
      </c>
      <c r="F338" s="33">
        <f>+'DistrictxDiv-Dept'!D338</f>
        <v>152336</v>
      </c>
      <c r="G338" s="8"/>
      <c r="H338" s="8"/>
      <c r="K338" s="95"/>
      <c r="L338" s="95"/>
      <c r="M338" s="95"/>
      <c r="X338" s="8"/>
      <c r="Y338" s="8"/>
      <c r="Z338" s="8"/>
      <c r="AA338" s="8"/>
      <c r="AB338" s="8"/>
      <c r="AC338" s="8"/>
      <c r="AD338" s="8"/>
      <c r="AE338" s="8"/>
      <c r="AF338" s="8"/>
      <c r="AG338" s="8"/>
    </row>
    <row r="339" spans="1:33" ht="12.75" customHeight="1" thickBot="1" x14ac:dyDescent="0.25">
      <c r="A339" s="209"/>
      <c r="B339" s="217"/>
      <c r="C339" s="64" t="s">
        <v>25</v>
      </c>
      <c r="D339" s="63">
        <f>SUM(D325,D331,D338)</f>
        <v>77328</v>
      </c>
      <c r="E339" s="61">
        <f t="shared" si="22"/>
        <v>0.21493373654718492</v>
      </c>
      <c r="F339" s="63">
        <f>+'DistrictxDiv-Dept'!D339</f>
        <v>359776</v>
      </c>
      <c r="G339" s="8"/>
      <c r="H339" s="8"/>
      <c r="K339" s="95"/>
      <c r="L339" s="95"/>
      <c r="X339" s="8"/>
      <c r="Y339" s="8"/>
      <c r="Z339" s="8"/>
      <c r="AA339" s="8"/>
      <c r="AB339" s="8"/>
      <c r="AC339" s="8"/>
      <c r="AD339" s="8"/>
      <c r="AE339" s="8"/>
      <c r="AF339" s="8"/>
      <c r="AG339" s="8"/>
    </row>
    <row r="340" spans="1:33" ht="12.75" customHeight="1" x14ac:dyDescent="0.2">
      <c r="A340" s="207" t="s">
        <v>530</v>
      </c>
      <c r="B340" s="212" t="s">
        <v>527</v>
      </c>
      <c r="C340" s="51" t="str">
        <f>+'DistrictxDiv-Dept'!C340</f>
        <v>Robinson</v>
      </c>
      <c r="D340" s="65"/>
      <c r="E340" s="65"/>
      <c r="F340" s="33"/>
      <c r="G340" s="8"/>
      <c r="K340" s="95"/>
      <c r="L340" s="95"/>
      <c r="X340" s="8"/>
      <c r="Y340" s="8"/>
      <c r="Z340" s="8"/>
      <c r="AA340" s="8"/>
      <c r="AB340" s="8"/>
      <c r="AC340" s="8"/>
      <c r="AD340" s="8"/>
      <c r="AE340" s="8"/>
      <c r="AF340" s="8"/>
      <c r="AG340" s="8"/>
    </row>
    <row r="341" spans="1:33" ht="12.75" customHeight="1" x14ac:dyDescent="0.2">
      <c r="A341" s="207"/>
      <c r="B341" s="210"/>
      <c r="C341" s="200" t="str">
        <f>+'DistrictxDiv-Dept'!C341</f>
        <v>Anatomy &amp; Physiology</v>
      </c>
      <c r="D341" s="7">
        <v>7872</v>
      </c>
      <c r="E341" s="10">
        <f t="shared" ref="E341:E350" si="23">+D341/$F341</f>
        <v>0.29963459196102316</v>
      </c>
      <c r="F341" s="7">
        <f>+'DistrictxDiv-Dept'!D341</f>
        <v>26272</v>
      </c>
      <c r="G341" s="8"/>
      <c r="H341" s="8"/>
      <c r="K341" s="95"/>
      <c r="L341" s="95"/>
      <c r="M341" s="95"/>
      <c r="X341" s="8"/>
      <c r="Y341" s="8"/>
      <c r="Z341" s="8"/>
      <c r="AA341" s="8"/>
      <c r="AB341" s="8"/>
      <c r="AC341" s="8"/>
      <c r="AD341" s="8"/>
      <c r="AE341" s="8"/>
      <c r="AF341" s="8"/>
      <c r="AG341" s="8"/>
    </row>
    <row r="342" spans="1:33" ht="12.75" customHeight="1" x14ac:dyDescent="0.2">
      <c r="A342" s="207"/>
      <c r="B342" s="210"/>
      <c r="C342" s="200" t="str">
        <f>+'DistrictxDiv-Dept'!C342</f>
        <v>Anthropology</v>
      </c>
      <c r="D342" s="7"/>
      <c r="E342" s="10">
        <f t="shared" si="23"/>
        <v>0</v>
      </c>
      <c r="F342" s="7">
        <f>+'DistrictxDiv-Dept'!D342</f>
        <v>2496</v>
      </c>
      <c r="G342" s="8"/>
      <c r="L342" s="95"/>
      <c r="M342" s="95"/>
      <c r="X342" s="8"/>
      <c r="Y342" s="8"/>
      <c r="Z342" s="8"/>
      <c r="AA342" s="8"/>
      <c r="AB342" s="8"/>
      <c r="AC342" s="8"/>
      <c r="AD342" s="8"/>
      <c r="AE342" s="8"/>
      <c r="AF342" s="8"/>
      <c r="AG342" s="8"/>
    </row>
    <row r="343" spans="1:33" ht="12.75" customHeight="1" x14ac:dyDescent="0.2">
      <c r="A343" s="207"/>
      <c r="B343" s="210"/>
      <c r="C343" s="200" t="str">
        <f>+'DistrictxDiv-Dept'!C343</f>
        <v>Astronomy</v>
      </c>
      <c r="D343" s="7"/>
      <c r="E343" s="10">
        <f t="shared" si="23"/>
        <v>0</v>
      </c>
      <c r="F343" s="7">
        <f>+'DistrictxDiv-Dept'!D343</f>
        <v>8640</v>
      </c>
      <c r="G343" s="8"/>
      <c r="L343" s="95"/>
      <c r="M343" s="95"/>
      <c r="X343" s="8"/>
      <c r="Y343" s="8"/>
      <c r="Z343" s="8"/>
      <c r="AA343" s="8"/>
      <c r="AB343" s="8"/>
      <c r="AC343" s="8"/>
      <c r="AD343" s="8"/>
      <c r="AE343" s="8"/>
      <c r="AF343" s="8"/>
      <c r="AG343" s="8"/>
    </row>
    <row r="344" spans="1:33" ht="12.75" customHeight="1" x14ac:dyDescent="0.2">
      <c r="A344" s="207"/>
      <c r="B344" s="210"/>
      <c r="C344" s="200" t="str">
        <f>+'DistrictxDiv-Dept'!C344</f>
        <v>Biology</v>
      </c>
      <c r="D344" s="7">
        <v>2080</v>
      </c>
      <c r="E344" s="10">
        <f t="shared" si="23"/>
        <v>6.3913470993117005E-2</v>
      </c>
      <c r="F344" s="7">
        <f>+'DistrictxDiv-Dept'!D344</f>
        <v>32544</v>
      </c>
      <c r="G344" s="8"/>
      <c r="K344" s="95"/>
      <c r="L344" s="95"/>
      <c r="M344" s="95"/>
      <c r="X344" s="8"/>
      <c r="Y344" s="8"/>
      <c r="Z344" s="8"/>
      <c r="AA344" s="8"/>
      <c r="AB344" s="8"/>
      <c r="AC344" s="8"/>
      <c r="AD344" s="8"/>
      <c r="AE344" s="8"/>
      <c r="AF344" s="8"/>
      <c r="AG344" s="8"/>
    </row>
    <row r="345" spans="1:33" ht="12.75" customHeight="1" x14ac:dyDescent="0.2">
      <c r="A345" s="207"/>
      <c r="B345" s="210"/>
      <c r="C345" s="200" t="str">
        <f>+'DistrictxDiv-Dept'!C345</f>
        <v>Biotechnology</v>
      </c>
      <c r="D345" s="7">
        <v>192</v>
      </c>
      <c r="E345" s="10">
        <f t="shared" si="23"/>
        <v>0.33333333333333331</v>
      </c>
      <c r="F345" s="7">
        <f>+'DistrictxDiv-Dept'!D345</f>
        <v>576</v>
      </c>
      <c r="G345" s="8"/>
      <c r="K345" s="95"/>
      <c r="L345" s="95"/>
      <c r="M345" s="95"/>
      <c r="X345" s="8"/>
      <c r="Y345" s="8"/>
      <c r="Z345" s="8"/>
      <c r="AA345" s="8"/>
      <c r="AB345" s="8"/>
      <c r="AC345" s="8"/>
      <c r="AD345" s="8"/>
      <c r="AE345" s="8"/>
      <c r="AF345" s="8"/>
      <c r="AG345" s="8"/>
    </row>
    <row r="346" spans="1:33" ht="12.75" customHeight="1" x14ac:dyDescent="0.2">
      <c r="A346" s="207"/>
      <c r="B346" s="210"/>
      <c r="C346" s="200" t="str">
        <f>+'DistrictxDiv-Dept'!C346</f>
        <v>Chemistry</v>
      </c>
      <c r="D346" s="7">
        <v>3360</v>
      </c>
      <c r="E346" s="10">
        <f t="shared" si="23"/>
        <v>0.13019218846869188</v>
      </c>
      <c r="F346" s="7">
        <f>+'DistrictxDiv-Dept'!D346</f>
        <v>25808</v>
      </c>
      <c r="G346" s="8"/>
      <c r="H346" s="8"/>
      <c r="K346" s="95"/>
      <c r="L346" s="95"/>
      <c r="M346" s="95"/>
      <c r="X346" s="8"/>
      <c r="Y346" s="8"/>
      <c r="Z346" s="8"/>
      <c r="AA346" s="8"/>
      <c r="AB346" s="8"/>
      <c r="AC346" s="8"/>
      <c r="AD346" s="8"/>
      <c r="AE346" s="8"/>
      <c r="AF346" s="8"/>
      <c r="AG346" s="8"/>
    </row>
    <row r="347" spans="1:33" ht="12.75" customHeight="1" x14ac:dyDescent="0.2">
      <c r="A347" s="207"/>
      <c r="B347" s="210"/>
      <c r="C347" s="200" t="str">
        <f>+'DistrictxDiv-Dept'!C347</f>
        <v>Nutrition</v>
      </c>
      <c r="D347" s="7"/>
      <c r="E347" s="10">
        <f t="shared" si="23"/>
        <v>0</v>
      </c>
      <c r="F347" s="7">
        <f>+'DistrictxDiv-Dept'!D347</f>
        <v>2400</v>
      </c>
      <c r="G347" s="8"/>
      <c r="L347" s="95"/>
      <c r="M347" s="95"/>
      <c r="X347" s="8"/>
      <c r="Y347" s="8"/>
      <c r="Z347" s="8"/>
      <c r="AA347" s="8"/>
      <c r="AB347" s="8"/>
      <c r="AC347" s="8"/>
      <c r="AD347" s="8"/>
      <c r="AE347" s="8"/>
      <c r="AF347" s="8"/>
      <c r="AG347" s="8"/>
    </row>
    <row r="348" spans="1:33" ht="12.75" customHeight="1" x14ac:dyDescent="0.2">
      <c r="A348" s="207"/>
      <c r="B348" s="210"/>
      <c r="C348" s="200" t="str">
        <f>+'DistrictxDiv-Dept'!C348</f>
        <v>Physics</v>
      </c>
      <c r="D348" s="7">
        <v>1968</v>
      </c>
      <c r="E348" s="10">
        <f t="shared" si="23"/>
        <v>0.20297029702970298</v>
      </c>
      <c r="F348" s="7">
        <f>+'DistrictxDiv-Dept'!D348</f>
        <v>9696</v>
      </c>
      <c r="G348" s="8"/>
      <c r="H348" s="8"/>
      <c r="K348" s="95"/>
      <c r="L348" s="95"/>
      <c r="M348" s="95"/>
      <c r="X348" s="8"/>
      <c r="Y348" s="8"/>
      <c r="Z348" s="8"/>
      <c r="AA348" s="8"/>
      <c r="AB348" s="8"/>
      <c r="AC348" s="8"/>
      <c r="AD348" s="8"/>
      <c r="AE348" s="8"/>
      <c r="AF348" s="8"/>
      <c r="AG348" s="8"/>
    </row>
    <row r="349" spans="1:33" ht="12.75" customHeight="1" x14ac:dyDescent="0.2">
      <c r="A349" s="207"/>
      <c r="B349" s="210"/>
      <c r="C349" s="200" t="str">
        <f>+'DistrictxDiv-Dept'!C349</f>
        <v>Sociology</v>
      </c>
      <c r="D349" s="7"/>
      <c r="E349" s="10">
        <f t="shared" si="23"/>
        <v>0</v>
      </c>
      <c r="F349" s="7">
        <f>+'DistrictxDiv-Dept'!D349</f>
        <v>5184</v>
      </c>
      <c r="G349" s="8"/>
      <c r="L349" s="95"/>
      <c r="M349" s="95"/>
      <c r="X349" s="8"/>
      <c r="Y349" s="8"/>
      <c r="Z349" s="8"/>
      <c r="AA349" s="8"/>
      <c r="AB349" s="8"/>
      <c r="AC349" s="8"/>
      <c r="AD349" s="8"/>
      <c r="AE349" s="8"/>
      <c r="AF349" s="8"/>
      <c r="AG349" s="8"/>
    </row>
    <row r="350" spans="1:33" ht="12.75" customHeight="1" x14ac:dyDescent="0.2">
      <c r="A350" s="207"/>
      <c r="B350" s="210"/>
      <c r="C350" s="56" t="s">
        <v>75</v>
      </c>
      <c r="D350" s="33">
        <f>SUM(D341:D349)</f>
        <v>15472</v>
      </c>
      <c r="E350" s="34">
        <f t="shared" si="23"/>
        <v>0.1361780030981552</v>
      </c>
      <c r="F350" s="33">
        <f>+'DistrictxDiv-Dept'!D350</f>
        <v>113616</v>
      </c>
      <c r="G350" s="8"/>
      <c r="H350" s="8"/>
      <c r="K350" s="95"/>
      <c r="L350" s="95"/>
      <c r="M350" s="95"/>
      <c r="X350" s="8"/>
      <c r="Y350" s="8"/>
      <c r="Z350" s="8"/>
      <c r="AA350" s="8"/>
      <c r="AB350" s="8"/>
      <c r="AC350" s="8"/>
      <c r="AD350" s="8"/>
      <c r="AE350" s="8"/>
      <c r="AF350" s="8"/>
      <c r="AG350" s="8"/>
    </row>
    <row r="351" spans="1:33" ht="12.75" customHeight="1" x14ac:dyDescent="0.2">
      <c r="A351" s="207"/>
      <c r="B351" s="210"/>
      <c r="C351" s="53" t="str">
        <f>+'DistrictxDiv-Dept'!C351</f>
        <v>O'Quin</v>
      </c>
      <c r="D351" s="33"/>
      <c r="E351" s="34"/>
      <c r="F351" s="33"/>
      <c r="G351" s="8"/>
      <c r="L351" s="95"/>
      <c r="X351" s="8"/>
      <c r="Y351" s="8"/>
      <c r="Z351" s="8"/>
      <c r="AA351" s="8"/>
      <c r="AB351" s="8"/>
      <c r="AC351" s="8"/>
      <c r="AD351" s="8"/>
      <c r="AE351" s="8"/>
      <c r="AF351" s="8"/>
      <c r="AG351" s="8"/>
    </row>
    <row r="352" spans="1:33" ht="12.75" customHeight="1" x14ac:dyDescent="0.2">
      <c r="A352" s="207"/>
      <c r="B352" s="210"/>
      <c r="C352" s="200" t="str">
        <f>+'DistrictxDiv-Dept'!C352</f>
        <v>EDUC Learning Frameworks</v>
      </c>
      <c r="D352" s="7"/>
      <c r="E352" s="10" t="s">
        <v>102</v>
      </c>
      <c r="F352" s="7">
        <f>+'DistrictxDiv-Dept'!D352</f>
        <v>0</v>
      </c>
      <c r="G352" s="8"/>
      <c r="L352" s="95"/>
      <c r="X352" s="8"/>
      <c r="Y352" s="8"/>
      <c r="Z352" s="8"/>
      <c r="AA352" s="8"/>
      <c r="AB352" s="8"/>
      <c r="AC352" s="8"/>
      <c r="AD352" s="8"/>
      <c r="AE352" s="8"/>
      <c r="AF352" s="8"/>
      <c r="AG352" s="8"/>
    </row>
    <row r="353" spans="1:33" ht="12.75" customHeight="1" x14ac:dyDescent="0.2">
      <c r="A353" s="207"/>
      <c r="B353" s="210"/>
      <c r="C353" s="200" t="str">
        <f>+'DistrictxDiv-Dept'!C353</f>
        <v>Environmental Science</v>
      </c>
      <c r="D353" s="7"/>
      <c r="E353" s="10">
        <f t="shared" ref="E353:E358" si="24">+D353/$F353</f>
        <v>0</v>
      </c>
      <c r="F353" s="7">
        <f>+'DistrictxDiv-Dept'!D353</f>
        <v>13392</v>
      </c>
      <c r="G353" s="8"/>
      <c r="L353" s="95"/>
      <c r="X353" s="8"/>
      <c r="Y353" s="8"/>
      <c r="Z353" s="8"/>
      <c r="AA353" s="8"/>
      <c r="AB353" s="8"/>
      <c r="AC353" s="8"/>
      <c r="AD353" s="8"/>
      <c r="AE353" s="8"/>
      <c r="AF353" s="8"/>
      <c r="AG353" s="8"/>
    </row>
    <row r="354" spans="1:33" ht="12.75" customHeight="1" x14ac:dyDescent="0.2">
      <c r="A354" s="207"/>
      <c r="B354" s="210"/>
      <c r="C354" s="200" t="str">
        <f>+'DistrictxDiv-Dept'!C354</f>
        <v>Geology</v>
      </c>
      <c r="D354" s="7">
        <v>2592</v>
      </c>
      <c r="E354" s="10">
        <f t="shared" si="24"/>
        <v>0.31213872832369943</v>
      </c>
      <c r="F354" s="7">
        <f>+'DistrictxDiv-Dept'!D354</f>
        <v>8304</v>
      </c>
      <c r="G354" s="8"/>
      <c r="K354" s="95"/>
      <c r="L354" s="95"/>
      <c r="X354" s="8"/>
      <c r="Y354" s="8"/>
      <c r="Z354" s="8"/>
      <c r="AA354" s="8"/>
      <c r="AB354" s="8"/>
      <c r="AC354" s="8"/>
      <c r="AD354" s="8"/>
      <c r="AE354" s="8"/>
      <c r="AF354" s="8"/>
      <c r="AG354" s="8"/>
    </row>
    <row r="355" spans="1:33" ht="12.75" customHeight="1" x14ac:dyDescent="0.2">
      <c r="A355" s="207"/>
      <c r="B355" s="210"/>
      <c r="C355" s="200" t="str">
        <f>+'DistrictxDiv-Dept'!C355</f>
        <v>History</v>
      </c>
      <c r="D355" s="7">
        <v>5088</v>
      </c>
      <c r="E355" s="10">
        <f t="shared" si="24"/>
        <v>0.11076280041797283</v>
      </c>
      <c r="F355" s="7">
        <f>+'DistrictxDiv-Dept'!D355</f>
        <v>45936</v>
      </c>
      <c r="G355" s="8"/>
      <c r="H355" s="8"/>
      <c r="K355" s="95"/>
      <c r="L355" s="95"/>
      <c r="M355" s="95"/>
      <c r="X355" s="8"/>
      <c r="Y355" s="8"/>
      <c r="Z355" s="8"/>
      <c r="AA355" s="8"/>
      <c r="AB355" s="8"/>
      <c r="AC355" s="8"/>
      <c r="AD355" s="8"/>
      <c r="AE355" s="8"/>
      <c r="AF355" s="8"/>
      <c r="AG355" s="8"/>
    </row>
    <row r="356" spans="1:33" ht="12.75" customHeight="1" x14ac:dyDescent="0.2">
      <c r="A356" s="207"/>
      <c r="B356" s="210"/>
      <c r="C356" s="200" t="str">
        <f>+'DistrictxDiv-Dept'!C356</f>
        <v>Political Science</v>
      </c>
      <c r="D356" s="7">
        <v>2448</v>
      </c>
      <c r="E356" s="10">
        <f t="shared" si="24"/>
        <v>7.0637119113573413E-2</v>
      </c>
      <c r="F356" s="7">
        <f>+'DistrictxDiv-Dept'!D356</f>
        <v>34656</v>
      </c>
      <c r="G356" s="8"/>
      <c r="K356" s="95"/>
      <c r="L356" s="95"/>
      <c r="M356" s="95"/>
      <c r="X356" s="8"/>
      <c r="Y356" s="8"/>
      <c r="Z356" s="8"/>
      <c r="AA356" s="8"/>
      <c r="AB356" s="8"/>
      <c r="AC356" s="8"/>
      <c r="AD356" s="8"/>
      <c r="AE356" s="8"/>
      <c r="AF356" s="8"/>
      <c r="AG356" s="8"/>
    </row>
    <row r="357" spans="1:33" ht="12.75" customHeight="1" x14ac:dyDescent="0.2">
      <c r="A357" s="207"/>
      <c r="B357" s="210"/>
      <c r="C357" s="200" t="str">
        <f>+'DistrictxDiv-Dept'!C357</f>
        <v>Psychology</v>
      </c>
      <c r="D357" s="7"/>
      <c r="E357" s="10">
        <f t="shared" si="24"/>
        <v>0</v>
      </c>
      <c r="F357" s="7">
        <f>+'DistrictxDiv-Dept'!D357</f>
        <v>17712</v>
      </c>
      <c r="G357" s="8"/>
      <c r="L357" s="95"/>
      <c r="M357" s="95"/>
      <c r="X357" s="8"/>
      <c r="Y357" s="8"/>
      <c r="Z357" s="8"/>
      <c r="AA357" s="8"/>
      <c r="AB357" s="8"/>
      <c r="AC357" s="8"/>
      <c r="AD357" s="8"/>
      <c r="AE357" s="8"/>
      <c r="AF357" s="8"/>
      <c r="AG357" s="8"/>
    </row>
    <row r="358" spans="1:33" ht="12.75" customHeight="1" x14ac:dyDescent="0.2">
      <c r="A358" s="207"/>
      <c r="B358" s="210"/>
      <c r="C358" s="35" t="s">
        <v>75</v>
      </c>
      <c r="D358" s="33">
        <f>SUM(D352:D357)</f>
        <v>10128</v>
      </c>
      <c r="E358" s="34">
        <f t="shared" si="24"/>
        <v>8.4400000000000003E-2</v>
      </c>
      <c r="F358" s="33">
        <f>+'DistrictxDiv-Dept'!D358</f>
        <v>120000</v>
      </c>
      <c r="G358" s="8"/>
      <c r="H358" s="8"/>
      <c r="K358" s="95"/>
      <c r="L358" s="95"/>
      <c r="M358" s="95"/>
      <c r="X358" s="8"/>
      <c r="Y358" s="8"/>
      <c r="Z358" s="8"/>
      <c r="AA358" s="8"/>
      <c r="AB358" s="8"/>
      <c r="AC358" s="8"/>
      <c r="AD358" s="8"/>
      <c r="AE358" s="8"/>
      <c r="AF358" s="8"/>
      <c r="AG358" s="8"/>
    </row>
    <row r="359" spans="1:33" ht="12.75" customHeight="1" x14ac:dyDescent="0.2">
      <c r="A359" s="207"/>
      <c r="B359" s="210"/>
      <c r="C359" s="47" t="str">
        <f>+'DistrictxDiv-Dept'!C359</f>
        <v>Moore</v>
      </c>
      <c r="D359" s="33"/>
      <c r="E359" s="34"/>
      <c r="F359" s="33"/>
      <c r="G359" s="8"/>
      <c r="L359" s="95"/>
      <c r="X359" s="8"/>
      <c r="Y359" s="8"/>
      <c r="Z359" s="8"/>
      <c r="AA359" s="8"/>
      <c r="AB359" s="8"/>
      <c r="AC359" s="8"/>
      <c r="AD359" s="8"/>
      <c r="AE359" s="8"/>
      <c r="AF359" s="8"/>
      <c r="AG359" s="8"/>
    </row>
    <row r="360" spans="1:33" ht="12.75" customHeight="1" x14ac:dyDescent="0.2">
      <c r="A360" s="207"/>
      <c r="B360" s="210"/>
      <c r="C360" s="200" t="str">
        <f>+'DistrictxDiv-Dept'!C360</f>
        <v>CA Art</v>
      </c>
      <c r="D360" s="7"/>
      <c r="E360" s="10" t="s">
        <v>102</v>
      </c>
      <c r="F360" s="7">
        <f>+'DistrictxDiv-Dept'!D360</f>
        <v>0</v>
      </c>
      <c r="G360" s="8"/>
      <c r="L360" s="95"/>
      <c r="X360" s="8"/>
      <c r="Y360" s="8"/>
      <c r="Z360" s="8"/>
      <c r="AA360" s="8"/>
      <c r="AB360" s="8"/>
      <c r="AC360" s="8"/>
      <c r="AD360" s="8"/>
      <c r="AE360" s="8"/>
      <c r="AF360" s="8"/>
      <c r="AG360" s="8"/>
    </row>
    <row r="361" spans="1:33" ht="12.75" customHeight="1" x14ac:dyDescent="0.2">
      <c r="A361" s="207"/>
      <c r="B361" s="210"/>
      <c r="C361" s="200" t="str">
        <f>+'DistrictxDiv-Dept'!C361</f>
        <v>CA Biology</v>
      </c>
      <c r="D361" s="7"/>
      <c r="E361" s="10" t="s">
        <v>102</v>
      </c>
      <c r="F361" s="7">
        <f>+'DistrictxDiv-Dept'!D361</f>
        <v>0</v>
      </c>
      <c r="G361" s="8"/>
      <c r="L361" s="95"/>
      <c r="M361" s="95"/>
      <c r="X361" s="8"/>
      <c r="Y361" s="8"/>
      <c r="Z361" s="8"/>
      <c r="AA361" s="8"/>
      <c r="AB361" s="8"/>
      <c r="AC361" s="8"/>
      <c r="AD361" s="8"/>
      <c r="AE361" s="8"/>
      <c r="AF361" s="8"/>
      <c r="AG361" s="8"/>
    </row>
    <row r="362" spans="1:33" ht="12.75" customHeight="1" x14ac:dyDescent="0.2">
      <c r="A362" s="207"/>
      <c r="B362" s="210"/>
      <c r="C362" s="200" t="str">
        <f>+'DistrictxDiv-Dept'!C362</f>
        <v>CA Economics</v>
      </c>
      <c r="D362" s="7">
        <v>1200</v>
      </c>
      <c r="E362" s="10">
        <f t="shared" ref="E362:E374" si="25">+D362/$F362</f>
        <v>0.23364485981308411</v>
      </c>
      <c r="F362" s="7">
        <f>+'DistrictxDiv-Dept'!D362</f>
        <v>5136</v>
      </c>
      <c r="G362" s="8"/>
      <c r="K362" s="95"/>
      <c r="L362" s="95"/>
      <c r="M362" s="95"/>
      <c r="X362" s="8"/>
      <c r="Y362" s="8"/>
      <c r="Z362" s="8"/>
      <c r="AA362" s="8"/>
      <c r="AB362" s="8"/>
      <c r="AC362" s="8"/>
      <c r="AD362" s="8"/>
      <c r="AE362" s="8"/>
      <c r="AF362" s="8"/>
      <c r="AG362" s="8"/>
    </row>
    <row r="363" spans="1:33" ht="12.75" customHeight="1" x14ac:dyDescent="0.2">
      <c r="A363" s="207"/>
      <c r="B363" s="210"/>
      <c r="C363" s="200" t="str">
        <f>+'DistrictxDiv-Dept'!C363</f>
        <v>CA EDUC Learning Frameworks</v>
      </c>
      <c r="D363" s="7"/>
      <c r="E363" s="10" t="s">
        <v>102</v>
      </c>
      <c r="F363" s="7">
        <f>+'DistrictxDiv-Dept'!D363</f>
        <v>0</v>
      </c>
      <c r="G363" s="8"/>
      <c r="L363" s="95"/>
      <c r="M363" s="95"/>
      <c r="X363" s="8"/>
      <c r="Y363" s="8"/>
      <c r="Z363" s="8"/>
      <c r="AA363" s="8"/>
      <c r="AB363" s="8"/>
      <c r="AC363" s="8"/>
      <c r="AD363" s="8"/>
      <c r="AE363" s="8"/>
      <c r="AF363" s="8"/>
      <c r="AG363" s="8"/>
    </row>
    <row r="364" spans="1:33" ht="12.75" customHeight="1" x14ac:dyDescent="0.2">
      <c r="A364" s="207"/>
      <c r="B364" s="210"/>
      <c r="C364" s="200" t="str">
        <f>+'DistrictxDiv-Dept'!C364</f>
        <v>CA English</v>
      </c>
      <c r="D364" s="7">
        <v>3072</v>
      </c>
      <c r="E364" s="10">
        <f>+D364/$F364</f>
        <v>0.12276214833759591</v>
      </c>
      <c r="F364" s="7">
        <f>+'DistrictxDiv-Dept'!D364</f>
        <v>25024</v>
      </c>
      <c r="G364" s="8"/>
      <c r="K364" s="95"/>
      <c r="L364" s="95"/>
      <c r="M364" s="95"/>
      <c r="X364" s="8"/>
      <c r="Y364" s="8"/>
      <c r="Z364" s="8"/>
      <c r="AA364" s="8"/>
      <c r="AB364" s="8"/>
      <c r="AC364" s="8"/>
      <c r="AD364" s="8"/>
      <c r="AE364" s="8"/>
      <c r="AF364" s="8"/>
      <c r="AG364" s="8"/>
    </row>
    <row r="365" spans="1:33" ht="12.75" customHeight="1" x14ac:dyDescent="0.2">
      <c r="A365" s="207"/>
      <c r="B365" s="210"/>
      <c r="C365" s="200" t="str">
        <f>+'DistrictxDiv-Dept'!C365</f>
        <v>CA History</v>
      </c>
      <c r="E365" s="10">
        <f>+D365/$F365</f>
        <v>0</v>
      </c>
      <c r="F365" s="7">
        <f>+'DistrictxDiv-Dept'!D365</f>
        <v>5904</v>
      </c>
      <c r="G365" s="8"/>
      <c r="L365" s="95"/>
      <c r="M365" s="95"/>
      <c r="X365" s="8"/>
      <c r="Y365" s="8"/>
      <c r="Z365" s="8"/>
      <c r="AA365" s="8"/>
      <c r="AB365" s="8"/>
      <c r="AC365" s="8"/>
      <c r="AD365" s="8"/>
      <c r="AE365" s="8"/>
      <c r="AF365" s="8"/>
      <c r="AG365" s="8"/>
    </row>
    <row r="366" spans="1:33" ht="12.75" customHeight="1" x14ac:dyDescent="0.2">
      <c r="A366" s="207"/>
      <c r="B366" s="210"/>
      <c r="C366" s="200" t="str">
        <f>+'DistrictxDiv-Dept'!C366</f>
        <v>CA Humanities</v>
      </c>
      <c r="D366" s="7"/>
      <c r="E366" s="10" t="s">
        <v>102</v>
      </c>
      <c r="F366" s="7">
        <f>+'DistrictxDiv-Dept'!D366</f>
        <v>0</v>
      </c>
      <c r="G366" s="8"/>
      <c r="L366" s="95"/>
      <c r="M366" s="95"/>
      <c r="X366" s="8"/>
      <c r="Y366" s="8"/>
      <c r="Z366" s="8"/>
      <c r="AA366" s="8"/>
      <c r="AB366" s="8"/>
      <c r="AC366" s="8"/>
      <c r="AD366" s="8"/>
      <c r="AE366" s="8"/>
      <c r="AF366" s="8"/>
      <c r="AG366" s="8"/>
    </row>
    <row r="367" spans="1:33" ht="12.75" customHeight="1" x14ac:dyDescent="0.2">
      <c r="A367" s="207"/>
      <c r="B367" s="210"/>
      <c r="C367" s="200" t="str">
        <f>+'DistrictxDiv-Dept'!C367</f>
        <v>CA Mathematics</v>
      </c>
      <c r="D367" s="7">
        <v>1728</v>
      </c>
      <c r="E367" s="10">
        <f t="shared" si="25"/>
        <v>0.11368421052631579</v>
      </c>
      <c r="F367" s="7">
        <f>+'DistrictxDiv-Dept'!D367</f>
        <v>15200</v>
      </c>
      <c r="G367" s="8"/>
      <c r="K367" s="95"/>
      <c r="L367" s="95"/>
      <c r="M367" s="95"/>
      <c r="X367" s="8"/>
      <c r="Y367" s="8"/>
      <c r="Z367" s="8"/>
      <c r="AA367" s="8"/>
      <c r="AB367" s="8"/>
      <c r="AC367" s="8"/>
      <c r="AD367" s="8"/>
      <c r="AE367" s="8"/>
      <c r="AF367" s="8"/>
      <c r="AG367" s="8"/>
    </row>
    <row r="368" spans="1:33" ht="12.75" customHeight="1" x14ac:dyDescent="0.2">
      <c r="A368" s="207"/>
      <c r="B368" s="210"/>
      <c r="C368" s="200" t="str">
        <f>+'DistrictxDiv-Dept'!C368</f>
        <v>CA Political Science</v>
      </c>
      <c r="D368" s="7">
        <v>720</v>
      </c>
      <c r="E368" s="10">
        <f t="shared" si="25"/>
        <v>0.12</v>
      </c>
      <c r="F368" s="7">
        <f>+'DistrictxDiv-Dept'!D368</f>
        <v>6000</v>
      </c>
      <c r="G368" s="8"/>
      <c r="H368" s="8"/>
      <c r="K368" s="95"/>
      <c r="L368" s="95"/>
      <c r="M368" s="95"/>
      <c r="X368" s="8"/>
      <c r="Y368" s="8"/>
      <c r="Z368" s="8"/>
      <c r="AA368" s="8"/>
      <c r="AB368" s="8"/>
      <c r="AC368" s="8"/>
      <c r="AD368" s="8"/>
      <c r="AE368" s="8"/>
      <c r="AF368" s="8"/>
      <c r="AG368" s="8"/>
    </row>
    <row r="369" spans="1:33" ht="12.75" customHeight="1" x14ac:dyDescent="0.2">
      <c r="A369" s="207"/>
      <c r="B369" s="210"/>
      <c r="C369" s="200" t="str">
        <f>+'DistrictxDiv-Dept'!C369</f>
        <v>CA Psychology</v>
      </c>
      <c r="D369" s="7">
        <v>672</v>
      </c>
      <c r="E369" s="10">
        <f t="shared" si="25"/>
        <v>1</v>
      </c>
      <c r="F369" s="7">
        <f>+'DistrictxDiv-Dept'!D369</f>
        <v>672</v>
      </c>
      <c r="G369" s="8"/>
      <c r="H369" s="8"/>
      <c r="K369" s="95"/>
      <c r="L369" s="95"/>
      <c r="X369" s="8"/>
      <c r="Y369" s="8"/>
      <c r="Z369" s="8"/>
      <c r="AA369" s="8"/>
      <c r="AB369" s="8"/>
      <c r="AC369" s="8"/>
      <c r="AD369" s="8"/>
      <c r="AE369" s="8"/>
      <c r="AF369" s="8"/>
      <c r="AG369" s="8"/>
    </row>
    <row r="370" spans="1:33" ht="12.75" customHeight="1" x14ac:dyDescent="0.2">
      <c r="A370" s="207"/>
      <c r="B370" s="210"/>
      <c r="C370" s="200" t="str">
        <f>+'DistrictxDiv-Dept'!C370</f>
        <v>CA Spanish</v>
      </c>
      <c r="D370" s="7"/>
      <c r="E370" s="10" t="s">
        <v>102</v>
      </c>
      <c r="F370" s="7">
        <f>+'DistrictxDiv-Dept'!D370</f>
        <v>0</v>
      </c>
      <c r="G370" s="8"/>
      <c r="L370" s="95"/>
      <c r="M370" s="95"/>
      <c r="X370" s="8"/>
      <c r="Y370" s="8"/>
      <c r="Z370" s="8"/>
      <c r="AA370" s="8"/>
      <c r="AB370" s="8"/>
      <c r="AC370" s="8"/>
      <c r="AD370" s="8"/>
      <c r="AE370" s="8"/>
      <c r="AF370" s="8"/>
      <c r="AG370" s="8"/>
    </row>
    <row r="371" spans="1:33" ht="12.75" customHeight="1" x14ac:dyDescent="0.2">
      <c r="A371" s="207"/>
      <c r="B371" s="210"/>
      <c r="C371" s="200" t="str">
        <f>+'DistrictxDiv-Dept'!C371</f>
        <v>CA Speech</v>
      </c>
      <c r="D371" s="7"/>
      <c r="E371" s="10" t="s">
        <v>102</v>
      </c>
      <c r="F371" s="7">
        <f>+'DistrictxDiv-Dept'!D371</f>
        <v>0</v>
      </c>
      <c r="G371" s="8"/>
      <c r="L371" s="95"/>
      <c r="X371" s="8"/>
      <c r="Y371" s="8"/>
      <c r="Z371" s="8"/>
      <c r="AA371" s="8"/>
      <c r="AB371" s="8"/>
      <c r="AC371" s="8"/>
      <c r="AD371" s="8"/>
      <c r="AE371" s="8"/>
      <c r="AF371" s="8"/>
      <c r="AG371" s="8"/>
    </row>
    <row r="372" spans="1:33" ht="12.75" customHeight="1" x14ac:dyDescent="0.2">
      <c r="A372" s="207"/>
      <c r="B372" s="210"/>
      <c r="C372" s="57" t="s">
        <v>75</v>
      </c>
      <c r="D372" s="33">
        <f>SUM(D360:D371)</f>
        <v>7392</v>
      </c>
      <c r="E372" s="34">
        <f t="shared" si="25"/>
        <v>0.12758906379453189</v>
      </c>
      <c r="F372" s="33">
        <f>+'DistrictxDiv-Dept'!D372</f>
        <v>57936</v>
      </c>
      <c r="G372" s="8"/>
      <c r="H372" s="8"/>
      <c r="K372" s="95"/>
      <c r="L372" s="95"/>
      <c r="M372" s="95"/>
      <c r="X372" s="8"/>
      <c r="Y372" s="8"/>
      <c r="Z372" s="8"/>
      <c r="AA372" s="8"/>
      <c r="AB372" s="8"/>
      <c r="AC372" s="8"/>
      <c r="AD372" s="8"/>
      <c r="AE372" s="8"/>
      <c r="AF372" s="8"/>
      <c r="AG372" s="8"/>
    </row>
    <row r="373" spans="1:33" ht="12.75" customHeight="1" thickBot="1" x14ac:dyDescent="0.25">
      <c r="A373" s="207"/>
      <c r="B373" s="217"/>
      <c r="C373" s="64" t="s">
        <v>25</v>
      </c>
      <c r="D373" s="63">
        <f>SUM(D350,D358,D372)</f>
        <v>32992</v>
      </c>
      <c r="E373" s="61">
        <f t="shared" si="25"/>
        <v>0.11315991658434858</v>
      </c>
      <c r="F373" s="63">
        <f>+'DistrictxDiv-Dept'!D373</f>
        <v>291552</v>
      </c>
      <c r="G373" s="8"/>
      <c r="K373" s="95"/>
      <c r="L373" s="95"/>
      <c r="X373" s="8"/>
      <c r="Y373" s="8"/>
      <c r="Z373" s="8"/>
      <c r="AA373" s="8"/>
      <c r="AB373" s="8"/>
      <c r="AC373" s="8"/>
      <c r="AD373" s="8"/>
      <c r="AE373" s="8"/>
      <c r="AF373" s="8"/>
      <c r="AG373" s="8"/>
    </row>
    <row r="374" spans="1:33" ht="12.75" customHeight="1" thickBot="1" x14ac:dyDescent="0.25">
      <c r="A374" s="211"/>
      <c r="B374" s="204" t="s">
        <v>253</v>
      </c>
      <c r="C374" s="205"/>
      <c r="D374" s="76">
        <f>SUM(D314,D339,D373)</f>
        <v>139200</v>
      </c>
      <c r="E374" s="77">
        <f t="shared" si="25"/>
        <v>0.16957246299129722</v>
      </c>
      <c r="F374" s="78">
        <f>+'DistrictxDiv-Dept'!D374</f>
        <v>820888</v>
      </c>
      <c r="G374" s="8"/>
      <c r="H374" s="8"/>
      <c r="K374" s="95"/>
      <c r="L374" s="95"/>
      <c r="X374" s="8"/>
      <c r="Y374" s="8"/>
      <c r="Z374" s="8"/>
      <c r="AA374" s="8"/>
      <c r="AB374" s="8"/>
      <c r="AC374" s="8"/>
      <c r="AD374" s="8"/>
      <c r="AE374" s="8"/>
      <c r="AF374" s="8"/>
      <c r="AG374" s="8"/>
    </row>
    <row r="375" spans="1:33" ht="12.75" customHeight="1" x14ac:dyDescent="0.2">
      <c r="A375" s="206" t="s">
        <v>529</v>
      </c>
      <c r="B375" s="212" t="s">
        <v>624</v>
      </c>
      <c r="C375" s="55" t="str">
        <f>+'DistrictxDiv-Dept'!C375</f>
        <v>Mulcahy</v>
      </c>
      <c r="D375" s="70"/>
      <c r="E375" s="83"/>
      <c r="F375" s="70"/>
      <c r="G375" s="8"/>
      <c r="H375" s="8"/>
      <c r="K375" s="95"/>
      <c r="L375" s="95"/>
      <c r="X375" s="8"/>
      <c r="Y375" s="8"/>
      <c r="Z375" s="8"/>
      <c r="AA375" s="8"/>
      <c r="AB375" s="8"/>
      <c r="AC375" s="8"/>
      <c r="AD375" s="8"/>
      <c r="AE375" s="8"/>
      <c r="AF375" s="8"/>
      <c r="AG375" s="8"/>
    </row>
    <row r="376" spans="1:33" ht="12.75" customHeight="1" x14ac:dyDescent="0.2">
      <c r="A376" s="207"/>
      <c r="B376" s="210"/>
      <c r="C376" s="200" t="str">
        <f>+'DistrictxDiv-Dept'!C376</f>
        <v>Accounting</v>
      </c>
      <c r="D376" s="7"/>
      <c r="E376" s="10" t="s">
        <v>102</v>
      </c>
      <c r="F376" s="7">
        <f>+'DistrictxDiv-Dept'!D376</f>
        <v>0</v>
      </c>
      <c r="G376" s="8"/>
      <c r="H376" s="8"/>
      <c r="K376" s="95"/>
      <c r="L376" s="95"/>
      <c r="M376" s="95"/>
      <c r="X376" s="8"/>
      <c r="Y376" s="8"/>
      <c r="Z376" s="8"/>
      <c r="AA376" s="8"/>
      <c r="AB376" s="8"/>
      <c r="AC376" s="8"/>
      <c r="AD376" s="8"/>
      <c r="AE376" s="8"/>
      <c r="AF376" s="8"/>
      <c r="AG376" s="8"/>
    </row>
    <row r="377" spans="1:33" ht="12.75" customHeight="1" x14ac:dyDescent="0.2">
      <c r="A377" s="207"/>
      <c r="B377" s="210"/>
      <c r="C377" s="200" t="str">
        <f>+'DistrictxDiv-Dept'!C377</f>
        <v>Art</v>
      </c>
      <c r="D377" s="7"/>
      <c r="E377" s="10" t="s">
        <v>102</v>
      </c>
      <c r="F377" s="7">
        <f>+'DistrictxDiv-Dept'!D377</f>
        <v>0</v>
      </c>
      <c r="G377" s="8"/>
      <c r="H377" s="8"/>
      <c r="K377" s="95"/>
      <c r="L377" s="95"/>
      <c r="M377" s="95"/>
      <c r="X377" s="8"/>
      <c r="Y377" s="8"/>
      <c r="Z377" s="8"/>
      <c r="AA377" s="8"/>
      <c r="AB377" s="8"/>
      <c r="AC377" s="8"/>
      <c r="AD377" s="8"/>
      <c r="AE377" s="8"/>
      <c r="AF377" s="8"/>
      <c r="AG377" s="8"/>
    </row>
    <row r="378" spans="1:33" ht="12.75" customHeight="1" x14ac:dyDescent="0.2">
      <c r="A378" s="207"/>
      <c r="B378" s="210"/>
      <c r="C378" s="200" t="str">
        <f>+'DistrictxDiv-Dept'!C378</f>
        <v>Business</v>
      </c>
      <c r="D378" s="7"/>
      <c r="E378" s="10" t="s">
        <v>102</v>
      </c>
      <c r="F378" s="7">
        <f>+'DistrictxDiv-Dept'!D378</f>
        <v>0</v>
      </c>
      <c r="G378" s="8"/>
      <c r="H378" s="8"/>
      <c r="K378" s="95"/>
      <c r="L378" s="95"/>
      <c r="M378" s="95"/>
      <c r="X378" s="8"/>
      <c r="Y378" s="8"/>
      <c r="Z378" s="8"/>
      <c r="AA378" s="8"/>
      <c r="AB378" s="8"/>
      <c r="AC378" s="8"/>
      <c r="AD378" s="8"/>
      <c r="AE378" s="8"/>
      <c r="AF378" s="8"/>
      <c r="AG378" s="8"/>
    </row>
    <row r="379" spans="1:33" ht="12.75" customHeight="1" x14ac:dyDescent="0.2">
      <c r="A379" s="207"/>
      <c r="B379" s="210"/>
      <c r="C379" s="200" t="str">
        <f>+'DistrictxDiv-Dept'!C379</f>
        <v>Economics</v>
      </c>
      <c r="D379" s="7">
        <v>2688</v>
      </c>
      <c r="E379" s="10">
        <f t="shared" ref="E379:E392" si="26">+D379/$F379</f>
        <v>0.19858156028368798</v>
      </c>
      <c r="F379" s="7">
        <f>+'DistrictxDiv-Dept'!D379</f>
        <v>13535.999999999998</v>
      </c>
      <c r="G379" s="8"/>
      <c r="H379" s="8"/>
      <c r="K379" s="95"/>
      <c r="L379" s="95"/>
      <c r="M379" s="95"/>
      <c r="X379" s="8"/>
      <c r="Y379" s="8"/>
      <c r="Z379" s="8"/>
      <c r="AA379" s="8"/>
      <c r="AB379" s="8"/>
      <c r="AC379" s="8"/>
      <c r="AD379" s="8"/>
      <c r="AE379" s="8"/>
      <c r="AF379" s="8"/>
      <c r="AG379" s="8"/>
    </row>
    <row r="380" spans="1:33" ht="12.75" customHeight="1" x14ac:dyDescent="0.2">
      <c r="A380" s="207"/>
      <c r="B380" s="210"/>
      <c r="C380" s="200" t="str">
        <f>+'DistrictxDiv-Dept'!C380</f>
        <v>EDUC Learning Frameworks</v>
      </c>
      <c r="D380" s="7"/>
      <c r="E380" s="10">
        <f t="shared" si="26"/>
        <v>0</v>
      </c>
      <c r="F380" s="7">
        <f>+'DistrictxDiv-Dept'!D380</f>
        <v>4224</v>
      </c>
      <c r="G380" s="8"/>
      <c r="L380" s="95"/>
      <c r="M380" s="95"/>
      <c r="X380" s="8"/>
      <c r="Y380" s="8"/>
      <c r="Z380" s="8"/>
      <c r="AA380" s="8"/>
      <c r="AB380" s="8"/>
      <c r="AC380" s="8"/>
      <c r="AD380" s="8"/>
      <c r="AE380" s="8"/>
      <c r="AF380" s="8"/>
      <c r="AG380" s="8"/>
    </row>
    <row r="381" spans="1:33" ht="12.75" customHeight="1" x14ac:dyDescent="0.2">
      <c r="A381" s="207"/>
      <c r="B381" s="210"/>
      <c r="C381" s="200" t="str">
        <f>+'DistrictxDiv-Dept'!C381</f>
        <v>Education</v>
      </c>
      <c r="D381" s="7">
        <v>448</v>
      </c>
      <c r="E381" s="10">
        <f t="shared" si="26"/>
        <v>0.25</v>
      </c>
      <c r="F381" s="7">
        <f>+'DistrictxDiv-Dept'!D381</f>
        <v>1792</v>
      </c>
      <c r="G381" s="8"/>
      <c r="K381" s="95"/>
      <c r="L381" s="95"/>
      <c r="M381" s="95"/>
      <c r="X381" s="8"/>
      <c r="Y381" s="8"/>
      <c r="Z381" s="8"/>
      <c r="AA381" s="8"/>
      <c r="AB381" s="8"/>
      <c r="AC381" s="8"/>
      <c r="AD381" s="8"/>
      <c r="AE381" s="8"/>
      <c r="AF381" s="8"/>
      <c r="AG381" s="8"/>
    </row>
    <row r="382" spans="1:33" ht="12.75" customHeight="1" x14ac:dyDescent="0.2">
      <c r="A382" s="207"/>
      <c r="B382" s="210"/>
      <c r="C382" s="200" t="str">
        <f>+'DistrictxDiv-Dept'!C382</f>
        <v>English</v>
      </c>
      <c r="D382" s="7">
        <v>4032</v>
      </c>
      <c r="E382" s="10">
        <f t="shared" si="26"/>
        <v>9.5274102079395087E-2</v>
      </c>
      <c r="F382" s="7">
        <f>+'DistrictxDiv-Dept'!D382</f>
        <v>42320</v>
      </c>
      <c r="G382" s="8"/>
      <c r="H382" s="8"/>
      <c r="K382" s="95"/>
      <c r="L382" s="95"/>
      <c r="M382" s="95"/>
      <c r="X382" s="8"/>
      <c r="Y382" s="8"/>
      <c r="Z382" s="8"/>
      <c r="AA382" s="8"/>
      <c r="AB382" s="8"/>
      <c r="AC382" s="8"/>
      <c r="AD382" s="8"/>
      <c r="AE382" s="8"/>
      <c r="AF382" s="8"/>
      <c r="AG382" s="8"/>
    </row>
    <row r="383" spans="1:33" ht="12.75" customHeight="1" x14ac:dyDescent="0.2">
      <c r="A383" s="207"/>
      <c r="B383" s="210"/>
      <c r="C383" s="200" t="str">
        <f>+'DistrictxDiv-Dept'!C383</f>
        <v>Humanities</v>
      </c>
      <c r="D383" s="7"/>
      <c r="E383" s="10">
        <f t="shared" si="26"/>
        <v>0</v>
      </c>
      <c r="F383" s="7">
        <f>+'DistrictxDiv-Dept'!D383</f>
        <v>3792</v>
      </c>
      <c r="G383" s="8"/>
      <c r="L383" s="95"/>
      <c r="M383" s="95"/>
      <c r="X383" s="8"/>
      <c r="Y383" s="8"/>
      <c r="Z383" s="8"/>
      <c r="AA383" s="8"/>
      <c r="AB383" s="8"/>
      <c r="AC383" s="8"/>
      <c r="AD383" s="8"/>
      <c r="AE383" s="8"/>
      <c r="AF383" s="8"/>
      <c r="AG383" s="8"/>
    </row>
    <row r="384" spans="1:33" ht="12.75" customHeight="1" x14ac:dyDescent="0.2">
      <c r="A384" s="207"/>
      <c r="B384" s="210"/>
      <c r="C384" s="200" t="str">
        <f>+'DistrictxDiv-Dept'!C384</f>
        <v>Music</v>
      </c>
      <c r="D384" s="7">
        <v>48</v>
      </c>
      <c r="E384" s="10">
        <f t="shared" si="26"/>
        <v>1.8575851393188854E-2</v>
      </c>
      <c r="F384" s="7">
        <f>+'DistrictxDiv-Dept'!D384</f>
        <v>2584</v>
      </c>
      <c r="G384" s="8"/>
      <c r="H384" s="8"/>
      <c r="K384" s="95"/>
      <c r="L384" s="95"/>
      <c r="M384" s="95"/>
      <c r="X384" s="8"/>
      <c r="Y384" s="8"/>
      <c r="Z384" s="8"/>
      <c r="AA384" s="8"/>
      <c r="AB384" s="8"/>
      <c r="AC384" s="8"/>
      <c r="AD384" s="8"/>
      <c r="AE384" s="8"/>
      <c r="AF384" s="8"/>
      <c r="AG384" s="8"/>
    </row>
    <row r="385" spans="1:33" ht="12.75" customHeight="1" x14ac:dyDescent="0.2">
      <c r="A385" s="207"/>
      <c r="B385" s="210"/>
      <c r="C385" s="200" t="str">
        <f>+'DistrictxDiv-Dept'!C385</f>
        <v>Philosophy</v>
      </c>
      <c r="D385" s="7"/>
      <c r="E385" s="10">
        <f t="shared" si="26"/>
        <v>0</v>
      </c>
      <c r="F385" s="7">
        <f>+'DistrictxDiv-Dept'!D385</f>
        <v>720</v>
      </c>
      <c r="G385" s="8"/>
      <c r="L385" s="95"/>
      <c r="M385" s="95"/>
      <c r="X385" s="8"/>
      <c r="Y385" s="8"/>
      <c r="Z385" s="8"/>
      <c r="AA385" s="8"/>
      <c r="AB385" s="8"/>
      <c r="AC385" s="8"/>
      <c r="AD385" s="8"/>
      <c r="AE385" s="8"/>
      <c r="AF385" s="8"/>
      <c r="AG385" s="8"/>
    </row>
    <row r="386" spans="1:33" ht="12.75" customHeight="1" x14ac:dyDescent="0.2">
      <c r="A386" s="207"/>
      <c r="B386" s="210"/>
      <c r="C386" s="200" t="str">
        <f>+'DistrictxDiv-Dept'!C386</f>
        <v>Photography</v>
      </c>
      <c r="D386" s="7"/>
      <c r="E386" s="10" t="s">
        <v>102</v>
      </c>
      <c r="F386" s="7">
        <f>+'DistrictxDiv-Dept'!D386</f>
        <v>0</v>
      </c>
      <c r="G386" s="8"/>
      <c r="L386" s="95"/>
      <c r="M386" s="95"/>
      <c r="X386" s="8"/>
      <c r="Y386" s="8"/>
      <c r="Z386" s="8"/>
      <c r="AA386" s="8"/>
      <c r="AB386" s="8"/>
      <c r="AC386" s="8"/>
      <c r="AD386" s="8"/>
      <c r="AE386" s="8"/>
      <c r="AF386" s="8"/>
      <c r="AG386" s="8"/>
    </row>
    <row r="387" spans="1:33" ht="12.75" customHeight="1" x14ac:dyDescent="0.2">
      <c r="A387" s="207"/>
      <c r="B387" s="210"/>
      <c r="C387" s="200" t="str">
        <f>+'DistrictxDiv-Dept'!C387</f>
        <v>Psychology</v>
      </c>
      <c r="D387" s="7">
        <v>2256</v>
      </c>
      <c r="E387" s="10">
        <f t="shared" si="26"/>
        <v>0.34814814814814815</v>
      </c>
      <c r="F387" s="7">
        <f>+'DistrictxDiv-Dept'!D387</f>
        <v>6480</v>
      </c>
      <c r="G387" s="8"/>
      <c r="K387" s="95"/>
      <c r="L387" s="95"/>
      <c r="M387" s="95"/>
      <c r="X387" s="8"/>
      <c r="Y387" s="8"/>
      <c r="Z387" s="8"/>
      <c r="AA387" s="8"/>
      <c r="AB387" s="8"/>
      <c r="AC387" s="8"/>
      <c r="AD387" s="8"/>
      <c r="AE387" s="8"/>
      <c r="AF387" s="8"/>
      <c r="AG387" s="8"/>
    </row>
    <row r="388" spans="1:33" ht="12.75" customHeight="1" x14ac:dyDescent="0.2">
      <c r="A388" s="207"/>
      <c r="B388" s="210"/>
      <c r="C388" s="200" t="str">
        <f>+'DistrictxDiv-Dept'!C388</f>
        <v>Reading &amp; Writing</v>
      </c>
      <c r="D388" s="7"/>
      <c r="E388" s="10">
        <f t="shared" si="26"/>
        <v>0</v>
      </c>
      <c r="F388" s="7">
        <f>+'DistrictxDiv-Dept'!D388</f>
        <v>5232</v>
      </c>
      <c r="G388" s="8"/>
      <c r="L388" s="95"/>
      <c r="M388" s="95"/>
      <c r="X388" s="8"/>
      <c r="Y388" s="8"/>
      <c r="Z388" s="8"/>
      <c r="AA388" s="8"/>
      <c r="AB388" s="8"/>
      <c r="AC388" s="8"/>
      <c r="AD388" s="8"/>
      <c r="AE388" s="8"/>
      <c r="AF388" s="8"/>
      <c r="AG388" s="8"/>
    </row>
    <row r="389" spans="1:33" ht="12.75" customHeight="1" x14ac:dyDescent="0.2">
      <c r="A389" s="207"/>
      <c r="B389" s="210"/>
      <c r="C389" s="200" t="str">
        <f>+'DistrictxDiv-Dept'!C389</f>
        <v>Sociology</v>
      </c>
      <c r="D389" s="7">
        <v>384</v>
      </c>
      <c r="E389" s="10">
        <f t="shared" si="26"/>
        <v>0.14545454545454545</v>
      </c>
      <c r="F389" s="7">
        <f>+'DistrictxDiv-Dept'!D389</f>
        <v>2640</v>
      </c>
      <c r="G389" s="8"/>
      <c r="H389" s="8"/>
      <c r="K389" s="95"/>
      <c r="L389" s="95"/>
      <c r="M389" s="95"/>
      <c r="X389" s="8"/>
      <c r="Y389" s="8"/>
      <c r="Z389" s="8"/>
      <c r="AA389" s="8"/>
      <c r="AB389" s="8"/>
      <c r="AC389" s="8"/>
      <c r="AD389" s="8"/>
      <c r="AE389" s="8"/>
      <c r="AF389" s="8"/>
      <c r="AG389" s="8"/>
    </row>
    <row r="390" spans="1:33" ht="12.75" customHeight="1" x14ac:dyDescent="0.2">
      <c r="A390" s="207"/>
      <c r="B390" s="210"/>
      <c r="C390" s="200" t="str">
        <f>+'DistrictxDiv-Dept'!C390</f>
        <v>Spanish</v>
      </c>
      <c r="D390" s="7"/>
      <c r="E390" s="10" t="s">
        <v>102</v>
      </c>
      <c r="F390" s="7">
        <f>+'DistrictxDiv-Dept'!D390</f>
        <v>0</v>
      </c>
      <c r="G390" s="8"/>
      <c r="L390" s="95"/>
      <c r="M390" s="95"/>
      <c r="X390" s="8"/>
      <c r="Y390" s="8"/>
      <c r="Z390" s="8"/>
      <c r="AA390" s="8"/>
      <c r="AB390" s="8"/>
      <c r="AC390" s="8"/>
      <c r="AD390" s="8"/>
      <c r="AE390" s="8"/>
      <c r="AF390" s="8"/>
      <c r="AG390" s="8"/>
    </row>
    <row r="391" spans="1:33" ht="12.75" customHeight="1" x14ac:dyDescent="0.2">
      <c r="A391" s="207"/>
      <c r="B391" s="210"/>
      <c r="C391" s="200" t="str">
        <f>+'DistrictxDiv-Dept'!C391</f>
        <v>Speech</v>
      </c>
      <c r="D391" s="7"/>
      <c r="E391" s="10">
        <f t="shared" si="26"/>
        <v>0</v>
      </c>
      <c r="F391" s="7">
        <f>+'DistrictxDiv-Dept'!D391</f>
        <v>3840</v>
      </c>
      <c r="G391" s="8"/>
      <c r="L391" s="95"/>
      <c r="M391" s="95"/>
      <c r="X391" s="8"/>
      <c r="Y391" s="8"/>
      <c r="Z391" s="8"/>
      <c r="AA391" s="8"/>
      <c r="AB391" s="8"/>
      <c r="AC391" s="8"/>
      <c r="AD391" s="8"/>
      <c r="AE391" s="8"/>
      <c r="AF391" s="8"/>
      <c r="AG391" s="8"/>
    </row>
    <row r="392" spans="1:33" ht="12.75" customHeight="1" x14ac:dyDescent="0.2">
      <c r="A392" s="207"/>
      <c r="B392" s="210"/>
      <c r="C392" s="57" t="s">
        <v>75</v>
      </c>
      <c r="D392" s="33">
        <f>SUM(D376:D391)</f>
        <v>9856</v>
      </c>
      <c r="E392" s="34">
        <f t="shared" si="26"/>
        <v>0.11307939421753098</v>
      </c>
      <c r="F392" s="33">
        <f>+'DistrictxDiv-Dept'!D392</f>
        <v>87160</v>
      </c>
      <c r="G392" s="8"/>
      <c r="K392" s="95"/>
      <c r="L392" s="95"/>
      <c r="M392" s="95"/>
      <c r="X392" s="8"/>
      <c r="Y392" s="8"/>
      <c r="Z392" s="8"/>
      <c r="AA392" s="8"/>
      <c r="AB392" s="8"/>
      <c r="AC392" s="8"/>
      <c r="AD392" s="8"/>
      <c r="AE392" s="8"/>
      <c r="AF392" s="8"/>
      <c r="AG392" s="8"/>
    </row>
    <row r="393" spans="1:33" ht="12.75" customHeight="1" x14ac:dyDescent="0.2">
      <c r="A393" s="207"/>
      <c r="B393" s="210"/>
      <c r="C393" s="47" t="str">
        <f>+'DistrictxDiv-Dept'!C393</f>
        <v>Weatherford</v>
      </c>
      <c r="D393" s="33"/>
      <c r="E393" s="34"/>
      <c r="F393" s="33"/>
      <c r="G393" s="8"/>
      <c r="L393" s="95"/>
      <c r="M393" s="95"/>
      <c r="X393" s="8"/>
      <c r="Y393" s="8"/>
      <c r="Z393" s="8"/>
      <c r="AA393" s="8"/>
      <c r="AB393" s="8"/>
      <c r="AC393" s="8"/>
      <c r="AD393" s="8"/>
      <c r="AE393" s="8"/>
      <c r="AF393" s="8"/>
      <c r="AG393" s="8"/>
    </row>
    <row r="394" spans="1:33" ht="12.75" customHeight="1" x14ac:dyDescent="0.2">
      <c r="A394" s="207"/>
      <c r="B394" s="210"/>
      <c r="C394" s="200" t="str">
        <f>+'DistrictxDiv-Dept'!C394</f>
        <v>Anatomy &amp; Physiology</v>
      </c>
      <c r="D394" s="7">
        <v>5936</v>
      </c>
      <c r="E394" s="10">
        <f t="shared" ref="E394:E411" si="27">+D394/$F394</f>
        <v>0.46549560853199501</v>
      </c>
      <c r="F394" s="7">
        <f>+'DistrictxDiv-Dept'!D394</f>
        <v>12752</v>
      </c>
      <c r="G394" s="8"/>
      <c r="K394" s="95"/>
      <c r="L394" s="95"/>
      <c r="M394" s="95"/>
      <c r="X394" s="8"/>
      <c r="Y394" s="8"/>
      <c r="Z394" s="8"/>
      <c r="AA394" s="8"/>
      <c r="AB394" s="8"/>
      <c r="AC394" s="8"/>
      <c r="AD394" s="8"/>
      <c r="AE394" s="8"/>
      <c r="AF394" s="8"/>
      <c r="AG394" s="8"/>
    </row>
    <row r="395" spans="1:33" ht="12.75" customHeight="1" x14ac:dyDescent="0.2">
      <c r="A395" s="207"/>
      <c r="B395" s="210"/>
      <c r="C395" s="200" t="str">
        <f>+'DistrictxDiv-Dept'!C395</f>
        <v>Astronomy</v>
      </c>
      <c r="D395" s="7">
        <v>672</v>
      </c>
      <c r="E395" s="10">
        <f t="shared" si="27"/>
        <v>1</v>
      </c>
      <c r="F395" s="7">
        <f>+'DistrictxDiv-Dept'!D395</f>
        <v>672</v>
      </c>
      <c r="G395" s="8"/>
      <c r="K395" s="95"/>
      <c r="L395" s="95"/>
      <c r="M395" s="95"/>
      <c r="X395" s="8"/>
      <c r="Y395" s="8"/>
      <c r="Z395" s="8"/>
      <c r="AA395" s="8"/>
      <c r="AB395" s="8"/>
      <c r="AC395" s="8"/>
      <c r="AD395" s="8"/>
      <c r="AE395" s="8"/>
      <c r="AF395" s="8"/>
      <c r="AG395" s="8"/>
    </row>
    <row r="396" spans="1:33" ht="12.75" customHeight="1" x14ac:dyDescent="0.2">
      <c r="A396" s="207"/>
      <c r="B396" s="210"/>
      <c r="C396" s="200" t="str">
        <f>+'DistrictxDiv-Dept'!C396</f>
        <v>Biology</v>
      </c>
      <c r="D396" s="7">
        <v>1488</v>
      </c>
      <c r="E396" s="10">
        <f t="shared" si="27"/>
        <v>0.16548042704626334</v>
      </c>
      <c r="F396" s="7">
        <f>+'DistrictxDiv-Dept'!D396</f>
        <v>8992</v>
      </c>
      <c r="G396" s="8"/>
      <c r="K396" s="95"/>
      <c r="L396" s="95"/>
      <c r="X396" s="8"/>
      <c r="Y396" s="8"/>
      <c r="Z396" s="8"/>
      <c r="AA396" s="8"/>
      <c r="AB396" s="8"/>
      <c r="AC396" s="8"/>
      <c r="AD396" s="8"/>
      <c r="AE396" s="8"/>
      <c r="AF396" s="8"/>
      <c r="AG396" s="8"/>
    </row>
    <row r="397" spans="1:33" ht="12.75" customHeight="1" x14ac:dyDescent="0.2">
      <c r="A397" s="207"/>
      <c r="B397" s="210"/>
      <c r="C397" s="200" t="str">
        <f>+'DistrictxDiv-Dept'!C397</f>
        <v>Chemistry</v>
      </c>
      <c r="D397" s="7">
        <v>2064</v>
      </c>
      <c r="E397" s="10">
        <f t="shared" si="27"/>
        <v>0.28476821192052981</v>
      </c>
      <c r="F397" s="7">
        <f>+'DistrictxDiv-Dept'!D397</f>
        <v>7248</v>
      </c>
      <c r="G397" s="8"/>
      <c r="H397" s="8"/>
      <c r="K397" s="95"/>
      <c r="L397" s="95"/>
      <c r="M397" s="95"/>
      <c r="X397" s="8"/>
      <c r="Y397" s="8"/>
      <c r="Z397" s="8"/>
      <c r="AA397" s="8"/>
      <c r="AB397" s="8"/>
      <c r="AC397" s="8"/>
      <c r="AD397" s="8"/>
      <c r="AE397" s="8"/>
      <c r="AF397" s="8"/>
      <c r="AG397" s="8"/>
    </row>
    <row r="398" spans="1:33" ht="12.75" customHeight="1" x14ac:dyDescent="0.2">
      <c r="A398" s="207"/>
      <c r="B398" s="210"/>
      <c r="C398" s="200" t="str">
        <f>+'DistrictxDiv-Dept'!C398</f>
        <v>Developmental Mathematics</v>
      </c>
      <c r="D398" s="7">
        <v>3072</v>
      </c>
      <c r="E398" s="10">
        <f t="shared" si="27"/>
        <v>0.23104693140794225</v>
      </c>
      <c r="F398" s="7">
        <f>+'DistrictxDiv-Dept'!D398</f>
        <v>13296</v>
      </c>
      <c r="G398" s="8"/>
      <c r="K398" s="95"/>
      <c r="L398" s="95"/>
      <c r="X398" s="8"/>
      <c r="Y398" s="8"/>
      <c r="Z398" s="8"/>
      <c r="AA398" s="8"/>
      <c r="AB398" s="8"/>
      <c r="AC398" s="8"/>
      <c r="AD398" s="8"/>
      <c r="AE398" s="8"/>
      <c r="AF398" s="8"/>
      <c r="AG398" s="8"/>
    </row>
    <row r="399" spans="1:33" ht="12.75" customHeight="1" x14ac:dyDescent="0.2">
      <c r="A399" s="207"/>
      <c r="B399" s="210"/>
      <c r="C399" s="200" t="str">
        <f>+'DistrictxDiv-Dept'!C399</f>
        <v>Environmental Science</v>
      </c>
      <c r="D399" s="7"/>
      <c r="E399" s="10" t="s">
        <v>102</v>
      </c>
      <c r="F399" s="7">
        <f>+'DistrictxDiv-Dept'!D399</f>
        <v>0</v>
      </c>
      <c r="G399" s="8"/>
      <c r="L399" s="95"/>
      <c r="M399" s="95"/>
      <c r="X399" s="8"/>
      <c r="Y399" s="8"/>
      <c r="Z399" s="8"/>
      <c r="AA399" s="8"/>
      <c r="AB399" s="8"/>
      <c r="AC399" s="8"/>
      <c r="AD399" s="8"/>
      <c r="AE399" s="8"/>
      <c r="AF399" s="8"/>
      <c r="AG399" s="8"/>
    </row>
    <row r="400" spans="1:33" ht="12.75" customHeight="1" x14ac:dyDescent="0.2">
      <c r="A400" s="207"/>
      <c r="B400" s="210"/>
      <c r="C400" s="200" t="str">
        <f>+'DistrictxDiv-Dept'!C400</f>
        <v>Geology</v>
      </c>
      <c r="D400" s="7"/>
      <c r="E400" s="10" t="s">
        <v>102</v>
      </c>
      <c r="F400" s="7">
        <f>+'DistrictxDiv-Dept'!D400</f>
        <v>0</v>
      </c>
      <c r="G400" s="8"/>
      <c r="L400" s="95"/>
      <c r="M400" s="95"/>
      <c r="X400" s="8"/>
      <c r="Y400" s="8"/>
      <c r="Z400" s="8"/>
      <c r="AA400" s="8"/>
      <c r="AB400" s="8"/>
      <c r="AC400" s="8"/>
      <c r="AD400" s="8"/>
      <c r="AE400" s="8"/>
      <c r="AF400" s="8"/>
      <c r="AG400" s="8"/>
    </row>
    <row r="401" spans="1:33" ht="12.75" customHeight="1" x14ac:dyDescent="0.2">
      <c r="A401" s="207"/>
      <c r="B401" s="210"/>
      <c r="C401" s="200" t="str">
        <f>+'DistrictxDiv-Dept'!C401</f>
        <v>History</v>
      </c>
      <c r="D401" s="7">
        <v>3984</v>
      </c>
      <c r="E401" s="10">
        <f t="shared" si="27"/>
        <v>0.2292817679558011</v>
      </c>
      <c r="F401" s="7">
        <f>+'DistrictxDiv-Dept'!D401</f>
        <v>17376</v>
      </c>
      <c r="G401" s="8"/>
      <c r="K401" s="95"/>
      <c r="L401" s="95"/>
      <c r="M401" s="95"/>
      <c r="X401" s="8"/>
      <c r="Y401" s="8"/>
      <c r="Z401" s="8"/>
      <c r="AA401" s="8"/>
      <c r="AB401" s="8"/>
      <c r="AC401" s="8"/>
      <c r="AD401" s="8"/>
      <c r="AE401" s="8"/>
      <c r="AF401" s="8"/>
      <c r="AG401" s="8"/>
    </row>
    <row r="402" spans="1:33" ht="12.75" customHeight="1" x14ac:dyDescent="0.2">
      <c r="A402" s="207"/>
      <c r="B402" s="210"/>
      <c r="C402" s="200" t="str">
        <f>+'DistrictxDiv-Dept'!C402</f>
        <v>Kinesiology</v>
      </c>
      <c r="D402" s="7"/>
      <c r="E402" s="10" t="s">
        <v>102</v>
      </c>
      <c r="F402" s="7">
        <f>+'DistrictxDiv-Dept'!D402</f>
        <v>0</v>
      </c>
      <c r="G402" s="8"/>
      <c r="L402" s="95"/>
      <c r="M402" s="95"/>
      <c r="X402" s="8"/>
      <c r="Y402" s="8"/>
      <c r="Z402" s="8"/>
      <c r="AA402" s="8"/>
      <c r="AB402" s="8"/>
      <c r="AC402" s="8"/>
      <c r="AD402" s="8"/>
      <c r="AE402" s="8"/>
      <c r="AF402" s="8"/>
      <c r="AG402" s="8"/>
    </row>
    <row r="403" spans="1:33" ht="12.75" customHeight="1" x14ac:dyDescent="0.2">
      <c r="A403" s="207"/>
      <c r="B403" s="210"/>
      <c r="C403" s="200" t="str">
        <f>+'DistrictxDiv-Dept'!C403</f>
        <v>Mathematics</v>
      </c>
      <c r="D403" s="7">
        <v>4864</v>
      </c>
      <c r="E403" s="10">
        <f t="shared" si="27"/>
        <v>0.17521613832853025</v>
      </c>
      <c r="F403" s="7">
        <f>+'DistrictxDiv-Dept'!D403</f>
        <v>27760</v>
      </c>
      <c r="G403" s="8"/>
      <c r="H403" s="8"/>
      <c r="K403" s="95"/>
      <c r="L403" s="95"/>
      <c r="M403" s="95"/>
      <c r="X403" s="8"/>
      <c r="Y403" s="8"/>
      <c r="Z403" s="8"/>
      <c r="AA403" s="8"/>
      <c r="AB403" s="8"/>
      <c r="AC403" s="8"/>
      <c r="AD403" s="8"/>
      <c r="AE403" s="8"/>
      <c r="AF403" s="8"/>
      <c r="AG403" s="8"/>
    </row>
    <row r="404" spans="1:33" ht="12.75" customHeight="1" x14ac:dyDescent="0.2">
      <c r="A404" s="207"/>
      <c r="B404" s="210"/>
      <c r="C404" s="200" t="str">
        <f>+'DistrictxDiv-Dept'!C404</f>
        <v>Nutrition</v>
      </c>
      <c r="D404" s="7"/>
      <c r="E404" s="10" t="s">
        <v>102</v>
      </c>
      <c r="F404" s="7">
        <f>+'DistrictxDiv-Dept'!D404</f>
        <v>0</v>
      </c>
      <c r="G404" s="8"/>
      <c r="L404" s="95"/>
      <c r="M404" s="95"/>
      <c r="X404" s="8"/>
      <c r="Y404" s="8"/>
      <c r="Z404" s="8"/>
      <c r="AA404" s="8"/>
      <c r="AB404" s="8"/>
      <c r="AC404" s="8"/>
      <c r="AD404" s="8"/>
      <c r="AE404" s="8"/>
      <c r="AF404" s="8"/>
      <c r="AG404" s="8"/>
    </row>
    <row r="405" spans="1:33" ht="12.75" customHeight="1" x14ac:dyDescent="0.2">
      <c r="A405" s="207"/>
      <c r="B405" s="210"/>
      <c r="C405" s="200" t="str">
        <f>+'DistrictxDiv-Dept'!C405</f>
        <v>Physics</v>
      </c>
      <c r="D405" s="7"/>
      <c r="E405" s="10">
        <f t="shared" si="27"/>
        <v>0</v>
      </c>
      <c r="F405" s="7">
        <f>+'DistrictxDiv-Dept'!D405</f>
        <v>1056</v>
      </c>
      <c r="G405" s="8"/>
      <c r="L405" s="95"/>
      <c r="M405" s="95"/>
      <c r="X405" s="8"/>
      <c r="Y405" s="8"/>
      <c r="Z405" s="8"/>
      <c r="AA405" s="8"/>
      <c r="AB405" s="8"/>
      <c r="AC405" s="8"/>
      <c r="AD405" s="8"/>
      <c r="AE405" s="8"/>
      <c r="AF405" s="8"/>
      <c r="AG405" s="8"/>
    </row>
    <row r="406" spans="1:33" ht="12.75" customHeight="1" x14ac:dyDescent="0.2">
      <c r="A406" s="207"/>
      <c r="B406" s="210"/>
      <c r="C406" s="200" t="str">
        <f>+'DistrictxDiv-Dept'!C406</f>
        <v>Political Science</v>
      </c>
      <c r="D406" s="7">
        <v>1680</v>
      </c>
      <c r="E406" s="10">
        <f t="shared" si="27"/>
        <v>0.14644351464435146</v>
      </c>
      <c r="F406" s="7">
        <f>+'DistrictxDiv-Dept'!D406</f>
        <v>11472</v>
      </c>
      <c r="G406" s="8"/>
      <c r="K406" s="95"/>
      <c r="L406" s="95"/>
      <c r="M406" s="95"/>
      <c r="X406" s="8"/>
      <c r="Y406" s="8"/>
      <c r="Z406" s="8"/>
      <c r="AA406" s="8"/>
      <c r="AB406" s="8"/>
      <c r="AC406" s="8"/>
      <c r="AD406" s="8"/>
      <c r="AE406" s="8"/>
      <c r="AF406" s="8"/>
      <c r="AG406" s="8"/>
    </row>
    <row r="407" spans="1:33" ht="12.75" customHeight="1" x14ac:dyDescent="0.2">
      <c r="A407" s="207"/>
      <c r="B407" s="210"/>
      <c r="C407" s="35" t="s">
        <v>75</v>
      </c>
      <c r="D407" s="33">
        <f>SUM(D394:D406)</f>
        <v>23760</v>
      </c>
      <c r="E407" s="34">
        <f t="shared" si="27"/>
        <v>0.23612657020193989</v>
      </c>
      <c r="F407" s="33">
        <f>+'DistrictxDiv-Dept'!D407</f>
        <v>100624</v>
      </c>
      <c r="G407" s="8"/>
      <c r="H407" s="8"/>
      <c r="K407" s="95"/>
      <c r="L407" s="95"/>
      <c r="M407" s="95"/>
      <c r="X407" s="8"/>
      <c r="Y407" s="8"/>
      <c r="Z407" s="8"/>
      <c r="AA407" s="8"/>
      <c r="AB407" s="8"/>
      <c r="AC407" s="8"/>
      <c r="AD407" s="8"/>
      <c r="AE407" s="8"/>
      <c r="AF407" s="8"/>
      <c r="AG407" s="8"/>
    </row>
    <row r="408" spans="1:33" ht="12.75" customHeight="1" x14ac:dyDescent="0.2">
      <c r="A408" s="207"/>
      <c r="B408" s="210"/>
      <c r="C408" s="200" t="str">
        <f>+'DistrictxDiv-Dept'!C408</f>
        <v>Agriculture (Thornton-DW)</v>
      </c>
      <c r="D408" s="7">
        <v>864</v>
      </c>
      <c r="E408" s="10">
        <f t="shared" si="27"/>
        <v>0.24</v>
      </c>
      <c r="F408" s="7">
        <f>+'DistrictxDiv-Dept'!D408</f>
        <v>3600</v>
      </c>
      <c r="G408" s="8"/>
      <c r="H408" s="8"/>
      <c r="K408" s="95"/>
      <c r="L408" s="95"/>
      <c r="M408" s="95"/>
      <c r="X408" s="8"/>
      <c r="Y408" s="8"/>
      <c r="Z408" s="8"/>
      <c r="AA408" s="8"/>
      <c r="AB408" s="8"/>
      <c r="AC408" s="8"/>
      <c r="AD408" s="8"/>
      <c r="AE408" s="8"/>
      <c r="AF408" s="8"/>
      <c r="AG408" s="8"/>
    </row>
    <row r="409" spans="1:33" ht="12.75" customHeight="1" x14ac:dyDescent="0.2">
      <c r="A409" s="207"/>
      <c r="B409" s="210"/>
      <c r="C409" s="200" t="str">
        <f>+'DistrictxDiv-Dept'!C409</f>
        <v>Veterinary Tech. (KTaylor-DW)</v>
      </c>
      <c r="D409" s="7">
        <v>480</v>
      </c>
      <c r="E409" s="10">
        <f t="shared" si="27"/>
        <v>0.12195121951219511</v>
      </c>
      <c r="F409" s="7">
        <f>+'DistrictxDiv-Dept'!D409</f>
        <v>3936.0000000000005</v>
      </c>
      <c r="G409" s="8"/>
      <c r="H409" s="8"/>
      <c r="K409" s="95"/>
      <c r="L409" s="95"/>
      <c r="M409" s="95"/>
      <c r="X409" s="8"/>
      <c r="Y409" s="8"/>
      <c r="Z409" s="8"/>
      <c r="AA409" s="8"/>
      <c r="AB409" s="8"/>
      <c r="AC409" s="8"/>
      <c r="AD409" s="8"/>
      <c r="AE409" s="8"/>
      <c r="AF409" s="8"/>
      <c r="AG409" s="8"/>
    </row>
    <row r="410" spans="1:33" ht="12.75" customHeight="1" x14ac:dyDescent="0.2">
      <c r="A410" s="207"/>
      <c r="B410" s="210"/>
      <c r="C410" s="57" t="s">
        <v>75</v>
      </c>
      <c r="D410" s="33">
        <f>SUM(D408:D409)</f>
        <v>1344</v>
      </c>
      <c r="E410" s="34">
        <f t="shared" si="27"/>
        <v>0.17834394904458598</v>
      </c>
      <c r="F410" s="33">
        <f>+'DistrictxDiv-Dept'!D410</f>
        <v>7536</v>
      </c>
      <c r="H410" s="8"/>
      <c r="K410" s="95"/>
      <c r="L410" s="95"/>
      <c r="M410" s="95"/>
      <c r="X410" s="8"/>
      <c r="Y410" s="8"/>
      <c r="Z410" s="8"/>
      <c r="AA410" s="8"/>
      <c r="AB410" s="8"/>
      <c r="AC410" s="8"/>
      <c r="AD410" s="8"/>
      <c r="AE410" s="8"/>
      <c r="AF410" s="8"/>
      <c r="AG410" s="8"/>
    </row>
    <row r="411" spans="1:33" ht="12.75" customHeight="1" thickBot="1" x14ac:dyDescent="0.25">
      <c r="A411" s="207"/>
      <c r="B411" s="217"/>
      <c r="C411" s="64" t="s">
        <v>25</v>
      </c>
      <c r="D411" s="67">
        <f>SUM(D392,D407,D410)</f>
        <v>34960</v>
      </c>
      <c r="E411" s="79">
        <f t="shared" si="27"/>
        <v>0.17898832684824903</v>
      </c>
      <c r="F411" s="67">
        <f>+'DistrictxDiv-Dept'!D411</f>
        <v>195320</v>
      </c>
      <c r="K411" s="95"/>
      <c r="L411" s="95"/>
      <c r="M411" s="95"/>
      <c r="X411" s="8"/>
      <c r="Y411" s="8"/>
      <c r="Z411" s="8"/>
      <c r="AA411" s="8"/>
      <c r="AB411" s="8"/>
      <c r="AC411" s="8"/>
      <c r="AD411" s="8"/>
      <c r="AE411" s="8"/>
      <c r="AF411" s="8"/>
      <c r="AG411" s="8"/>
    </row>
    <row r="412" spans="1:33" ht="12.75" customHeight="1" thickBot="1" x14ac:dyDescent="0.25">
      <c r="A412" s="208"/>
      <c r="B412" s="204" t="s">
        <v>254</v>
      </c>
      <c r="C412" s="205"/>
      <c r="D412" s="76">
        <f>+D411</f>
        <v>34960</v>
      </c>
      <c r="E412" s="77">
        <f>+D412/F412</f>
        <v>0.17898832684824903</v>
      </c>
      <c r="F412" s="78">
        <f>+'DistrictxDiv-Dept'!D412</f>
        <v>195320</v>
      </c>
      <c r="K412" s="95"/>
      <c r="L412" s="95"/>
      <c r="X412" s="8"/>
      <c r="Y412" s="8"/>
      <c r="Z412" s="8"/>
      <c r="AA412" s="8"/>
      <c r="AB412" s="8"/>
      <c r="AC412" s="8"/>
      <c r="AD412" s="8"/>
      <c r="AE412" s="8"/>
      <c r="AF412" s="8"/>
      <c r="AG412" s="8"/>
    </row>
    <row r="413" spans="1:33" ht="12.75" customHeight="1" x14ac:dyDescent="0.2">
      <c r="K413" s="95"/>
      <c r="L413" s="95"/>
      <c r="X413" s="8"/>
      <c r="Y413" s="8"/>
      <c r="Z413" s="8"/>
      <c r="AA413" s="8"/>
      <c r="AB413" s="8"/>
      <c r="AC413" s="8"/>
      <c r="AD413" s="8"/>
      <c r="AE413" s="8"/>
      <c r="AF413" s="8"/>
      <c r="AG413" s="8"/>
    </row>
    <row r="414" spans="1:33" ht="12.75" customHeight="1" x14ac:dyDescent="0.2">
      <c r="B414" s="201" t="s">
        <v>687</v>
      </c>
      <c r="C414" s="227"/>
      <c r="D414" s="227"/>
      <c r="E414" s="227"/>
      <c r="F414" s="227"/>
    </row>
    <row r="415" spans="1:33" ht="12.75" customHeight="1" x14ac:dyDescent="0.2">
      <c r="B415" s="227"/>
      <c r="C415" s="227"/>
      <c r="D415" s="227"/>
      <c r="E415" s="227"/>
      <c r="F415" s="227"/>
    </row>
    <row r="416" spans="1:33" ht="12.75" customHeight="1" x14ac:dyDescent="0.2">
      <c r="B416" s="227"/>
      <c r="C416" s="227"/>
      <c r="D416" s="227"/>
      <c r="E416" s="227"/>
      <c r="F416" s="227"/>
    </row>
  </sheetData>
  <mergeCells count="37">
    <mergeCell ref="A236:A276"/>
    <mergeCell ref="B236:B276"/>
    <mergeCell ref="A277:A296"/>
    <mergeCell ref="B277:B291"/>
    <mergeCell ref="B292:B295"/>
    <mergeCell ref="B296:C296"/>
    <mergeCell ref="B138:B153"/>
    <mergeCell ref="A154:A191"/>
    <mergeCell ref="B154:B190"/>
    <mergeCell ref="B191:C191"/>
    <mergeCell ref="A192:A235"/>
    <mergeCell ref="B192:B234"/>
    <mergeCell ref="B235:C235"/>
    <mergeCell ref="A138:A153"/>
    <mergeCell ref="A79:A101"/>
    <mergeCell ref="B79:B100"/>
    <mergeCell ref="B101:C101"/>
    <mergeCell ref="A102:A137"/>
    <mergeCell ref="B102:B137"/>
    <mergeCell ref="A52:A78"/>
    <mergeCell ref="B52:B77"/>
    <mergeCell ref="B78:C78"/>
    <mergeCell ref="B8:C8"/>
    <mergeCell ref="A9:A51"/>
    <mergeCell ref="B9:B32"/>
    <mergeCell ref="B33:B50"/>
    <mergeCell ref="B51:C51"/>
    <mergeCell ref="B414:F416"/>
    <mergeCell ref="A297:A339"/>
    <mergeCell ref="B297:B314"/>
    <mergeCell ref="B315:B339"/>
    <mergeCell ref="A340:A374"/>
    <mergeCell ref="B340:B373"/>
    <mergeCell ref="B374:C374"/>
    <mergeCell ref="A375:A412"/>
    <mergeCell ref="B375:B411"/>
    <mergeCell ref="B412:C412"/>
  </mergeCells>
  <printOptions horizontalCentered="1"/>
  <pageMargins left="0.25" right="0.25" top="1" bottom="1" header="0.5" footer="0.5"/>
  <pageSetup scale="90" fitToHeight="0" orientation="portrait" r:id="rId1"/>
  <headerFooter alignWithMargins="0">
    <oddFooter>&amp;C&amp;10Collin IRO tkm; 2/16/2023; Page &amp;P of &amp;N
...\Faculty Workload\F-T vs P-T Faculty Load Reports\202310 EoT Contact Hours Final.xlsx</oddFooter>
  </headerFooter>
  <rowBreaks count="11" manualBreakCount="11">
    <brk id="51" max="5" man="1"/>
    <brk id="78" max="5" man="1"/>
    <brk id="101" max="5" man="1"/>
    <brk id="137" max="5" man="1"/>
    <brk id="153" max="5" man="1"/>
    <brk id="191" max="5" man="1"/>
    <brk id="235" max="5" man="1"/>
    <brk id="276" max="5" man="1"/>
    <brk id="296" max="5" man="1"/>
    <brk id="339" max="5" man="1"/>
    <brk id="374" max="5"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374"/>
  <sheetViews>
    <sheetView zoomScale="130" zoomScaleNormal="130" workbookViewId="0">
      <pane ySplit="8" topLeftCell="A9" activePane="bottomLeft" state="frozen"/>
      <selection activeCell="A9" sqref="A9:A31"/>
      <selection pane="bottomLeft" activeCell="A9" sqref="A9:A31"/>
    </sheetView>
  </sheetViews>
  <sheetFormatPr defaultColWidth="8.88671875" defaultRowHeight="12.75" x14ac:dyDescent="0.2"/>
  <cols>
    <col min="1" max="1" width="2.77734375" style="8" customWidth="1"/>
    <col min="2" max="2" width="6.77734375" style="8" customWidth="1"/>
    <col min="3" max="3" width="35.77734375" style="8" customWidth="1"/>
    <col min="4" max="4" width="40.77734375" style="8" customWidth="1"/>
    <col min="5" max="7" width="1.77734375" style="8" customWidth="1"/>
    <col min="8" max="16384" width="8.88671875" style="8"/>
  </cols>
  <sheetData>
    <row r="1" spans="1:11" ht="12.75" customHeight="1" x14ac:dyDescent="0.2">
      <c r="A1" s="21" t="s">
        <v>537</v>
      </c>
      <c r="D1" s="22"/>
      <c r="G1" s="22"/>
      <c r="H1" s="22"/>
      <c r="I1" s="22"/>
      <c r="J1" s="22"/>
      <c r="K1" s="22"/>
    </row>
    <row r="2" spans="1:11" ht="12.75" customHeight="1" x14ac:dyDescent="0.2">
      <c r="A2" s="21" t="s">
        <v>316</v>
      </c>
      <c r="D2" s="22"/>
      <c r="E2" s="22"/>
      <c r="F2" s="22"/>
      <c r="G2" s="22"/>
      <c r="H2" s="22"/>
      <c r="I2" s="22"/>
      <c r="J2" s="22"/>
      <c r="K2" s="22"/>
    </row>
    <row r="3" spans="1:11" ht="12.75" customHeight="1" x14ac:dyDescent="0.2">
      <c r="A3" s="21" t="s">
        <v>41</v>
      </c>
      <c r="D3" s="22"/>
      <c r="E3" s="22"/>
      <c r="F3" s="22"/>
      <c r="G3" s="22"/>
      <c r="H3" s="22"/>
      <c r="I3" s="22"/>
      <c r="J3" s="22"/>
      <c r="K3" s="22"/>
    </row>
    <row r="4" spans="1:11" ht="12.75" customHeight="1" x14ac:dyDescent="0.2">
      <c r="A4" s="21" t="s">
        <v>690</v>
      </c>
      <c r="E4" s="22"/>
      <c r="F4" s="22"/>
      <c r="G4" s="22"/>
      <c r="H4" s="22"/>
      <c r="I4" s="22"/>
      <c r="J4" s="22"/>
      <c r="K4" s="22"/>
    </row>
    <row r="5" spans="1:11" ht="12.75" customHeight="1" x14ac:dyDescent="0.2">
      <c r="B5" s="93"/>
      <c r="D5" s="22"/>
      <c r="E5" s="22"/>
      <c r="F5" s="22"/>
      <c r="G5" s="22"/>
      <c r="H5" s="22"/>
      <c r="I5" s="22"/>
      <c r="J5" s="22"/>
      <c r="K5" s="22"/>
    </row>
    <row r="6" spans="1:11" ht="12.75" customHeight="1" x14ac:dyDescent="0.2">
      <c r="B6" s="93"/>
      <c r="D6" s="22"/>
      <c r="E6" s="22"/>
      <c r="F6" s="22"/>
      <c r="G6" s="22"/>
      <c r="H6" s="22"/>
      <c r="I6" s="22"/>
      <c r="J6" s="22"/>
      <c r="K6" s="22"/>
    </row>
    <row r="7" spans="1:11" ht="12.75" customHeight="1" x14ac:dyDescent="0.2">
      <c r="B7" s="93"/>
      <c r="D7" s="22"/>
      <c r="E7" s="22"/>
      <c r="F7" s="22"/>
      <c r="G7" s="22"/>
      <c r="H7" s="22"/>
      <c r="I7" s="22"/>
      <c r="J7" s="22"/>
      <c r="K7" s="22"/>
    </row>
    <row r="8" spans="1:11" ht="12.75" customHeight="1" thickBot="1" x14ac:dyDescent="0.25">
      <c r="A8" s="71"/>
      <c r="B8" s="90" t="s">
        <v>27</v>
      </c>
      <c r="C8" s="90" t="s">
        <v>539</v>
      </c>
      <c r="D8" s="90" t="s">
        <v>538</v>
      </c>
    </row>
    <row r="9" spans="1:11" x14ac:dyDescent="0.2">
      <c r="A9" s="206" t="s">
        <v>536</v>
      </c>
      <c r="B9" s="251" t="s">
        <v>515</v>
      </c>
      <c r="C9" s="97" t="s">
        <v>562</v>
      </c>
      <c r="D9" s="98"/>
    </row>
    <row r="10" spans="1:11" x14ac:dyDescent="0.2">
      <c r="A10" s="214"/>
      <c r="B10" s="252"/>
      <c r="C10" s="99" t="s">
        <v>36</v>
      </c>
      <c r="D10" s="99" t="s">
        <v>369</v>
      </c>
    </row>
    <row r="11" spans="1:11" ht="25.5" customHeight="1" x14ac:dyDescent="0.2">
      <c r="A11" s="214"/>
      <c r="B11" s="252"/>
      <c r="C11" s="99" t="s">
        <v>234</v>
      </c>
      <c r="D11" s="99" t="s">
        <v>374</v>
      </c>
    </row>
    <row r="12" spans="1:11" ht="25.5" customHeight="1" x14ac:dyDescent="0.2">
      <c r="A12" s="214"/>
      <c r="B12" s="252"/>
      <c r="C12" s="99" t="s">
        <v>7</v>
      </c>
      <c r="D12" s="99" t="s">
        <v>380</v>
      </c>
    </row>
    <row r="13" spans="1:11" ht="12.75" customHeight="1" x14ac:dyDescent="0.2">
      <c r="A13" s="214"/>
      <c r="B13" s="252"/>
      <c r="C13" s="99" t="s">
        <v>235</v>
      </c>
      <c r="D13" s="99" t="s">
        <v>354</v>
      </c>
    </row>
    <row r="14" spans="1:11" ht="38.25" x14ac:dyDescent="0.2">
      <c r="A14" s="214"/>
      <c r="B14" s="252"/>
      <c r="C14" s="99" t="s">
        <v>14</v>
      </c>
      <c r="D14" s="99" t="s">
        <v>484</v>
      </c>
    </row>
    <row r="15" spans="1:11" ht="12.75" customHeight="1" x14ac:dyDescent="0.2">
      <c r="A15" s="214"/>
      <c r="B15" s="252"/>
      <c r="C15" s="99" t="s">
        <v>0</v>
      </c>
      <c r="D15" s="99" t="s">
        <v>371</v>
      </c>
    </row>
    <row r="16" spans="1:11" ht="12.75" customHeight="1" x14ac:dyDescent="0.2">
      <c r="A16" s="214"/>
      <c r="B16" s="252"/>
      <c r="C16" s="99" t="s">
        <v>34</v>
      </c>
      <c r="D16" s="99" t="s">
        <v>73</v>
      </c>
    </row>
    <row r="17" spans="1:4" ht="12.75" customHeight="1" x14ac:dyDescent="0.2">
      <c r="A17" s="214"/>
      <c r="B17" s="252"/>
      <c r="C17" s="99" t="s">
        <v>37</v>
      </c>
      <c r="D17" s="99" t="s">
        <v>372</v>
      </c>
    </row>
    <row r="18" spans="1:4" ht="12.75" customHeight="1" x14ac:dyDescent="0.2">
      <c r="A18" s="214"/>
      <c r="B18" s="253"/>
      <c r="C18" s="100" t="s">
        <v>208</v>
      </c>
      <c r="D18" s="100" t="s">
        <v>376</v>
      </c>
    </row>
    <row r="19" spans="1:4" ht="12.75" customHeight="1" x14ac:dyDescent="0.2">
      <c r="A19" s="214"/>
      <c r="B19" s="253"/>
      <c r="C19" s="100" t="s">
        <v>1</v>
      </c>
      <c r="D19" s="100" t="s">
        <v>364</v>
      </c>
    </row>
    <row r="20" spans="1:4" ht="12.75" customHeight="1" x14ac:dyDescent="0.2">
      <c r="A20" s="214"/>
      <c r="B20" s="253"/>
      <c r="C20" s="100" t="s">
        <v>16</v>
      </c>
      <c r="D20" s="100" t="s">
        <v>356</v>
      </c>
    </row>
    <row r="21" spans="1:4" ht="12.75" customHeight="1" x14ac:dyDescent="0.2">
      <c r="A21" s="214"/>
      <c r="B21" s="253"/>
      <c r="C21" s="100" t="s">
        <v>21</v>
      </c>
      <c r="D21" s="100" t="s">
        <v>365</v>
      </c>
    </row>
    <row r="22" spans="1:4" ht="12.75" customHeight="1" x14ac:dyDescent="0.2">
      <c r="A22" s="214"/>
      <c r="B22" s="253"/>
      <c r="C22" s="100" t="s">
        <v>3</v>
      </c>
      <c r="D22" s="100" t="s">
        <v>366</v>
      </c>
    </row>
    <row r="23" spans="1:4" ht="12.75" customHeight="1" x14ac:dyDescent="0.2">
      <c r="A23" s="214"/>
      <c r="B23" s="253"/>
      <c r="C23" s="100" t="s">
        <v>6</v>
      </c>
      <c r="D23" s="100" t="s">
        <v>460</v>
      </c>
    </row>
    <row r="24" spans="1:4" ht="12.75" customHeight="1" x14ac:dyDescent="0.2">
      <c r="A24" s="214"/>
      <c r="B24" s="253"/>
      <c r="C24" s="100" t="s">
        <v>9</v>
      </c>
      <c r="D24" s="100" t="s">
        <v>377</v>
      </c>
    </row>
    <row r="25" spans="1:4" x14ac:dyDescent="0.2">
      <c r="A25" s="214"/>
      <c r="B25" s="253"/>
      <c r="C25" s="100" t="s">
        <v>236</v>
      </c>
      <c r="D25" s="100" t="s">
        <v>359</v>
      </c>
    </row>
    <row r="26" spans="1:4" ht="12.75" customHeight="1" x14ac:dyDescent="0.2">
      <c r="A26" s="214"/>
      <c r="B26" s="253"/>
      <c r="C26" s="100" t="s">
        <v>4</v>
      </c>
      <c r="D26" s="100" t="s">
        <v>367</v>
      </c>
    </row>
    <row r="27" spans="1:4" ht="25.5" x14ac:dyDescent="0.2">
      <c r="A27" s="214"/>
      <c r="B27" s="253"/>
      <c r="C27" s="100" t="s">
        <v>18</v>
      </c>
      <c r="D27" s="100" t="s">
        <v>416</v>
      </c>
    </row>
    <row r="28" spans="1:4" ht="12.75" customHeight="1" x14ac:dyDescent="0.2">
      <c r="A28" s="214"/>
      <c r="B28" s="253"/>
      <c r="C28" s="100" t="s">
        <v>22</v>
      </c>
      <c r="D28" s="100" t="s">
        <v>361</v>
      </c>
    </row>
    <row r="29" spans="1:4" ht="12.75" customHeight="1" x14ac:dyDescent="0.2">
      <c r="A29" s="214"/>
      <c r="B29" s="253"/>
      <c r="C29" s="100" t="s">
        <v>23</v>
      </c>
      <c r="D29" s="100" t="s">
        <v>373</v>
      </c>
    </row>
    <row r="30" spans="1:4" ht="12.75" customHeight="1" x14ac:dyDescent="0.2">
      <c r="A30" s="214"/>
      <c r="B30" s="253"/>
      <c r="C30" s="100" t="s">
        <v>47</v>
      </c>
      <c r="D30" s="100" t="s">
        <v>145</v>
      </c>
    </row>
    <row r="31" spans="1:4" ht="12.75" customHeight="1" thickBot="1" x14ac:dyDescent="0.25">
      <c r="A31" s="214"/>
      <c r="B31" s="254"/>
      <c r="C31" s="100" t="s">
        <v>5</v>
      </c>
      <c r="D31" s="100" t="s">
        <v>368</v>
      </c>
    </row>
    <row r="32" spans="1:4" ht="12.75" customHeight="1" x14ac:dyDescent="0.2">
      <c r="A32" s="273" t="s">
        <v>536</v>
      </c>
      <c r="B32" s="249" t="s">
        <v>516</v>
      </c>
      <c r="C32" s="101" t="s">
        <v>554</v>
      </c>
      <c r="D32" s="101" t="s">
        <v>225</v>
      </c>
    </row>
    <row r="33" spans="1:4" x14ac:dyDescent="0.2">
      <c r="A33" s="224"/>
      <c r="B33" s="249"/>
      <c r="C33" s="102" t="s">
        <v>555</v>
      </c>
      <c r="D33" s="102" t="s">
        <v>209</v>
      </c>
    </row>
    <row r="34" spans="1:4" ht="12.75" customHeight="1" x14ac:dyDescent="0.2">
      <c r="A34" s="224"/>
      <c r="B34" s="249"/>
      <c r="C34" s="102" t="s">
        <v>674</v>
      </c>
      <c r="D34" s="102" t="s">
        <v>67</v>
      </c>
    </row>
    <row r="35" spans="1:4" ht="12.75" customHeight="1" x14ac:dyDescent="0.2">
      <c r="A35" s="224"/>
      <c r="B35" s="249"/>
      <c r="C35" s="102" t="s">
        <v>675</v>
      </c>
      <c r="D35" s="102" t="s">
        <v>210</v>
      </c>
    </row>
    <row r="36" spans="1:4" ht="12.75" customHeight="1" x14ac:dyDescent="0.2">
      <c r="A36" s="224"/>
      <c r="B36" s="249"/>
      <c r="C36" s="102" t="s">
        <v>556</v>
      </c>
      <c r="D36" s="102" t="s">
        <v>211</v>
      </c>
    </row>
    <row r="37" spans="1:4" ht="12.75" customHeight="1" x14ac:dyDescent="0.2">
      <c r="A37" s="224"/>
      <c r="B37" s="249"/>
      <c r="C37" s="102" t="s">
        <v>676</v>
      </c>
      <c r="D37" s="102" t="s">
        <v>303</v>
      </c>
    </row>
    <row r="38" spans="1:4" ht="12.75" customHeight="1" x14ac:dyDescent="0.2">
      <c r="A38" s="224"/>
      <c r="B38" s="249"/>
      <c r="C38" s="102" t="s">
        <v>677</v>
      </c>
      <c r="D38" s="102" t="s">
        <v>466</v>
      </c>
    </row>
    <row r="39" spans="1:4" ht="12.75" customHeight="1" x14ac:dyDescent="0.2">
      <c r="A39" s="224"/>
      <c r="B39" s="249"/>
      <c r="C39" s="102" t="s">
        <v>678</v>
      </c>
      <c r="D39" s="102" t="s">
        <v>231</v>
      </c>
    </row>
    <row r="40" spans="1:4" ht="25.5" x14ac:dyDescent="0.2">
      <c r="A40" s="224"/>
      <c r="B40" s="249"/>
      <c r="C40" s="102" t="s">
        <v>557</v>
      </c>
      <c r="D40" s="102" t="s">
        <v>463</v>
      </c>
    </row>
    <row r="41" spans="1:4" ht="25.5" x14ac:dyDescent="0.2">
      <c r="A41" s="224"/>
      <c r="B41" s="249"/>
      <c r="C41" s="102" t="s">
        <v>558</v>
      </c>
      <c r="D41" s="102" t="s">
        <v>645</v>
      </c>
    </row>
    <row r="42" spans="1:4" ht="12.75" customHeight="1" x14ac:dyDescent="0.2">
      <c r="A42" s="224"/>
      <c r="B42" s="249"/>
      <c r="C42" s="102" t="s">
        <v>679</v>
      </c>
      <c r="D42" s="102" t="s">
        <v>302</v>
      </c>
    </row>
    <row r="43" spans="1:4" ht="12.75" customHeight="1" x14ac:dyDescent="0.2">
      <c r="A43" s="224"/>
      <c r="B43" s="249"/>
      <c r="C43" s="102" t="s">
        <v>559</v>
      </c>
      <c r="D43" s="102" t="s">
        <v>464</v>
      </c>
    </row>
    <row r="44" spans="1:4" ht="12.75" customHeight="1" x14ac:dyDescent="0.2">
      <c r="A44" s="224"/>
      <c r="B44" s="249"/>
      <c r="C44" s="102" t="s">
        <v>680</v>
      </c>
      <c r="D44" s="102" t="s">
        <v>143</v>
      </c>
    </row>
    <row r="45" spans="1:4" ht="12.75" customHeight="1" x14ac:dyDescent="0.2">
      <c r="A45" s="224"/>
      <c r="B45" s="249"/>
      <c r="C45" s="102" t="s">
        <v>681</v>
      </c>
      <c r="D45" s="102" t="s">
        <v>232</v>
      </c>
    </row>
    <row r="46" spans="1:4" ht="12.75" customHeight="1" x14ac:dyDescent="0.2">
      <c r="A46" s="224"/>
      <c r="B46" s="249"/>
      <c r="C46" s="102" t="s">
        <v>560</v>
      </c>
      <c r="D46" s="102" t="s">
        <v>465</v>
      </c>
    </row>
    <row r="47" spans="1:4" x14ac:dyDescent="0.2">
      <c r="A47" s="224"/>
      <c r="B47" s="249"/>
      <c r="C47" s="102" t="s">
        <v>682</v>
      </c>
      <c r="D47" s="102" t="s">
        <v>230</v>
      </c>
    </row>
    <row r="48" spans="1:4" ht="12.75" customHeight="1" thickBot="1" x14ac:dyDescent="0.25">
      <c r="A48" s="225"/>
      <c r="B48" s="250"/>
      <c r="C48" s="103" t="s">
        <v>561</v>
      </c>
      <c r="D48" s="103" t="s">
        <v>94</v>
      </c>
    </row>
    <row r="49" spans="1:4" x14ac:dyDescent="0.2">
      <c r="A49" s="212" t="s">
        <v>535</v>
      </c>
      <c r="B49" s="231" t="s">
        <v>517</v>
      </c>
      <c r="C49" s="104" t="s">
        <v>563</v>
      </c>
      <c r="D49" s="105"/>
    </row>
    <row r="50" spans="1:4" ht="12.75" customHeight="1" x14ac:dyDescent="0.2">
      <c r="A50" s="209"/>
      <c r="B50" s="232"/>
      <c r="C50" s="106" t="s">
        <v>36</v>
      </c>
      <c r="D50" s="106" t="s">
        <v>369</v>
      </c>
    </row>
    <row r="51" spans="1:4" x14ac:dyDescent="0.2">
      <c r="A51" s="209"/>
      <c r="B51" s="232"/>
      <c r="C51" s="106" t="s">
        <v>234</v>
      </c>
      <c r="D51" s="106" t="s">
        <v>353</v>
      </c>
    </row>
    <row r="52" spans="1:4" ht="12.75" customHeight="1" x14ac:dyDescent="0.2">
      <c r="A52" s="209"/>
      <c r="B52" s="232"/>
      <c r="C52" s="106" t="s">
        <v>7</v>
      </c>
      <c r="D52" s="106" t="s">
        <v>375</v>
      </c>
    </row>
    <row r="53" spans="1:4" ht="38.25" x14ac:dyDescent="0.2">
      <c r="A53" s="210"/>
      <c r="B53" s="233"/>
      <c r="C53" s="106" t="s">
        <v>14</v>
      </c>
      <c r="D53" s="106" t="s">
        <v>484</v>
      </c>
    </row>
    <row r="54" spans="1:4" ht="12.75" customHeight="1" x14ac:dyDescent="0.2">
      <c r="A54" s="210"/>
      <c r="B54" s="233"/>
      <c r="C54" s="107" t="s">
        <v>0</v>
      </c>
      <c r="D54" s="106" t="s">
        <v>371</v>
      </c>
    </row>
    <row r="55" spans="1:4" ht="12.75" customHeight="1" x14ac:dyDescent="0.2">
      <c r="A55" s="210"/>
      <c r="B55" s="233"/>
      <c r="C55" s="107" t="s">
        <v>15</v>
      </c>
      <c r="D55" s="106" t="s">
        <v>355</v>
      </c>
    </row>
    <row r="56" spans="1:4" ht="12.75" customHeight="1" x14ac:dyDescent="0.2">
      <c r="A56" s="210"/>
      <c r="B56" s="233"/>
      <c r="C56" s="108" t="s">
        <v>34</v>
      </c>
      <c r="D56" s="109" t="s">
        <v>73</v>
      </c>
    </row>
    <row r="57" spans="1:4" ht="12.75" customHeight="1" x14ac:dyDescent="0.2">
      <c r="A57" s="210"/>
      <c r="B57" s="233"/>
      <c r="C57" s="107" t="s">
        <v>37</v>
      </c>
      <c r="D57" s="106" t="s">
        <v>372</v>
      </c>
    </row>
    <row r="58" spans="1:4" ht="12.75" customHeight="1" x14ac:dyDescent="0.2">
      <c r="A58" s="210"/>
      <c r="B58" s="233"/>
      <c r="C58" s="107" t="s">
        <v>208</v>
      </c>
      <c r="D58" s="106" t="s">
        <v>376</v>
      </c>
    </row>
    <row r="59" spans="1:4" ht="12.75" customHeight="1" x14ac:dyDescent="0.2">
      <c r="A59" s="210"/>
      <c r="B59" s="233"/>
      <c r="C59" s="107" t="s">
        <v>1</v>
      </c>
      <c r="D59" s="106" t="s">
        <v>364</v>
      </c>
    </row>
    <row r="60" spans="1:4" ht="12.75" customHeight="1" x14ac:dyDescent="0.2">
      <c r="A60" s="210"/>
      <c r="B60" s="233"/>
      <c r="C60" s="107" t="s">
        <v>16</v>
      </c>
      <c r="D60" s="106" t="s">
        <v>356</v>
      </c>
    </row>
    <row r="61" spans="1:4" ht="12.75" customHeight="1" x14ac:dyDescent="0.2">
      <c r="A61" s="210"/>
      <c r="B61" s="233"/>
      <c r="C61" s="107" t="s">
        <v>17</v>
      </c>
      <c r="D61" s="106" t="s">
        <v>358</v>
      </c>
    </row>
    <row r="62" spans="1:4" ht="12.75" customHeight="1" x14ac:dyDescent="0.2">
      <c r="A62" s="210"/>
      <c r="B62" s="233"/>
      <c r="C62" s="107" t="s">
        <v>21</v>
      </c>
      <c r="D62" s="106" t="s">
        <v>365</v>
      </c>
    </row>
    <row r="63" spans="1:4" ht="12.75" customHeight="1" x14ac:dyDescent="0.2">
      <c r="A63" s="210"/>
      <c r="B63" s="233"/>
      <c r="C63" s="107" t="s">
        <v>3</v>
      </c>
      <c r="D63" s="106" t="s">
        <v>366</v>
      </c>
    </row>
    <row r="64" spans="1:4" ht="12.75" customHeight="1" x14ac:dyDescent="0.2">
      <c r="A64" s="210"/>
      <c r="B64" s="233"/>
      <c r="C64" s="107" t="s">
        <v>6</v>
      </c>
      <c r="D64" s="106" t="s">
        <v>460</v>
      </c>
    </row>
    <row r="65" spans="1:4" ht="12.75" customHeight="1" x14ac:dyDescent="0.2">
      <c r="A65" s="210"/>
      <c r="B65" s="233"/>
      <c r="C65" s="107" t="s">
        <v>9</v>
      </c>
      <c r="D65" s="106" t="s">
        <v>377</v>
      </c>
    </row>
    <row r="66" spans="1:4" x14ac:dyDescent="0.2">
      <c r="A66" s="210"/>
      <c r="B66" s="233"/>
      <c r="C66" s="107" t="s">
        <v>236</v>
      </c>
      <c r="D66" s="106" t="s">
        <v>359</v>
      </c>
    </row>
    <row r="67" spans="1:4" ht="12.75" customHeight="1" x14ac:dyDescent="0.2">
      <c r="A67" s="210"/>
      <c r="B67" s="233"/>
      <c r="C67" s="107" t="s">
        <v>4</v>
      </c>
      <c r="D67" s="106" t="s">
        <v>367</v>
      </c>
    </row>
    <row r="68" spans="1:4" ht="12.75" customHeight="1" x14ac:dyDescent="0.2">
      <c r="A68" s="210"/>
      <c r="B68" s="233"/>
      <c r="C68" s="107" t="s">
        <v>10</v>
      </c>
      <c r="D68" s="106" t="s">
        <v>385</v>
      </c>
    </row>
    <row r="69" spans="1:4" ht="12.75" customHeight="1" x14ac:dyDescent="0.2">
      <c r="A69" s="210"/>
      <c r="B69" s="233"/>
      <c r="C69" s="107" t="s">
        <v>22</v>
      </c>
      <c r="D69" s="106" t="s">
        <v>361</v>
      </c>
    </row>
    <row r="70" spans="1:4" ht="12.75" customHeight="1" x14ac:dyDescent="0.2">
      <c r="A70" s="210"/>
      <c r="B70" s="233"/>
      <c r="C70" s="107" t="s">
        <v>23</v>
      </c>
      <c r="D70" s="106" t="s">
        <v>373</v>
      </c>
    </row>
    <row r="71" spans="1:4" ht="12.75" customHeight="1" x14ac:dyDescent="0.2">
      <c r="A71" s="210"/>
      <c r="B71" s="233"/>
      <c r="C71" s="107" t="s">
        <v>47</v>
      </c>
      <c r="D71" s="106" t="s">
        <v>145</v>
      </c>
    </row>
    <row r="72" spans="1:4" ht="12.75" customHeight="1" x14ac:dyDescent="0.2">
      <c r="A72" s="210"/>
      <c r="B72" s="233"/>
      <c r="C72" s="110" t="s">
        <v>24</v>
      </c>
      <c r="D72" s="111" t="s">
        <v>378</v>
      </c>
    </row>
    <row r="73" spans="1:4" ht="12.75" customHeight="1" thickBot="1" x14ac:dyDescent="0.25">
      <c r="A73" s="210"/>
      <c r="B73" s="234"/>
      <c r="C73" s="112" t="s">
        <v>5</v>
      </c>
      <c r="D73" s="113" t="s">
        <v>368</v>
      </c>
    </row>
    <row r="74" spans="1:4" x14ac:dyDescent="0.2">
      <c r="A74" s="212" t="s">
        <v>534</v>
      </c>
      <c r="B74" s="235" t="s">
        <v>518</v>
      </c>
      <c r="C74" s="114" t="s">
        <v>564</v>
      </c>
      <c r="D74" s="115"/>
    </row>
    <row r="75" spans="1:4" ht="12.75" customHeight="1" x14ac:dyDescent="0.2">
      <c r="A75" s="209"/>
      <c r="B75" s="236"/>
      <c r="C75" s="116" t="s">
        <v>234</v>
      </c>
      <c r="D75" s="116" t="s">
        <v>353</v>
      </c>
    </row>
    <row r="76" spans="1:4" ht="12.75" customHeight="1" x14ac:dyDescent="0.2">
      <c r="A76" s="209"/>
      <c r="B76" s="236"/>
      <c r="C76" s="117" t="s">
        <v>7</v>
      </c>
      <c r="D76" s="117" t="s">
        <v>375</v>
      </c>
    </row>
    <row r="77" spans="1:4" ht="12.75" customHeight="1" x14ac:dyDescent="0.2">
      <c r="A77" s="209"/>
      <c r="B77" s="236"/>
      <c r="C77" s="116" t="s">
        <v>235</v>
      </c>
      <c r="D77" s="116" t="s">
        <v>354</v>
      </c>
    </row>
    <row r="78" spans="1:4" s="194" customFormat="1" ht="24" x14ac:dyDescent="0.2">
      <c r="A78" s="209"/>
      <c r="B78" s="237"/>
      <c r="C78" s="193" t="s">
        <v>14</v>
      </c>
      <c r="D78" s="193" t="s">
        <v>484</v>
      </c>
    </row>
    <row r="79" spans="1:4" ht="12.75" customHeight="1" x14ac:dyDescent="0.2">
      <c r="A79" s="209"/>
      <c r="B79" s="237"/>
      <c r="C79" s="118" t="s">
        <v>0</v>
      </c>
      <c r="D79" s="117" t="s">
        <v>371</v>
      </c>
    </row>
    <row r="80" spans="1:4" ht="12.75" customHeight="1" x14ac:dyDescent="0.2">
      <c r="A80" s="209"/>
      <c r="B80" s="237"/>
      <c r="C80" s="118" t="s">
        <v>34</v>
      </c>
      <c r="D80" s="119" t="s">
        <v>73</v>
      </c>
    </row>
    <row r="81" spans="1:4" ht="12.75" customHeight="1" x14ac:dyDescent="0.2">
      <c r="A81" s="209"/>
      <c r="B81" s="237"/>
      <c r="C81" s="118" t="s">
        <v>37</v>
      </c>
      <c r="D81" s="117" t="s">
        <v>372</v>
      </c>
    </row>
    <row r="82" spans="1:4" ht="12.75" customHeight="1" x14ac:dyDescent="0.2">
      <c r="A82" s="209"/>
      <c r="B82" s="237"/>
      <c r="C82" s="118" t="s">
        <v>208</v>
      </c>
      <c r="D82" s="117" t="s">
        <v>376</v>
      </c>
    </row>
    <row r="83" spans="1:4" ht="12.75" customHeight="1" x14ac:dyDescent="0.2">
      <c r="A83" s="209"/>
      <c r="B83" s="237"/>
      <c r="C83" s="118" t="s">
        <v>1</v>
      </c>
      <c r="D83" s="117" t="s">
        <v>364</v>
      </c>
    </row>
    <row r="84" spans="1:4" ht="12.75" customHeight="1" x14ac:dyDescent="0.2">
      <c r="A84" s="209"/>
      <c r="B84" s="237"/>
      <c r="C84" s="118" t="s">
        <v>16</v>
      </c>
      <c r="D84" s="117" t="s">
        <v>356</v>
      </c>
    </row>
    <row r="85" spans="1:4" ht="12.75" customHeight="1" x14ac:dyDescent="0.2">
      <c r="A85" s="209"/>
      <c r="B85" s="237"/>
      <c r="C85" s="118" t="s">
        <v>21</v>
      </c>
      <c r="D85" s="117" t="s">
        <v>365</v>
      </c>
    </row>
    <row r="86" spans="1:4" ht="12.75" customHeight="1" x14ac:dyDescent="0.2">
      <c r="A86" s="209"/>
      <c r="B86" s="237"/>
      <c r="C86" s="118" t="s">
        <v>3</v>
      </c>
      <c r="D86" s="117" t="s">
        <v>366</v>
      </c>
    </row>
    <row r="87" spans="1:4" ht="12.75" customHeight="1" x14ac:dyDescent="0.2">
      <c r="A87" s="209"/>
      <c r="B87" s="237"/>
      <c r="C87" s="118" t="s">
        <v>6</v>
      </c>
      <c r="D87" s="117" t="s">
        <v>381</v>
      </c>
    </row>
    <row r="88" spans="1:4" ht="12.75" customHeight="1" x14ac:dyDescent="0.2">
      <c r="A88" s="209"/>
      <c r="B88" s="237"/>
      <c r="C88" s="118" t="s">
        <v>9</v>
      </c>
      <c r="D88" s="117" t="s">
        <v>382</v>
      </c>
    </row>
    <row r="89" spans="1:4" x14ac:dyDescent="0.2">
      <c r="A89" s="209"/>
      <c r="B89" s="237"/>
      <c r="C89" s="117" t="s">
        <v>236</v>
      </c>
      <c r="D89" s="117" t="s">
        <v>359</v>
      </c>
    </row>
    <row r="90" spans="1:4" ht="12.75" customHeight="1" x14ac:dyDescent="0.2">
      <c r="A90" s="209"/>
      <c r="B90" s="237"/>
      <c r="C90" s="118" t="s">
        <v>4</v>
      </c>
      <c r="D90" s="117" t="s">
        <v>367</v>
      </c>
    </row>
    <row r="91" spans="1:4" ht="12.75" customHeight="1" x14ac:dyDescent="0.2">
      <c r="A91" s="209"/>
      <c r="B91" s="237"/>
      <c r="C91" s="118" t="s">
        <v>22</v>
      </c>
      <c r="D91" s="117" t="s">
        <v>361</v>
      </c>
    </row>
    <row r="92" spans="1:4" ht="12.75" customHeight="1" x14ac:dyDescent="0.2">
      <c r="A92" s="209"/>
      <c r="B92" s="237"/>
      <c r="C92" s="118" t="s">
        <v>23</v>
      </c>
      <c r="D92" s="117" t="s">
        <v>373</v>
      </c>
    </row>
    <row r="93" spans="1:4" ht="12.75" customHeight="1" x14ac:dyDescent="0.2">
      <c r="A93" s="209"/>
      <c r="B93" s="237"/>
      <c r="C93" s="118" t="s">
        <v>47</v>
      </c>
      <c r="D93" s="117" t="s">
        <v>145</v>
      </c>
    </row>
    <row r="94" spans="1:4" ht="12.75" customHeight="1" thickBot="1" x14ac:dyDescent="0.25">
      <c r="A94" s="209"/>
      <c r="B94" s="238"/>
      <c r="C94" s="120" t="s">
        <v>5</v>
      </c>
      <c r="D94" s="121" t="s">
        <v>407</v>
      </c>
    </row>
    <row r="95" spans="1:4" x14ac:dyDescent="0.2">
      <c r="A95" s="212" t="s">
        <v>533</v>
      </c>
      <c r="B95" s="242" t="s">
        <v>519</v>
      </c>
      <c r="C95" s="122" t="s">
        <v>670</v>
      </c>
      <c r="D95" s="122"/>
    </row>
    <row r="96" spans="1:4" ht="12.75" customHeight="1" x14ac:dyDescent="0.2">
      <c r="A96" s="210"/>
      <c r="B96" s="243"/>
      <c r="C96" s="123" t="s">
        <v>19</v>
      </c>
      <c r="D96" s="123" t="s">
        <v>362</v>
      </c>
    </row>
    <row r="97" spans="1:4" ht="12.75" customHeight="1" x14ac:dyDescent="0.2">
      <c r="A97" s="210"/>
      <c r="B97" s="243"/>
      <c r="C97" s="123" t="s">
        <v>237</v>
      </c>
      <c r="D97" s="123" t="s">
        <v>363</v>
      </c>
    </row>
    <row r="98" spans="1:4" x14ac:dyDescent="0.2">
      <c r="A98" s="210"/>
      <c r="B98" s="243"/>
      <c r="C98" s="123" t="s">
        <v>208</v>
      </c>
      <c r="D98" s="123" t="s">
        <v>376</v>
      </c>
    </row>
    <row r="99" spans="1:4" x14ac:dyDescent="0.2">
      <c r="A99" s="210"/>
      <c r="B99" s="243"/>
      <c r="C99" s="123" t="s">
        <v>219</v>
      </c>
      <c r="D99" s="123" t="s">
        <v>395</v>
      </c>
    </row>
    <row r="100" spans="1:4" ht="12.75" customHeight="1" x14ac:dyDescent="0.2">
      <c r="A100" s="210"/>
      <c r="B100" s="243"/>
      <c r="C100" s="123" t="s">
        <v>20</v>
      </c>
      <c r="D100" s="123" t="s">
        <v>357</v>
      </c>
    </row>
    <row r="101" spans="1:4" ht="12.75" customHeight="1" x14ac:dyDescent="0.2">
      <c r="A101" s="210"/>
      <c r="B101" s="243"/>
      <c r="C101" s="123" t="s">
        <v>21</v>
      </c>
      <c r="D101" s="123" t="s">
        <v>365</v>
      </c>
    </row>
    <row r="102" spans="1:4" ht="12.75" customHeight="1" x14ac:dyDescent="0.2">
      <c r="A102" s="210"/>
      <c r="B102" s="243"/>
      <c r="C102" s="123" t="s">
        <v>22</v>
      </c>
      <c r="D102" s="123" t="s">
        <v>361</v>
      </c>
    </row>
    <row r="103" spans="1:4" ht="12.75" customHeight="1" x14ac:dyDescent="0.2">
      <c r="A103" s="210"/>
      <c r="B103" s="243"/>
      <c r="C103" s="123" t="s">
        <v>23</v>
      </c>
      <c r="D103" s="123" t="s">
        <v>373</v>
      </c>
    </row>
    <row r="104" spans="1:4" ht="12.75" customHeight="1" x14ac:dyDescent="0.2">
      <c r="A104" s="210"/>
      <c r="B104" s="243"/>
      <c r="C104" s="123" t="s">
        <v>24</v>
      </c>
      <c r="D104" s="123" t="s">
        <v>378</v>
      </c>
    </row>
    <row r="105" spans="1:4" ht="12.75" customHeight="1" x14ac:dyDescent="0.2">
      <c r="A105" s="210"/>
      <c r="B105" s="243"/>
      <c r="C105" s="124" t="s">
        <v>275</v>
      </c>
      <c r="D105" s="124" t="s">
        <v>387</v>
      </c>
    </row>
    <row r="106" spans="1:4" ht="12.75" customHeight="1" thickBot="1" x14ac:dyDescent="0.25">
      <c r="A106" s="210"/>
      <c r="B106" s="243"/>
      <c r="C106" s="125" t="s">
        <v>5</v>
      </c>
      <c r="D106" s="125" t="s">
        <v>368</v>
      </c>
    </row>
    <row r="107" spans="1:4" x14ac:dyDescent="0.2">
      <c r="A107" s="210"/>
      <c r="B107" s="243"/>
      <c r="C107" s="126" t="s">
        <v>565</v>
      </c>
      <c r="D107" s="127"/>
    </row>
    <row r="108" spans="1:4" ht="25.5" x14ac:dyDescent="0.2">
      <c r="A108" s="210"/>
      <c r="B108" s="243"/>
      <c r="C108" s="123" t="s">
        <v>7</v>
      </c>
      <c r="D108" s="123" t="s">
        <v>383</v>
      </c>
    </row>
    <row r="109" spans="1:4" ht="12.75" customHeight="1" x14ac:dyDescent="0.2">
      <c r="A109" s="210"/>
      <c r="B109" s="243"/>
      <c r="C109" s="123" t="s">
        <v>8</v>
      </c>
      <c r="D109" s="123" t="s">
        <v>384</v>
      </c>
    </row>
    <row r="110" spans="1:4" ht="12.75" customHeight="1" x14ac:dyDescent="0.2">
      <c r="A110" s="210"/>
      <c r="B110" s="243"/>
      <c r="C110" s="123" t="s">
        <v>1</v>
      </c>
      <c r="D110" s="123" t="s">
        <v>364</v>
      </c>
    </row>
    <row r="111" spans="1:4" x14ac:dyDescent="0.2">
      <c r="A111" s="210"/>
      <c r="B111" s="243"/>
      <c r="C111" s="123" t="s">
        <v>2</v>
      </c>
      <c r="D111" s="123" t="s">
        <v>390</v>
      </c>
    </row>
    <row r="112" spans="1:4" ht="12.75" customHeight="1" x14ac:dyDescent="0.2">
      <c r="A112" s="210"/>
      <c r="B112" s="243"/>
      <c r="C112" s="123" t="s">
        <v>3</v>
      </c>
      <c r="D112" s="123" t="s">
        <v>366</v>
      </c>
    </row>
    <row r="113" spans="1:4" ht="12.75" customHeight="1" x14ac:dyDescent="0.2">
      <c r="A113" s="210"/>
      <c r="B113" s="243"/>
      <c r="C113" s="128" t="s">
        <v>9</v>
      </c>
      <c r="D113" s="128" t="s">
        <v>377</v>
      </c>
    </row>
    <row r="114" spans="1:4" ht="12.75" customHeight="1" x14ac:dyDescent="0.2">
      <c r="A114" s="210"/>
      <c r="B114" s="243"/>
      <c r="C114" s="123" t="s">
        <v>4</v>
      </c>
      <c r="D114" s="123" t="s">
        <v>367</v>
      </c>
    </row>
    <row r="115" spans="1:4" x14ac:dyDescent="0.2">
      <c r="A115" s="210"/>
      <c r="B115" s="243"/>
      <c r="C115" s="123" t="s">
        <v>10</v>
      </c>
      <c r="D115" s="123" t="s">
        <v>385</v>
      </c>
    </row>
    <row r="116" spans="1:4" x14ac:dyDescent="0.2">
      <c r="A116" s="210"/>
      <c r="B116" s="243"/>
      <c r="C116" s="123" t="s">
        <v>47</v>
      </c>
      <c r="D116" s="123" t="s">
        <v>145</v>
      </c>
    </row>
    <row r="117" spans="1:4" ht="12.75" customHeight="1" x14ac:dyDescent="0.2">
      <c r="A117" s="210"/>
      <c r="B117" s="243"/>
      <c r="C117" s="128" t="s">
        <v>206</v>
      </c>
      <c r="D117" s="123" t="s">
        <v>391</v>
      </c>
    </row>
    <row r="118" spans="1:4" x14ac:dyDescent="0.2">
      <c r="A118" s="210"/>
      <c r="B118" s="243"/>
      <c r="C118" s="126" t="s">
        <v>566</v>
      </c>
      <c r="D118" s="126"/>
    </row>
    <row r="119" spans="1:4" x14ac:dyDescent="0.2">
      <c r="A119" s="210"/>
      <c r="B119" s="243"/>
      <c r="C119" s="123" t="s">
        <v>234</v>
      </c>
      <c r="D119" s="123" t="s">
        <v>353</v>
      </c>
    </row>
    <row r="120" spans="1:4" x14ac:dyDescent="0.2">
      <c r="A120" s="210"/>
      <c r="B120" s="243"/>
      <c r="C120" s="123" t="s">
        <v>235</v>
      </c>
      <c r="D120" s="123" t="s">
        <v>354</v>
      </c>
    </row>
    <row r="121" spans="1:4" ht="24" x14ac:dyDescent="0.2">
      <c r="A121" s="210"/>
      <c r="B121" s="243"/>
      <c r="C121" s="123" t="s">
        <v>14</v>
      </c>
      <c r="D121" s="195" t="s">
        <v>484</v>
      </c>
    </row>
    <row r="122" spans="1:4" ht="12.75" customHeight="1" x14ac:dyDescent="0.2">
      <c r="A122" s="210"/>
      <c r="B122" s="243"/>
      <c r="C122" s="123" t="s">
        <v>15</v>
      </c>
      <c r="D122" s="123" t="s">
        <v>355</v>
      </c>
    </row>
    <row r="123" spans="1:4" ht="12.75" customHeight="1" x14ac:dyDescent="0.2">
      <c r="A123" s="210"/>
      <c r="B123" s="243"/>
      <c r="C123" s="123" t="s">
        <v>16</v>
      </c>
      <c r="D123" s="123" t="s">
        <v>356</v>
      </c>
    </row>
    <row r="124" spans="1:4" ht="12.75" customHeight="1" x14ac:dyDescent="0.2">
      <c r="A124" s="210"/>
      <c r="B124" s="243"/>
      <c r="C124" s="123" t="s">
        <v>17</v>
      </c>
      <c r="D124" s="123" t="s">
        <v>358</v>
      </c>
    </row>
    <row r="125" spans="1:4" ht="12.75" customHeight="1" x14ac:dyDescent="0.2">
      <c r="A125" s="210"/>
      <c r="B125" s="243"/>
      <c r="C125" s="123" t="s">
        <v>97</v>
      </c>
      <c r="D125" s="123" t="s">
        <v>386</v>
      </c>
    </row>
    <row r="126" spans="1:4" x14ac:dyDescent="0.2">
      <c r="A126" s="210"/>
      <c r="B126" s="243"/>
      <c r="C126" s="123" t="s">
        <v>236</v>
      </c>
      <c r="D126" s="123" t="s">
        <v>359</v>
      </c>
    </row>
    <row r="127" spans="1:4" ht="26.25" thickBot="1" x14ac:dyDescent="0.25">
      <c r="A127" s="210"/>
      <c r="B127" s="243"/>
      <c r="C127" s="125" t="s">
        <v>18</v>
      </c>
      <c r="D127" s="125" t="s">
        <v>414</v>
      </c>
    </row>
    <row r="128" spans="1:4" x14ac:dyDescent="0.2">
      <c r="A128" s="209" t="s">
        <v>533</v>
      </c>
      <c r="B128" s="244" t="s">
        <v>519</v>
      </c>
      <c r="C128" s="126" t="s">
        <v>567</v>
      </c>
      <c r="D128" s="126"/>
    </row>
    <row r="129" spans="1:4" x14ac:dyDescent="0.2">
      <c r="A129" s="209"/>
      <c r="B129" s="244"/>
      <c r="C129" s="128" t="s">
        <v>304</v>
      </c>
      <c r="D129" s="128" t="s">
        <v>434</v>
      </c>
    </row>
    <row r="130" spans="1:4" ht="25.5" customHeight="1" x14ac:dyDescent="0.2">
      <c r="A130" s="209"/>
      <c r="B130" s="244"/>
      <c r="C130" s="128" t="s">
        <v>238</v>
      </c>
      <c r="D130" s="128" t="s">
        <v>485</v>
      </c>
    </row>
    <row r="131" spans="1:4" ht="25.5" customHeight="1" x14ac:dyDescent="0.2">
      <c r="A131" s="209"/>
      <c r="B131" s="244"/>
      <c r="C131" s="128" t="s">
        <v>245</v>
      </c>
      <c r="D131" s="128" t="s">
        <v>439</v>
      </c>
    </row>
    <row r="132" spans="1:4" x14ac:dyDescent="0.2">
      <c r="A132" s="209"/>
      <c r="B132" s="244"/>
      <c r="C132" s="123" t="s">
        <v>239</v>
      </c>
      <c r="D132" s="123" t="s">
        <v>440</v>
      </c>
    </row>
    <row r="133" spans="1:4" ht="25.5" x14ac:dyDescent="0.2">
      <c r="A133" s="209"/>
      <c r="B133" s="244"/>
      <c r="C133" s="124" t="s">
        <v>246</v>
      </c>
      <c r="D133" s="124" t="s">
        <v>435</v>
      </c>
    </row>
    <row r="134" spans="1:4" x14ac:dyDescent="0.2">
      <c r="A134" s="209"/>
      <c r="B134" s="244"/>
      <c r="C134" s="124" t="s">
        <v>240</v>
      </c>
      <c r="D134" s="124" t="s">
        <v>441</v>
      </c>
    </row>
    <row r="135" spans="1:4" x14ac:dyDescent="0.2">
      <c r="A135" s="209"/>
      <c r="B135" s="244"/>
      <c r="C135" s="124" t="s">
        <v>241</v>
      </c>
      <c r="D135" s="124" t="s">
        <v>442</v>
      </c>
    </row>
    <row r="136" spans="1:4" x14ac:dyDescent="0.2">
      <c r="A136" s="209"/>
      <c r="B136" s="244"/>
      <c r="C136" s="124" t="s">
        <v>247</v>
      </c>
      <c r="D136" s="124" t="s">
        <v>443</v>
      </c>
    </row>
    <row r="137" spans="1:4" ht="25.5" x14ac:dyDescent="0.2">
      <c r="A137" s="209"/>
      <c r="B137" s="244"/>
      <c r="C137" s="124" t="s">
        <v>243</v>
      </c>
      <c r="D137" s="124" t="s">
        <v>444</v>
      </c>
    </row>
    <row r="138" spans="1:4" x14ac:dyDescent="0.2">
      <c r="A138" s="209"/>
      <c r="B138" s="244"/>
      <c r="C138" s="124" t="s">
        <v>242</v>
      </c>
      <c r="D138" s="124" t="s">
        <v>436</v>
      </c>
    </row>
    <row r="139" spans="1:4" x14ac:dyDescent="0.2">
      <c r="A139" s="209"/>
      <c r="B139" s="244"/>
      <c r="C139" s="124" t="s">
        <v>248</v>
      </c>
      <c r="D139" s="124" t="s">
        <v>445</v>
      </c>
    </row>
    <row r="140" spans="1:4" x14ac:dyDescent="0.2">
      <c r="A140" s="209"/>
      <c r="B140" s="244"/>
      <c r="C140" s="124" t="s">
        <v>249</v>
      </c>
      <c r="D140" s="124" t="s">
        <v>437</v>
      </c>
    </row>
    <row r="141" spans="1:4" ht="13.5" thickBot="1" x14ac:dyDescent="0.25">
      <c r="A141" s="209"/>
      <c r="B141" s="245"/>
      <c r="C141" s="125" t="s">
        <v>244</v>
      </c>
      <c r="D141" s="125" t="s">
        <v>438</v>
      </c>
    </row>
    <row r="142" spans="1:4" x14ac:dyDescent="0.2">
      <c r="A142" s="209" t="s">
        <v>533</v>
      </c>
      <c r="B142" s="239" t="s">
        <v>520</v>
      </c>
      <c r="C142" s="129" t="s">
        <v>568</v>
      </c>
      <c r="D142" s="129"/>
    </row>
    <row r="143" spans="1:4" ht="38.25" x14ac:dyDescent="0.2">
      <c r="A143" s="210"/>
      <c r="B143" s="210"/>
      <c r="C143" s="136" t="s">
        <v>637</v>
      </c>
      <c r="D143" s="136" t="s">
        <v>638</v>
      </c>
    </row>
    <row r="144" spans="1:4" ht="63.75" x14ac:dyDescent="0.2">
      <c r="A144" s="210"/>
      <c r="B144" s="210"/>
      <c r="C144" s="136" t="s">
        <v>635</v>
      </c>
      <c r="D144" s="136" t="s">
        <v>636</v>
      </c>
    </row>
    <row r="145" spans="1:4" ht="25.5" x14ac:dyDescent="0.2">
      <c r="A145" s="210"/>
      <c r="B145" s="210"/>
      <c r="C145" s="136" t="s">
        <v>479</v>
      </c>
      <c r="D145" s="136" t="s">
        <v>641</v>
      </c>
    </row>
    <row r="146" spans="1:4" ht="114.75" x14ac:dyDescent="0.2">
      <c r="A146" s="210"/>
      <c r="B146" s="210"/>
      <c r="C146" s="136" t="s">
        <v>632</v>
      </c>
      <c r="D146" s="136" t="s">
        <v>649</v>
      </c>
    </row>
    <row r="147" spans="1:4" ht="38.25" x14ac:dyDescent="0.2">
      <c r="A147" s="210"/>
      <c r="B147" s="210"/>
      <c r="C147" s="136" t="s">
        <v>633</v>
      </c>
      <c r="D147" s="136" t="s">
        <v>634</v>
      </c>
    </row>
    <row r="148" spans="1:4" x14ac:dyDescent="0.2">
      <c r="A148" s="210"/>
      <c r="B148" s="210"/>
      <c r="C148" s="136" t="s">
        <v>642</v>
      </c>
      <c r="D148" s="136" t="s">
        <v>134</v>
      </c>
    </row>
    <row r="149" spans="1:4" ht="51.75" thickBot="1" x14ac:dyDescent="0.25">
      <c r="A149" s="210"/>
      <c r="B149" s="210"/>
      <c r="C149" s="136" t="s">
        <v>639</v>
      </c>
      <c r="D149" s="136" t="s">
        <v>640</v>
      </c>
    </row>
    <row r="150" spans="1:4" x14ac:dyDescent="0.2">
      <c r="A150" s="230" t="s">
        <v>533</v>
      </c>
      <c r="B150" s="240" t="s">
        <v>520</v>
      </c>
      <c r="C150" s="129" t="s">
        <v>569</v>
      </c>
      <c r="D150" s="129"/>
    </row>
    <row r="151" spans="1:4" ht="12.75" customHeight="1" x14ac:dyDescent="0.2">
      <c r="A151" s="210"/>
      <c r="B151" s="210"/>
      <c r="C151" s="131" t="s">
        <v>36</v>
      </c>
      <c r="D151" s="131" t="s">
        <v>369</v>
      </c>
    </row>
    <row r="152" spans="1:4" ht="12.75" customHeight="1" x14ac:dyDescent="0.2">
      <c r="A152" s="210"/>
      <c r="B152" s="210"/>
      <c r="C152" s="131" t="s">
        <v>0</v>
      </c>
      <c r="D152" s="131" t="s">
        <v>371</v>
      </c>
    </row>
    <row r="153" spans="1:4" ht="12.75" customHeight="1" x14ac:dyDescent="0.2">
      <c r="A153" s="210"/>
      <c r="B153" s="210"/>
      <c r="C153" s="131" t="s">
        <v>34</v>
      </c>
      <c r="D153" s="131" t="s">
        <v>73</v>
      </c>
    </row>
    <row r="154" spans="1:4" ht="12.75" customHeight="1" x14ac:dyDescent="0.2">
      <c r="A154" s="210"/>
      <c r="B154" s="210"/>
      <c r="C154" s="131" t="s">
        <v>37</v>
      </c>
      <c r="D154" s="131" t="s">
        <v>372</v>
      </c>
    </row>
    <row r="155" spans="1:4" ht="12.75" customHeight="1" x14ac:dyDescent="0.2">
      <c r="A155" s="210"/>
      <c r="B155" s="210"/>
      <c r="C155" s="131" t="s">
        <v>6</v>
      </c>
      <c r="D155" s="131" t="s">
        <v>381</v>
      </c>
    </row>
    <row r="156" spans="1:4" x14ac:dyDescent="0.2">
      <c r="A156" s="210"/>
      <c r="B156" s="210"/>
      <c r="C156" s="132" t="s">
        <v>570</v>
      </c>
      <c r="D156" s="133"/>
    </row>
    <row r="157" spans="1:4" ht="25.5" x14ac:dyDescent="0.2">
      <c r="A157" s="210"/>
      <c r="B157" s="210"/>
      <c r="C157" s="131" t="s">
        <v>222</v>
      </c>
      <c r="D157" s="131" t="s">
        <v>421</v>
      </c>
    </row>
    <row r="158" spans="1:4" ht="25.5" x14ac:dyDescent="0.2">
      <c r="A158" s="210"/>
      <c r="B158" s="210"/>
      <c r="C158" s="131" t="s">
        <v>647</v>
      </c>
      <c r="D158" s="131" t="s">
        <v>648</v>
      </c>
    </row>
    <row r="159" spans="1:4" ht="12.75" customHeight="1" x14ac:dyDescent="0.2">
      <c r="A159" s="210"/>
      <c r="B159" s="210"/>
      <c r="C159" s="131" t="s">
        <v>77</v>
      </c>
      <c r="D159" s="131" t="s">
        <v>379</v>
      </c>
    </row>
    <row r="160" spans="1:4" ht="12.75" customHeight="1" x14ac:dyDescent="0.2">
      <c r="A160" s="210"/>
      <c r="B160" s="210"/>
      <c r="C160" s="131" t="s">
        <v>85</v>
      </c>
      <c r="D160" s="131" t="s">
        <v>82</v>
      </c>
    </row>
    <row r="161" spans="1:8" x14ac:dyDescent="0.2">
      <c r="A161" s="210"/>
      <c r="B161" s="210"/>
      <c r="C161" s="130" t="s">
        <v>86</v>
      </c>
      <c r="D161" s="131" t="s">
        <v>233</v>
      </c>
    </row>
    <row r="162" spans="1:8" ht="12.75" customHeight="1" x14ac:dyDescent="0.2">
      <c r="A162" s="210"/>
      <c r="B162" s="210"/>
      <c r="C162" s="131" t="s">
        <v>87</v>
      </c>
      <c r="D162" s="131" t="s">
        <v>84</v>
      </c>
    </row>
    <row r="163" spans="1:8" ht="38.25" x14ac:dyDescent="0.2">
      <c r="A163" s="210"/>
      <c r="B163" s="210"/>
      <c r="C163" s="131" t="s">
        <v>308</v>
      </c>
      <c r="D163" s="131" t="s">
        <v>623</v>
      </c>
      <c r="H163" s="183"/>
    </row>
    <row r="164" spans="1:8" ht="12.75" customHeight="1" x14ac:dyDescent="0.2">
      <c r="A164" s="210"/>
      <c r="B164" s="210"/>
      <c r="C164" s="130" t="s">
        <v>88</v>
      </c>
      <c r="D164" s="131" t="s">
        <v>83</v>
      </c>
    </row>
    <row r="165" spans="1:8" ht="12.75" customHeight="1" x14ac:dyDescent="0.2">
      <c r="A165" s="210"/>
      <c r="B165" s="210"/>
      <c r="C165" s="130" t="s">
        <v>89</v>
      </c>
      <c r="D165" s="131" t="s">
        <v>50</v>
      </c>
    </row>
    <row r="166" spans="1:8" ht="25.5" customHeight="1" x14ac:dyDescent="0.2">
      <c r="A166" s="210"/>
      <c r="B166" s="210"/>
      <c r="C166" s="130" t="s">
        <v>214</v>
      </c>
      <c r="D166" s="131" t="s">
        <v>419</v>
      </c>
    </row>
    <row r="167" spans="1:8" ht="12.75" customHeight="1" x14ac:dyDescent="0.2">
      <c r="A167" s="210"/>
      <c r="B167" s="210"/>
      <c r="C167" s="130" t="s">
        <v>306</v>
      </c>
      <c r="D167" s="131" t="s">
        <v>154</v>
      </c>
    </row>
    <row r="168" spans="1:8" ht="25.5" x14ac:dyDescent="0.2">
      <c r="A168" s="210"/>
      <c r="B168" s="210"/>
      <c r="C168" s="130" t="s">
        <v>223</v>
      </c>
      <c r="D168" s="131" t="s">
        <v>422</v>
      </c>
    </row>
    <row r="169" spans="1:8" ht="12.75" customHeight="1" x14ac:dyDescent="0.2">
      <c r="A169" s="210"/>
      <c r="B169" s="210"/>
      <c r="C169" s="133" t="s">
        <v>571</v>
      </c>
      <c r="D169" s="134"/>
    </row>
    <row r="170" spans="1:8" ht="25.5" x14ac:dyDescent="0.2">
      <c r="A170" s="210"/>
      <c r="B170" s="210"/>
      <c r="C170" s="135" t="s">
        <v>471</v>
      </c>
      <c r="D170" s="136" t="s">
        <v>477</v>
      </c>
    </row>
    <row r="171" spans="1:8" x14ac:dyDescent="0.2">
      <c r="A171" s="210"/>
      <c r="B171" s="210"/>
      <c r="C171" s="130" t="s">
        <v>472</v>
      </c>
      <c r="D171" s="131" t="s">
        <v>478</v>
      </c>
    </row>
    <row r="172" spans="1:8" ht="12.75" customHeight="1" x14ac:dyDescent="0.2">
      <c r="A172" s="210"/>
      <c r="B172" s="210"/>
      <c r="C172" s="130" t="s">
        <v>473</v>
      </c>
      <c r="D172" s="131" t="s">
        <v>475</v>
      </c>
    </row>
    <row r="173" spans="1:8" ht="12.75" customHeight="1" thickBot="1" x14ac:dyDescent="0.25">
      <c r="A173" s="217"/>
      <c r="B173" s="217"/>
      <c r="C173" s="137" t="s">
        <v>474</v>
      </c>
      <c r="D173" s="138" t="s">
        <v>476</v>
      </c>
    </row>
    <row r="174" spans="1:8" ht="15" customHeight="1" x14ac:dyDescent="0.2">
      <c r="A174" s="212" t="s">
        <v>540</v>
      </c>
      <c r="B174" s="261" t="s">
        <v>521</v>
      </c>
      <c r="C174" s="139" t="s">
        <v>572</v>
      </c>
      <c r="D174" s="140"/>
    </row>
    <row r="175" spans="1:8" ht="12.75" customHeight="1" x14ac:dyDescent="0.2">
      <c r="A175" s="210"/>
      <c r="B175" s="210"/>
      <c r="C175" s="141" t="s">
        <v>36</v>
      </c>
      <c r="D175" s="142" t="s">
        <v>340</v>
      </c>
    </row>
    <row r="176" spans="1:8" ht="12.75" customHeight="1" x14ac:dyDescent="0.2">
      <c r="A176" s="210"/>
      <c r="B176" s="210"/>
      <c r="C176" s="141" t="s">
        <v>204</v>
      </c>
      <c r="D176" s="142" t="s">
        <v>393</v>
      </c>
    </row>
    <row r="177" spans="1:4" ht="12.75" customHeight="1" x14ac:dyDescent="0.2">
      <c r="A177" s="210"/>
      <c r="B177" s="210"/>
      <c r="C177" s="141" t="s">
        <v>234</v>
      </c>
      <c r="D177" s="142" t="s">
        <v>467</v>
      </c>
    </row>
    <row r="178" spans="1:4" ht="12.75" customHeight="1" x14ac:dyDescent="0.2">
      <c r="A178" s="210"/>
      <c r="B178" s="210"/>
      <c r="C178" s="141" t="s">
        <v>19</v>
      </c>
      <c r="D178" s="142" t="s">
        <v>341</v>
      </c>
    </row>
    <row r="179" spans="1:4" ht="12.75" customHeight="1" x14ac:dyDescent="0.2">
      <c r="A179" s="210"/>
      <c r="B179" s="210"/>
      <c r="C179" s="141" t="s">
        <v>7</v>
      </c>
      <c r="D179" s="142" t="s">
        <v>342</v>
      </c>
    </row>
    <row r="180" spans="1:4" ht="12.75" customHeight="1" x14ac:dyDescent="0.2">
      <c r="A180" s="210"/>
      <c r="B180" s="210"/>
      <c r="C180" s="141" t="s">
        <v>207</v>
      </c>
      <c r="D180" s="142" t="s">
        <v>413</v>
      </c>
    </row>
    <row r="181" spans="1:4" ht="12.75" customHeight="1" x14ac:dyDescent="0.2">
      <c r="A181" s="210"/>
      <c r="B181" s="210"/>
      <c r="C181" s="141" t="s">
        <v>235</v>
      </c>
      <c r="D181" s="142" t="s">
        <v>469</v>
      </c>
    </row>
    <row r="182" spans="1:4" ht="25.5" x14ac:dyDescent="0.2">
      <c r="A182" s="210"/>
      <c r="B182" s="210"/>
      <c r="C182" s="141" t="s">
        <v>14</v>
      </c>
      <c r="D182" s="142" t="s">
        <v>483</v>
      </c>
    </row>
    <row r="183" spans="1:4" ht="12.75" customHeight="1" x14ac:dyDescent="0.2">
      <c r="A183" s="210"/>
      <c r="B183" s="210"/>
      <c r="C183" s="141" t="s">
        <v>0</v>
      </c>
      <c r="D183" s="142" t="s">
        <v>343</v>
      </c>
    </row>
    <row r="184" spans="1:4" ht="12.75" customHeight="1" x14ac:dyDescent="0.2">
      <c r="A184" s="210"/>
      <c r="B184" s="210"/>
      <c r="C184" s="141" t="s">
        <v>15</v>
      </c>
      <c r="D184" s="142" t="s">
        <v>344</v>
      </c>
    </row>
    <row r="185" spans="1:4" ht="12.75" customHeight="1" x14ac:dyDescent="0.2">
      <c r="A185" s="210"/>
      <c r="B185" s="210"/>
      <c r="C185" s="141" t="s">
        <v>237</v>
      </c>
      <c r="D185" s="142" t="s">
        <v>406</v>
      </c>
    </row>
    <row r="186" spans="1:4" ht="25.5" x14ac:dyDescent="0.2">
      <c r="A186" s="210"/>
      <c r="B186" s="210"/>
      <c r="C186" s="141" t="s">
        <v>480</v>
      </c>
      <c r="D186" s="142" t="s">
        <v>644</v>
      </c>
    </row>
    <row r="187" spans="1:4" ht="24" x14ac:dyDescent="0.2">
      <c r="A187" s="210"/>
      <c r="B187" s="210"/>
      <c r="C187" s="141" t="s">
        <v>643</v>
      </c>
      <c r="D187" s="192" t="s">
        <v>650</v>
      </c>
    </row>
    <row r="188" spans="1:4" ht="12.75" customHeight="1" x14ac:dyDescent="0.2">
      <c r="A188" s="210"/>
      <c r="B188" s="210"/>
      <c r="C188" s="141" t="s">
        <v>267</v>
      </c>
      <c r="D188" s="142" t="s">
        <v>345</v>
      </c>
    </row>
    <row r="189" spans="1:4" ht="12.75" customHeight="1" x14ac:dyDescent="0.2">
      <c r="A189" s="210"/>
      <c r="B189" s="210"/>
      <c r="C189" s="141" t="s">
        <v>8</v>
      </c>
      <c r="D189" s="142" t="s">
        <v>346</v>
      </c>
    </row>
    <row r="190" spans="1:4" ht="12.75" customHeight="1" x14ac:dyDescent="0.2">
      <c r="A190" s="210"/>
      <c r="B190" s="210"/>
      <c r="C190" s="141" t="s">
        <v>396</v>
      </c>
      <c r="D190" s="142" t="s">
        <v>481</v>
      </c>
    </row>
    <row r="191" spans="1:4" ht="12.75" customHeight="1" x14ac:dyDescent="0.2">
      <c r="A191" s="210"/>
      <c r="B191" s="210"/>
      <c r="C191" s="141" t="s">
        <v>37</v>
      </c>
      <c r="D191" s="142" t="s">
        <v>347</v>
      </c>
    </row>
    <row r="192" spans="1:4" ht="12.75" customHeight="1" x14ac:dyDescent="0.2">
      <c r="A192" s="210"/>
      <c r="B192" s="210"/>
      <c r="C192" s="141" t="s">
        <v>208</v>
      </c>
      <c r="D192" s="142" t="s">
        <v>348</v>
      </c>
    </row>
    <row r="193" spans="1:4" ht="12.75" customHeight="1" x14ac:dyDescent="0.2">
      <c r="A193" s="210"/>
      <c r="B193" s="210"/>
      <c r="C193" s="143" t="s">
        <v>219</v>
      </c>
      <c r="D193" s="144" t="s">
        <v>418</v>
      </c>
    </row>
    <row r="194" spans="1:4" ht="25.5" x14ac:dyDescent="0.2">
      <c r="A194" s="210"/>
      <c r="B194" s="210"/>
      <c r="C194" s="141" t="s">
        <v>287</v>
      </c>
      <c r="D194" s="142" t="s">
        <v>646</v>
      </c>
    </row>
    <row r="195" spans="1:4" ht="12.75" customHeight="1" x14ac:dyDescent="0.2">
      <c r="A195" s="210"/>
      <c r="B195" s="210"/>
      <c r="C195" s="141" t="s">
        <v>1</v>
      </c>
      <c r="D195" s="142" t="s">
        <v>349</v>
      </c>
    </row>
    <row r="196" spans="1:4" ht="12.75" customHeight="1" x14ac:dyDescent="0.2">
      <c r="A196" s="210"/>
      <c r="B196" s="210"/>
      <c r="C196" s="141" t="s">
        <v>16</v>
      </c>
      <c r="D196" s="142" t="s">
        <v>350</v>
      </c>
    </row>
    <row r="197" spans="1:4" ht="12.75" customHeight="1" x14ac:dyDescent="0.2">
      <c r="A197" s="210"/>
      <c r="B197" s="210"/>
      <c r="C197" s="141" t="s">
        <v>2</v>
      </c>
      <c r="D197" s="142" t="s">
        <v>408</v>
      </c>
    </row>
    <row r="198" spans="1:4" ht="12.75" customHeight="1" x14ac:dyDescent="0.2">
      <c r="A198" s="210"/>
      <c r="B198" s="210"/>
      <c r="C198" s="141" t="s">
        <v>20</v>
      </c>
      <c r="D198" s="142" t="s">
        <v>351</v>
      </c>
    </row>
    <row r="199" spans="1:4" ht="12.75" customHeight="1" x14ac:dyDescent="0.2">
      <c r="A199" s="210"/>
      <c r="B199" s="210"/>
      <c r="C199" s="141" t="s">
        <v>17</v>
      </c>
      <c r="D199" s="142" t="s">
        <v>352</v>
      </c>
    </row>
    <row r="200" spans="1:4" ht="12.75" customHeight="1" x14ac:dyDescent="0.2">
      <c r="A200" s="210"/>
      <c r="B200" s="210"/>
      <c r="C200" s="141" t="s">
        <v>21</v>
      </c>
      <c r="D200" s="142" t="s">
        <v>339</v>
      </c>
    </row>
    <row r="201" spans="1:4" ht="12.75" customHeight="1" x14ac:dyDescent="0.2">
      <c r="A201" s="210"/>
      <c r="B201" s="210"/>
      <c r="C201" s="141" t="s">
        <v>3</v>
      </c>
      <c r="D201" s="142" t="s">
        <v>338</v>
      </c>
    </row>
    <row r="202" spans="1:4" ht="12.75" customHeight="1" x14ac:dyDescent="0.2">
      <c r="A202" s="210"/>
      <c r="B202" s="210"/>
      <c r="C202" s="141" t="s">
        <v>97</v>
      </c>
      <c r="D202" s="142" t="s">
        <v>337</v>
      </c>
    </row>
    <row r="203" spans="1:4" ht="12.75" customHeight="1" x14ac:dyDescent="0.2">
      <c r="A203" s="209" t="s">
        <v>540</v>
      </c>
      <c r="B203" s="241" t="s">
        <v>521</v>
      </c>
      <c r="C203" s="141" t="s">
        <v>6</v>
      </c>
      <c r="D203" s="142" t="s">
        <v>336</v>
      </c>
    </row>
    <row r="204" spans="1:4" ht="12.75" customHeight="1" x14ac:dyDescent="0.2">
      <c r="A204" s="209"/>
      <c r="B204" s="209"/>
      <c r="C204" s="141" t="s">
        <v>9</v>
      </c>
      <c r="D204" s="142" t="s">
        <v>335</v>
      </c>
    </row>
    <row r="205" spans="1:4" ht="12.75" customHeight="1" x14ac:dyDescent="0.2">
      <c r="A205" s="209"/>
      <c r="B205" s="209"/>
      <c r="C205" s="141" t="s">
        <v>236</v>
      </c>
      <c r="D205" s="142" t="s">
        <v>468</v>
      </c>
    </row>
    <row r="206" spans="1:4" ht="12.75" customHeight="1" x14ac:dyDescent="0.2">
      <c r="A206" s="209"/>
      <c r="B206" s="209"/>
      <c r="C206" s="141" t="s">
        <v>4</v>
      </c>
      <c r="D206" s="142" t="s">
        <v>334</v>
      </c>
    </row>
    <row r="207" spans="1:4" ht="12.75" customHeight="1" x14ac:dyDescent="0.2">
      <c r="A207" s="209"/>
      <c r="B207" s="209"/>
      <c r="C207" s="141" t="s">
        <v>10</v>
      </c>
      <c r="D207" s="142" t="s">
        <v>482</v>
      </c>
    </row>
    <row r="208" spans="1:4" ht="25.5" x14ac:dyDescent="0.2">
      <c r="A208" s="209"/>
      <c r="B208" s="209"/>
      <c r="C208" s="141" t="s">
        <v>18</v>
      </c>
      <c r="D208" s="142" t="s">
        <v>417</v>
      </c>
    </row>
    <row r="209" spans="1:4" ht="12.75" customHeight="1" x14ac:dyDescent="0.2">
      <c r="A209" s="209"/>
      <c r="B209" s="209"/>
      <c r="C209" s="141" t="s">
        <v>22</v>
      </c>
      <c r="D209" s="142" t="s">
        <v>333</v>
      </c>
    </row>
    <row r="210" spans="1:4" ht="12.75" customHeight="1" x14ac:dyDescent="0.2">
      <c r="A210" s="209"/>
      <c r="B210" s="209"/>
      <c r="C210" s="141" t="s">
        <v>23</v>
      </c>
      <c r="D210" s="142" t="s">
        <v>332</v>
      </c>
    </row>
    <row r="211" spans="1:4" ht="12.75" customHeight="1" x14ac:dyDescent="0.2">
      <c r="A211" s="209"/>
      <c r="B211" s="209"/>
      <c r="C211" s="141" t="s">
        <v>24</v>
      </c>
      <c r="D211" s="142" t="s">
        <v>331</v>
      </c>
    </row>
    <row r="212" spans="1:4" ht="12.75" customHeight="1" x14ac:dyDescent="0.2">
      <c r="A212" s="209"/>
      <c r="B212" s="209"/>
      <c r="C212" s="143" t="s">
        <v>275</v>
      </c>
      <c r="D212" s="144" t="s">
        <v>329</v>
      </c>
    </row>
    <row r="213" spans="1:4" ht="12.75" customHeight="1" x14ac:dyDescent="0.2">
      <c r="A213" s="209"/>
      <c r="B213" s="209"/>
      <c r="C213" s="143" t="s">
        <v>206</v>
      </c>
      <c r="D213" s="144" t="s">
        <v>409</v>
      </c>
    </row>
    <row r="214" spans="1:4" ht="12.75" customHeight="1" x14ac:dyDescent="0.2">
      <c r="A214" s="209"/>
      <c r="B214" s="209"/>
      <c r="C214" s="141" t="s">
        <v>5</v>
      </c>
      <c r="D214" s="142" t="s">
        <v>405</v>
      </c>
    </row>
    <row r="215" spans="1:4" ht="12.75" customHeight="1" x14ac:dyDescent="0.2">
      <c r="A215" s="209"/>
      <c r="B215" s="209"/>
      <c r="C215" s="143" t="s">
        <v>261</v>
      </c>
      <c r="D215" s="144" t="s">
        <v>461</v>
      </c>
    </row>
    <row r="216" spans="1:4" ht="12.75" customHeight="1" thickBot="1" x14ac:dyDescent="0.25">
      <c r="A216" s="219"/>
      <c r="B216" s="219"/>
      <c r="C216" s="145" t="s">
        <v>270</v>
      </c>
      <c r="D216" s="146" t="s">
        <v>330</v>
      </c>
    </row>
    <row r="217" spans="1:4" x14ac:dyDescent="0.2">
      <c r="A217" s="212" t="s">
        <v>531</v>
      </c>
      <c r="B217" s="255" t="s">
        <v>522</v>
      </c>
      <c r="C217" s="147" t="s">
        <v>573</v>
      </c>
      <c r="D217" s="148"/>
    </row>
    <row r="218" spans="1:4" ht="12.75" customHeight="1" x14ac:dyDescent="0.2">
      <c r="A218" s="210"/>
      <c r="B218" s="256"/>
      <c r="C218" s="149" t="s">
        <v>234</v>
      </c>
      <c r="D218" s="149" t="s">
        <v>353</v>
      </c>
    </row>
    <row r="219" spans="1:4" ht="12.75" customHeight="1" x14ac:dyDescent="0.2">
      <c r="A219" s="210"/>
      <c r="B219" s="256"/>
      <c r="C219" s="149" t="s">
        <v>235</v>
      </c>
      <c r="D219" s="149" t="s">
        <v>354</v>
      </c>
    </row>
    <row r="220" spans="1:4" ht="24" x14ac:dyDescent="0.2">
      <c r="A220" s="210"/>
      <c r="B220" s="256"/>
      <c r="C220" s="149" t="s">
        <v>14</v>
      </c>
      <c r="D220" s="196" t="s">
        <v>484</v>
      </c>
    </row>
    <row r="221" spans="1:4" ht="12.75" customHeight="1" x14ac:dyDescent="0.2">
      <c r="A221" s="210"/>
      <c r="B221" s="256"/>
      <c r="C221" s="149" t="s">
        <v>15</v>
      </c>
      <c r="D221" s="149" t="s">
        <v>355</v>
      </c>
    </row>
    <row r="222" spans="1:4" ht="12.75" customHeight="1" x14ac:dyDescent="0.2">
      <c r="A222" s="210"/>
      <c r="B222" s="256"/>
      <c r="C222" s="149" t="s">
        <v>16</v>
      </c>
      <c r="D222" s="149" t="s">
        <v>356</v>
      </c>
    </row>
    <row r="223" spans="1:4" ht="12.75" customHeight="1" x14ac:dyDescent="0.2">
      <c r="A223" s="210"/>
      <c r="B223" s="256"/>
      <c r="C223" s="149" t="s">
        <v>20</v>
      </c>
      <c r="D223" s="149" t="s">
        <v>357</v>
      </c>
    </row>
    <row r="224" spans="1:4" ht="12.75" customHeight="1" x14ac:dyDescent="0.2">
      <c r="A224" s="210"/>
      <c r="B224" s="256"/>
      <c r="C224" s="149" t="s">
        <v>17</v>
      </c>
      <c r="D224" s="149" t="s">
        <v>358</v>
      </c>
    </row>
    <row r="225" spans="1:4" ht="12.75" customHeight="1" x14ac:dyDescent="0.2">
      <c r="A225" s="210"/>
      <c r="B225" s="256"/>
      <c r="C225" s="149" t="s">
        <v>97</v>
      </c>
      <c r="D225" s="149" t="s">
        <v>370</v>
      </c>
    </row>
    <row r="226" spans="1:4" ht="12.75" customHeight="1" x14ac:dyDescent="0.2">
      <c r="A226" s="210"/>
      <c r="B226" s="256"/>
      <c r="C226" s="149" t="s">
        <v>236</v>
      </c>
      <c r="D226" s="149" t="s">
        <v>359</v>
      </c>
    </row>
    <row r="227" spans="1:4" ht="12.75" customHeight="1" x14ac:dyDescent="0.2">
      <c r="A227" s="210"/>
      <c r="B227" s="256"/>
      <c r="C227" s="149" t="s">
        <v>18</v>
      </c>
      <c r="D227" s="149" t="s">
        <v>360</v>
      </c>
    </row>
    <row r="228" spans="1:4" ht="12.75" customHeight="1" thickBot="1" x14ac:dyDescent="0.25">
      <c r="A228" s="210"/>
      <c r="B228" s="256"/>
      <c r="C228" s="150" t="s">
        <v>22</v>
      </c>
      <c r="D228" s="150" t="s">
        <v>361</v>
      </c>
    </row>
    <row r="229" spans="1:4" x14ac:dyDescent="0.2">
      <c r="A229" s="210"/>
      <c r="B229" s="256"/>
      <c r="C229" s="151" t="s">
        <v>574</v>
      </c>
      <c r="D229" s="148"/>
    </row>
    <row r="230" spans="1:4" ht="12.75" customHeight="1" x14ac:dyDescent="0.2">
      <c r="A230" s="210"/>
      <c r="B230" s="256"/>
      <c r="C230" s="149" t="s">
        <v>19</v>
      </c>
      <c r="D230" s="149" t="s">
        <v>362</v>
      </c>
    </row>
    <row r="231" spans="1:4" ht="12.75" customHeight="1" x14ac:dyDescent="0.2">
      <c r="A231" s="210"/>
      <c r="B231" s="256"/>
      <c r="C231" s="149" t="s">
        <v>237</v>
      </c>
      <c r="D231" s="149" t="s">
        <v>363</v>
      </c>
    </row>
    <row r="232" spans="1:4" ht="12.75" customHeight="1" x14ac:dyDescent="0.2">
      <c r="A232" s="210"/>
      <c r="B232" s="256"/>
      <c r="C232" s="149" t="s">
        <v>1</v>
      </c>
      <c r="D232" s="149" t="s">
        <v>364</v>
      </c>
    </row>
    <row r="233" spans="1:4" x14ac:dyDescent="0.2">
      <c r="A233" s="210"/>
      <c r="B233" s="256"/>
      <c r="C233" s="149" t="s">
        <v>2</v>
      </c>
      <c r="D233" s="149" t="s">
        <v>410</v>
      </c>
    </row>
    <row r="234" spans="1:4" ht="12.75" customHeight="1" x14ac:dyDescent="0.2">
      <c r="A234" s="210"/>
      <c r="B234" s="256"/>
      <c r="C234" s="149" t="s">
        <v>21</v>
      </c>
      <c r="D234" s="149" t="s">
        <v>365</v>
      </c>
    </row>
    <row r="235" spans="1:4" ht="12.75" customHeight="1" x14ac:dyDescent="0.2">
      <c r="A235" s="210"/>
      <c r="B235" s="256"/>
      <c r="C235" s="149" t="s">
        <v>3</v>
      </c>
      <c r="D235" s="149" t="s">
        <v>366</v>
      </c>
    </row>
    <row r="236" spans="1:4" ht="12.75" customHeight="1" x14ac:dyDescent="0.2">
      <c r="A236" s="210"/>
      <c r="B236" s="256"/>
      <c r="C236" s="149" t="s">
        <v>4</v>
      </c>
      <c r="D236" s="149" t="s">
        <v>367</v>
      </c>
    </row>
    <row r="237" spans="1:4" ht="12.75" customHeight="1" x14ac:dyDescent="0.2">
      <c r="A237" s="210"/>
      <c r="B237" s="256"/>
      <c r="C237" s="149" t="s">
        <v>47</v>
      </c>
      <c r="D237" s="149" t="s">
        <v>145</v>
      </c>
    </row>
    <row r="238" spans="1:4" ht="12.75" customHeight="1" x14ac:dyDescent="0.2">
      <c r="A238" s="210"/>
      <c r="B238" s="256"/>
      <c r="C238" s="152" t="s">
        <v>206</v>
      </c>
      <c r="D238" s="152" t="s">
        <v>391</v>
      </c>
    </row>
    <row r="239" spans="1:4" ht="12.75" customHeight="1" thickBot="1" x14ac:dyDescent="0.25">
      <c r="A239" s="210"/>
      <c r="B239" s="256"/>
      <c r="C239" s="153" t="s">
        <v>5</v>
      </c>
      <c r="D239" s="150" t="s">
        <v>368</v>
      </c>
    </row>
    <row r="240" spans="1:4" x14ac:dyDescent="0.2">
      <c r="A240" s="210"/>
      <c r="B240" s="256"/>
      <c r="C240" s="151" t="s">
        <v>575</v>
      </c>
      <c r="D240" s="148"/>
    </row>
    <row r="241" spans="1:4" ht="12.75" customHeight="1" x14ac:dyDescent="0.2">
      <c r="A241" s="210"/>
      <c r="B241" s="256"/>
      <c r="C241" s="149" t="s">
        <v>36</v>
      </c>
      <c r="D241" s="149" t="s">
        <v>369</v>
      </c>
    </row>
    <row r="242" spans="1:4" ht="25.5" x14ac:dyDescent="0.2">
      <c r="A242" s="210"/>
      <c r="B242" s="256"/>
      <c r="C242" s="149" t="s">
        <v>7</v>
      </c>
      <c r="D242" s="149" t="s">
        <v>383</v>
      </c>
    </row>
    <row r="243" spans="1:4" ht="12.75" customHeight="1" x14ac:dyDescent="0.2">
      <c r="A243" s="210"/>
      <c r="B243" s="256"/>
      <c r="C243" s="149" t="s">
        <v>0</v>
      </c>
      <c r="D243" s="149" t="s">
        <v>371</v>
      </c>
    </row>
    <row r="244" spans="1:4" ht="12.75" customHeight="1" x14ac:dyDescent="0.2">
      <c r="A244" s="210"/>
      <c r="B244" s="256"/>
      <c r="C244" s="149" t="s">
        <v>8</v>
      </c>
      <c r="D244" s="149" t="s">
        <v>384</v>
      </c>
    </row>
    <row r="245" spans="1:4" ht="12.75" customHeight="1" x14ac:dyDescent="0.2">
      <c r="A245" s="210"/>
      <c r="B245" s="256"/>
      <c r="C245" s="149" t="s">
        <v>34</v>
      </c>
      <c r="D245" s="149" t="s">
        <v>73</v>
      </c>
    </row>
    <row r="246" spans="1:4" ht="12.75" customHeight="1" x14ac:dyDescent="0.2">
      <c r="A246" s="210"/>
      <c r="B246" s="256"/>
      <c r="C246" s="149" t="s">
        <v>37</v>
      </c>
      <c r="D246" s="149" t="s">
        <v>372</v>
      </c>
    </row>
    <row r="247" spans="1:4" ht="12.75" customHeight="1" x14ac:dyDescent="0.2">
      <c r="A247" s="210"/>
      <c r="B247" s="256"/>
      <c r="C247" s="154" t="s">
        <v>208</v>
      </c>
      <c r="D247" s="149" t="s">
        <v>376</v>
      </c>
    </row>
    <row r="248" spans="1:4" x14ac:dyDescent="0.2">
      <c r="A248" s="210"/>
      <c r="B248" s="256"/>
      <c r="C248" s="154" t="s">
        <v>219</v>
      </c>
      <c r="D248" s="149" t="s">
        <v>395</v>
      </c>
    </row>
    <row r="249" spans="1:4" x14ac:dyDescent="0.2">
      <c r="A249" s="210"/>
      <c r="B249" s="256"/>
      <c r="C249" s="149" t="s">
        <v>6</v>
      </c>
      <c r="D249" s="149" t="s">
        <v>459</v>
      </c>
    </row>
    <row r="250" spans="1:4" ht="12.75" customHeight="1" x14ac:dyDescent="0.2">
      <c r="A250" s="210"/>
      <c r="B250" s="256"/>
      <c r="C250" s="149" t="s">
        <v>9</v>
      </c>
      <c r="D250" s="149" t="s">
        <v>377</v>
      </c>
    </row>
    <row r="251" spans="1:4" x14ac:dyDescent="0.2">
      <c r="A251" s="210"/>
      <c r="B251" s="256"/>
      <c r="C251" s="149" t="s">
        <v>10</v>
      </c>
      <c r="D251" s="149" t="s">
        <v>385</v>
      </c>
    </row>
    <row r="252" spans="1:4" ht="12.75" customHeight="1" x14ac:dyDescent="0.2">
      <c r="A252" s="210"/>
      <c r="B252" s="256"/>
      <c r="C252" s="154" t="s">
        <v>23</v>
      </c>
      <c r="D252" s="149" t="s">
        <v>373</v>
      </c>
    </row>
    <row r="253" spans="1:4" ht="12.75" customHeight="1" thickBot="1" x14ac:dyDescent="0.25">
      <c r="A253" s="210"/>
      <c r="B253" s="257"/>
      <c r="C253" s="153" t="s">
        <v>24</v>
      </c>
      <c r="D253" s="150" t="s">
        <v>378</v>
      </c>
    </row>
    <row r="254" spans="1:4" ht="12.75" customHeight="1" x14ac:dyDescent="0.2">
      <c r="A254" s="209" t="s">
        <v>531</v>
      </c>
      <c r="B254" s="246" t="s">
        <v>541</v>
      </c>
      <c r="C254" s="155" t="s">
        <v>576</v>
      </c>
      <c r="D254" s="155" t="s">
        <v>412</v>
      </c>
    </row>
    <row r="255" spans="1:4" ht="12.75" customHeight="1" x14ac:dyDescent="0.2">
      <c r="A255" s="210"/>
      <c r="B255" s="247"/>
      <c r="C255" s="102" t="s">
        <v>577</v>
      </c>
      <c r="D255" s="102" t="s">
        <v>189</v>
      </c>
    </row>
    <row r="256" spans="1:4" x14ac:dyDescent="0.2">
      <c r="A256" s="210"/>
      <c r="B256" s="247"/>
      <c r="C256" s="102" t="s">
        <v>578</v>
      </c>
      <c r="D256" s="102" t="s">
        <v>188</v>
      </c>
    </row>
    <row r="257" spans="1:4" ht="12.75" customHeight="1" x14ac:dyDescent="0.2">
      <c r="A257" s="210"/>
      <c r="B257" s="247"/>
      <c r="C257" s="102" t="s">
        <v>579</v>
      </c>
      <c r="D257" s="102" t="s">
        <v>187</v>
      </c>
    </row>
    <row r="258" spans="1:4" ht="12.75" customHeight="1" x14ac:dyDescent="0.2">
      <c r="A258" s="210"/>
      <c r="B258" s="247"/>
      <c r="C258" s="102" t="s">
        <v>580</v>
      </c>
      <c r="D258" s="102" t="s">
        <v>186</v>
      </c>
    </row>
    <row r="259" spans="1:4" ht="12.75" customHeight="1" x14ac:dyDescent="0.2">
      <c r="A259" s="210"/>
      <c r="B259" s="247"/>
      <c r="C259" s="102" t="s">
        <v>581</v>
      </c>
      <c r="D259" s="102" t="s">
        <v>185</v>
      </c>
    </row>
    <row r="260" spans="1:4" x14ac:dyDescent="0.2">
      <c r="A260" s="210"/>
      <c r="B260" s="247"/>
      <c r="C260" s="102" t="s">
        <v>582</v>
      </c>
      <c r="D260" s="102" t="s">
        <v>403</v>
      </c>
    </row>
    <row r="261" spans="1:4" ht="12.75" customHeight="1" x14ac:dyDescent="0.2">
      <c r="A261" s="210"/>
      <c r="B261" s="247"/>
      <c r="C261" s="102" t="s">
        <v>583</v>
      </c>
      <c r="D261" s="102" t="s">
        <v>404</v>
      </c>
    </row>
    <row r="262" spans="1:4" ht="12.75" customHeight="1" x14ac:dyDescent="0.2">
      <c r="A262" s="210"/>
      <c r="B262" s="247"/>
      <c r="C262" s="102" t="s">
        <v>584</v>
      </c>
      <c r="D262" s="102" t="s">
        <v>420</v>
      </c>
    </row>
    <row r="263" spans="1:4" ht="12.75" customHeight="1" x14ac:dyDescent="0.2">
      <c r="A263" s="210"/>
      <c r="B263" s="247"/>
      <c r="C263" s="102" t="s">
        <v>585</v>
      </c>
      <c r="D263" s="102" t="s">
        <v>258</v>
      </c>
    </row>
    <row r="264" spans="1:4" ht="12.75" customHeight="1" x14ac:dyDescent="0.2">
      <c r="A264" s="210"/>
      <c r="B264" s="247"/>
      <c r="C264" s="102" t="s">
        <v>586</v>
      </c>
      <c r="D264" s="102" t="s">
        <v>184</v>
      </c>
    </row>
    <row r="265" spans="1:4" ht="12.75" customHeight="1" x14ac:dyDescent="0.2">
      <c r="A265" s="210"/>
      <c r="B265" s="247"/>
      <c r="C265" s="102" t="s">
        <v>587</v>
      </c>
      <c r="D265" s="102" t="s">
        <v>182</v>
      </c>
    </row>
    <row r="266" spans="1:4" ht="12.75" customHeight="1" x14ac:dyDescent="0.2">
      <c r="A266" s="210"/>
      <c r="B266" s="247"/>
      <c r="C266" s="156" t="s">
        <v>671</v>
      </c>
      <c r="D266" s="156" t="s">
        <v>183</v>
      </c>
    </row>
    <row r="267" spans="1:4" ht="12.75" customHeight="1" thickBot="1" x14ac:dyDescent="0.25">
      <c r="A267" s="210"/>
      <c r="B267" s="248"/>
      <c r="C267" s="103" t="s">
        <v>588</v>
      </c>
      <c r="D267" s="103" t="s">
        <v>181</v>
      </c>
    </row>
    <row r="268" spans="1:4" ht="12.75" customHeight="1" x14ac:dyDescent="0.2">
      <c r="A268" s="210"/>
      <c r="B268" s="258" t="s">
        <v>542</v>
      </c>
      <c r="C268" s="157" t="s">
        <v>672</v>
      </c>
      <c r="D268" s="157" t="s">
        <v>55</v>
      </c>
    </row>
    <row r="269" spans="1:4" ht="12.75" customHeight="1" x14ac:dyDescent="0.2">
      <c r="A269" s="210"/>
      <c r="B269" s="259"/>
      <c r="C269" s="158" t="s">
        <v>589</v>
      </c>
      <c r="D269" s="158" t="s">
        <v>217</v>
      </c>
    </row>
    <row r="270" spans="1:4" ht="12.75" customHeight="1" thickBot="1" x14ac:dyDescent="0.25">
      <c r="A270" s="217"/>
      <c r="B270" s="260"/>
      <c r="C270" s="159" t="s">
        <v>590</v>
      </c>
      <c r="D270" s="160" t="s">
        <v>218</v>
      </c>
    </row>
    <row r="271" spans="1:4" x14ac:dyDescent="0.2">
      <c r="A271" s="206" t="s">
        <v>530</v>
      </c>
      <c r="B271" s="270" t="s">
        <v>543</v>
      </c>
      <c r="C271" s="161" t="s">
        <v>591</v>
      </c>
      <c r="D271" s="162"/>
    </row>
    <row r="272" spans="1:4" ht="12.75" customHeight="1" x14ac:dyDescent="0.2">
      <c r="A272" s="207"/>
      <c r="B272" s="210"/>
      <c r="C272" s="102" t="s">
        <v>78</v>
      </c>
      <c r="D272" s="102" t="s">
        <v>51</v>
      </c>
    </row>
    <row r="273" spans="1:4" ht="12.75" customHeight="1" x14ac:dyDescent="0.2">
      <c r="A273" s="207"/>
      <c r="B273" s="210"/>
      <c r="C273" s="102" t="s">
        <v>237</v>
      </c>
      <c r="D273" s="102" t="s">
        <v>363</v>
      </c>
    </row>
    <row r="274" spans="1:4" ht="12.75" customHeight="1" x14ac:dyDescent="0.2">
      <c r="A274" s="207"/>
      <c r="B274" s="210"/>
      <c r="C274" s="102" t="s">
        <v>8</v>
      </c>
      <c r="D274" s="102" t="s">
        <v>384</v>
      </c>
    </row>
    <row r="275" spans="1:4" ht="12.75" customHeight="1" x14ac:dyDescent="0.2">
      <c r="A275" s="207"/>
      <c r="B275" s="210"/>
      <c r="C275" s="102" t="s">
        <v>3</v>
      </c>
      <c r="D275" s="102" t="s">
        <v>366</v>
      </c>
    </row>
    <row r="276" spans="1:4" ht="12.75" customHeight="1" x14ac:dyDescent="0.2">
      <c r="A276" s="207"/>
      <c r="B276" s="210"/>
      <c r="C276" s="102" t="s">
        <v>9</v>
      </c>
      <c r="D276" s="102" t="s">
        <v>377</v>
      </c>
    </row>
    <row r="277" spans="1:4" ht="12.75" customHeight="1" x14ac:dyDescent="0.2">
      <c r="A277" s="207"/>
      <c r="B277" s="210"/>
      <c r="C277" s="102" t="s">
        <v>5</v>
      </c>
      <c r="D277" s="102" t="s">
        <v>368</v>
      </c>
    </row>
    <row r="278" spans="1:4" ht="12.75" customHeight="1" thickBot="1" x14ac:dyDescent="0.25">
      <c r="A278" s="207"/>
      <c r="B278" s="210"/>
      <c r="C278" s="163" t="s">
        <v>80</v>
      </c>
      <c r="D278" s="163" t="s">
        <v>388</v>
      </c>
    </row>
    <row r="279" spans="1:4" x14ac:dyDescent="0.2">
      <c r="A279" s="207"/>
      <c r="B279" s="210"/>
      <c r="C279" s="162" t="s">
        <v>592</v>
      </c>
      <c r="D279" s="162"/>
    </row>
    <row r="280" spans="1:4" ht="25.5" x14ac:dyDescent="0.2">
      <c r="A280" s="207"/>
      <c r="B280" s="210"/>
      <c r="C280" s="102" t="s">
        <v>7</v>
      </c>
      <c r="D280" s="102" t="s">
        <v>383</v>
      </c>
    </row>
    <row r="281" spans="1:4" ht="25.5" x14ac:dyDescent="0.2">
      <c r="A281" s="207"/>
      <c r="B281" s="210"/>
      <c r="C281" s="102" t="s">
        <v>79</v>
      </c>
      <c r="D281" s="102" t="s">
        <v>426</v>
      </c>
    </row>
    <row r="282" spans="1:4" x14ac:dyDescent="0.2">
      <c r="A282" s="207"/>
      <c r="B282" s="210"/>
      <c r="C282" s="102" t="s">
        <v>396</v>
      </c>
      <c r="D282" s="102" t="s">
        <v>458</v>
      </c>
    </row>
    <row r="283" spans="1:4" x14ac:dyDescent="0.2">
      <c r="A283" s="207"/>
      <c r="B283" s="210"/>
      <c r="C283" s="102" t="s">
        <v>208</v>
      </c>
      <c r="D283" s="102" t="s">
        <v>376</v>
      </c>
    </row>
    <row r="284" spans="1:4" x14ac:dyDescent="0.2">
      <c r="A284" s="207"/>
      <c r="B284" s="210"/>
      <c r="C284" s="102" t="s">
        <v>219</v>
      </c>
      <c r="D284" s="102" t="s">
        <v>397</v>
      </c>
    </row>
    <row r="285" spans="1:4" ht="13.5" thickBot="1" x14ac:dyDescent="0.25">
      <c r="A285" s="207"/>
      <c r="B285" s="217"/>
      <c r="C285" s="103" t="s">
        <v>10</v>
      </c>
      <c r="D285" s="103" t="s">
        <v>385</v>
      </c>
    </row>
    <row r="286" spans="1:4" x14ac:dyDescent="0.2">
      <c r="A286" s="207"/>
      <c r="B286" s="262" t="s">
        <v>544</v>
      </c>
      <c r="C286" s="114" t="s">
        <v>593</v>
      </c>
      <c r="D286" s="114"/>
    </row>
    <row r="287" spans="1:4" ht="12.75" customHeight="1" x14ac:dyDescent="0.2">
      <c r="A287" s="207"/>
      <c r="B287" s="263"/>
      <c r="C287" s="116" t="s">
        <v>36</v>
      </c>
      <c r="D287" s="116" t="s">
        <v>369</v>
      </c>
    </row>
    <row r="288" spans="1:4" ht="12.75" customHeight="1" x14ac:dyDescent="0.2">
      <c r="A288" s="207"/>
      <c r="B288" s="263"/>
      <c r="C288" s="117" t="s">
        <v>207</v>
      </c>
      <c r="D288" s="117" t="s">
        <v>389</v>
      </c>
    </row>
    <row r="289" spans="1:4" ht="12.75" customHeight="1" x14ac:dyDescent="0.2">
      <c r="A289" s="207"/>
      <c r="B289" s="263"/>
      <c r="C289" s="117" t="s">
        <v>314</v>
      </c>
      <c r="D289" s="117" t="s">
        <v>315</v>
      </c>
    </row>
    <row r="290" spans="1:4" ht="12.75" customHeight="1" x14ac:dyDescent="0.2">
      <c r="A290" s="207"/>
      <c r="B290" s="263"/>
      <c r="C290" s="117" t="s">
        <v>0</v>
      </c>
      <c r="D290" s="117" t="s">
        <v>371</v>
      </c>
    </row>
    <row r="291" spans="1:4" ht="12.75" customHeight="1" x14ac:dyDescent="0.2">
      <c r="A291" s="207"/>
      <c r="B291" s="263"/>
      <c r="C291" s="117" t="s">
        <v>37</v>
      </c>
      <c r="D291" s="117" t="s">
        <v>372</v>
      </c>
    </row>
    <row r="292" spans="1:4" x14ac:dyDescent="0.2">
      <c r="A292" s="207"/>
      <c r="B292" s="263"/>
      <c r="C292" s="117" t="s">
        <v>2</v>
      </c>
      <c r="D292" s="117" t="s">
        <v>390</v>
      </c>
    </row>
    <row r="293" spans="1:4" ht="12.75" customHeight="1" x14ac:dyDescent="0.2">
      <c r="A293" s="207"/>
      <c r="B293" s="263"/>
      <c r="C293" s="117" t="s">
        <v>309</v>
      </c>
      <c r="D293" s="117" t="s">
        <v>139</v>
      </c>
    </row>
    <row r="294" spans="1:4" ht="12.75" customHeight="1" x14ac:dyDescent="0.2">
      <c r="A294" s="207"/>
      <c r="B294" s="263"/>
      <c r="C294" s="117" t="s">
        <v>215</v>
      </c>
      <c r="D294" s="117" t="s">
        <v>224</v>
      </c>
    </row>
    <row r="295" spans="1:4" ht="12.75" customHeight="1" thickBot="1" x14ac:dyDescent="0.25">
      <c r="A295" s="207"/>
      <c r="B295" s="263"/>
      <c r="C295" s="121" t="s">
        <v>206</v>
      </c>
      <c r="D295" s="121" t="s">
        <v>391</v>
      </c>
    </row>
    <row r="296" spans="1:4" x14ac:dyDescent="0.2">
      <c r="A296" s="207"/>
      <c r="B296" s="263"/>
      <c r="C296" s="164" t="s">
        <v>594</v>
      </c>
      <c r="D296" s="164"/>
    </row>
    <row r="297" spans="1:4" ht="12.75" customHeight="1" x14ac:dyDescent="0.2">
      <c r="A297" s="207"/>
      <c r="B297" s="263"/>
      <c r="C297" s="117" t="s">
        <v>312</v>
      </c>
      <c r="D297" s="117" t="s">
        <v>74</v>
      </c>
    </row>
    <row r="298" spans="1:4" ht="12.75" customHeight="1" x14ac:dyDescent="0.2">
      <c r="A298" s="207"/>
      <c r="B298" s="263"/>
      <c r="C298" s="117" t="s">
        <v>34</v>
      </c>
      <c r="D298" s="117" t="s">
        <v>73</v>
      </c>
    </row>
    <row r="299" spans="1:4" ht="12.75" customHeight="1" x14ac:dyDescent="0.2">
      <c r="A299" s="207"/>
      <c r="B299" s="263"/>
      <c r="C299" s="117" t="s">
        <v>81</v>
      </c>
      <c r="D299" s="117" t="s">
        <v>602</v>
      </c>
    </row>
    <row r="300" spans="1:4" ht="13.5" thickBot="1" x14ac:dyDescent="0.25">
      <c r="A300" s="207"/>
      <c r="B300" s="263"/>
      <c r="C300" s="121" t="s">
        <v>6</v>
      </c>
      <c r="D300" s="121" t="s">
        <v>381</v>
      </c>
    </row>
    <row r="301" spans="1:4" x14ac:dyDescent="0.2">
      <c r="A301" s="207"/>
      <c r="B301" s="263"/>
      <c r="C301" s="164" t="s">
        <v>595</v>
      </c>
      <c r="D301" s="165"/>
    </row>
    <row r="302" spans="1:4" ht="12.75" customHeight="1" x14ac:dyDescent="0.2">
      <c r="A302" s="207"/>
      <c r="B302" s="263"/>
      <c r="C302" s="117" t="s">
        <v>1</v>
      </c>
      <c r="D302" s="117" t="s">
        <v>364</v>
      </c>
    </row>
    <row r="303" spans="1:4" ht="12.75" customHeight="1" x14ac:dyDescent="0.2">
      <c r="A303" s="207"/>
      <c r="B303" s="263"/>
      <c r="C303" s="117" t="s">
        <v>97</v>
      </c>
      <c r="D303" s="117" t="s">
        <v>386</v>
      </c>
    </row>
    <row r="304" spans="1:4" ht="12.75" customHeight="1" x14ac:dyDescent="0.2">
      <c r="A304" s="207"/>
      <c r="B304" s="263"/>
      <c r="C304" s="117" t="s">
        <v>307</v>
      </c>
      <c r="D304" s="117" t="s">
        <v>457</v>
      </c>
    </row>
    <row r="305" spans="1:4" ht="12.75" customHeight="1" x14ac:dyDescent="0.2">
      <c r="A305" s="207"/>
      <c r="B305" s="263"/>
      <c r="C305" s="117" t="s">
        <v>4</v>
      </c>
      <c r="D305" s="117" t="s">
        <v>367</v>
      </c>
    </row>
    <row r="306" spans="1:4" ht="12.75" customHeight="1" thickBot="1" x14ac:dyDescent="0.25">
      <c r="A306" s="207"/>
      <c r="B306" s="264"/>
      <c r="C306" s="121" t="s">
        <v>47</v>
      </c>
      <c r="D306" s="121" t="s">
        <v>145</v>
      </c>
    </row>
    <row r="307" spans="1:4" x14ac:dyDescent="0.2">
      <c r="A307" s="207" t="s">
        <v>530</v>
      </c>
      <c r="B307" s="265" t="s">
        <v>545</v>
      </c>
      <c r="C307" s="166" t="s">
        <v>596</v>
      </c>
      <c r="D307" s="166"/>
    </row>
    <row r="308" spans="1:4" ht="12.75" customHeight="1" x14ac:dyDescent="0.2">
      <c r="A308" s="207"/>
      <c r="B308" s="266"/>
      <c r="C308" s="167" t="s">
        <v>234</v>
      </c>
      <c r="D308" s="167" t="s">
        <v>353</v>
      </c>
    </row>
    <row r="309" spans="1:4" x14ac:dyDescent="0.2">
      <c r="A309" s="207"/>
      <c r="B309" s="266"/>
      <c r="C309" s="168" t="s">
        <v>235</v>
      </c>
      <c r="D309" s="168" t="s">
        <v>415</v>
      </c>
    </row>
    <row r="310" spans="1:4" ht="12.75" customHeight="1" x14ac:dyDescent="0.2">
      <c r="A310" s="207"/>
      <c r="B310" s="266"/>
      <c r="C310" s="167" t="s">
        <v>19</v>
      </c>
      <c r="D310" s="167" t="s">
        <v>362</v>
      </c>
    </row>
    <row r="311" spans="1:4" ht="24" x14ac:dyDescent="0.2">
      <c r="A311" s="207"/>
      <c r="B311" s="266"/>
      <c r="C311" s="168" t="s">
        <v>14</v>
      </c>
      <c r="D311" s="197" t="s">
        <v>484</v>
      </c>
    </row>
    <row r="312" spans="1:4" x14ac:dyDescent="0.2">
      <c r="A312" s="207"/>
      <c r="B312" s="266"/>
      <c r="C312" s="168" t="s">
        <v>470</v>
      </c>
      <c r="D312" s="168" t="s">
        <v>192</v>
      </c>
    </row>
    <row r="313" spans="1:4" ht="12.75" customHeight="1" x14ac:dyDescent="0.2">
      <c r="A313" s="207"/>
      <c r="B313" s="266"/>
      <c r="C313" s="168" t="s">
        <v>15</v>
      </c>
      <c r="D313" s="168" t="s">
        <v>355</v>
      </c>
    </row>
    <row r="314" spans="1:4" ht="12.75" customHeight="1" x14ac:dyDescent="0.2">
      <c r="A314" s="207"/>
      <c r="B314" s="266"/>
      <c r="C314" s="167" t="s">
        <v>236</v>
      </c>
      <c r="D314" s="167" t="s">
        <v>359</v>
      </c>
    </row>
    <row r="315" spans="1:4" x14ac:dyDescent="0.2">
      <c r="A315" s="207"/>
      <c r="B315" s="266"/>
      <c r="C315" s="168" t="s">
        <v>18</v>
      </c>
      <c r="D315" s="168" t="s">
        <v>429</v>
      </c>
    </row>
    <row r="316" spans="1:4" ht="12.75" customHeight="1" thickBot="1" x14ac:dyDescent="0.25">
      <c r="A316" s="207"/>
      <c r="B316" s="266"/>
      <c r="C316" s="169" t="s">
        <v>24</v>
      </c>
      <c r="D316" s="169" t="s">
        <v>378</v>
      </c>
    </row>
    <row r="317" spans="1:4" x14ac:dyDescent="0.2">
      <c r="A317" s="207"/>
      <c r="B317" s="266"/>
      <c r="C317" s="166" t="s">
        <v>597</v>
      </c>
      <c r="D317" s="166"/>
    </row>
    <row r="318" spans="1:4" ht="12.75" customHeight="1" x14ac:dyDescent="0.2">
      <c r="A318" s="207"/>
      <c r="B318" s="266"/>
      <c r="C318" s="168" t="s">
        <v>208</v>
      </c>
      <c r="D318" s="168" t="s">
        <v>376</v>
      </c>
    </row>
    <row r="319" spans="1:4" ht="12.75" customHeight="1" x14ac:dyDescent="0.2">
      <c r="A319" s="207"/>
      <c r="B319" s="266"/>
      <c r="C319" s="168" t="s">
        <v>16</v>
      </c>
      <c r="D319" s="168" t="s">
        <v>356</v>
      </c>
    </row>
    <row r="320" spans="1:4" ht="12.75" customHeight="1" x14ac:dyDescent="0.2">
      <c r="A320" s="207"/>
      <c r="B320" s="266"/>
      <c r="C320" s="168" t="s">
        <v>17</v>
      </c>
      <c r="D320" s="168" t="s">
        <v>358</v>
      </c>
    </row>
    <row r="321" spans="1:4" ht="12.75" customHeight="1" x14ac:dyDescent="0.2">
      <c r="A321" s="207"/>
      <c r="B321" s="266"/>
      <c r="C321" s="168" t="s">
        <v>21</v>
      </c>
      <c r="D321" s="168" t="s">
        <v>392</v>
      </c>
    </row>
    <row r="322" spans="1:4" ht="12.75" customHeight="1" x14ac:dyDescent="0.2">
      <c r="A322" s="207"/>
      <c r="B322" s="266"/>
      <c r="C322" s="170" t="s">
        <v>22</v>
      </c>
      <c r="D322" s="170" t="s">
        <v>361</v>
      </c>
    </row>
    <row r="323" spans="1:4" ht="12.75" customHeight="1" thickBot="1" x14ac:dyDescent="0.25">
      <c r="A323" s="207"/>
      <c r="B323" s="266"/>
      <c r="C323" s="169" t="s">
        <v>23</v>
      </c>
      <c r="D323" s="169" t="s">
        <v>373</v>
      </c>
    </row>
    <row r="324" spans="1:4" ht="15" x14ac:dyDescent="0.2">
      <c r="A324" s="207"/>
      <c r="B324" s="266"/>
      <c r="C324" s="171" t="s">
        <v>598</v>
      </c>
      <c r="D324" s="172"/>
    </row>
    <row r="325" spans="1:4" ht="12.75" customHeight="1" x14ac:dyDescent="0.2">
      <c r="A325" s="207"/>
      <c r="B325" s="266"/>
      <c r="C325" s="167" t="s">
        <v>304</v>
      </c>
      <c r="D325" s="167" t="s">
        <v>446</v>
      </c>
    </row>
    <row r="326" spans="1:4" ht="12.75" customHeight="1" x14ac:dyDescent="0.2">
      <c r="A326" s="207"/>
      <c r="B326" s="266"/>
      <c r="C326" s="167" t="s">
        <v>238</v>
      </c>
      <c r="D326" s="167" t="s">
        <v>447</v>
      </c>
    </row>
    <row r="327" spans="1:4" ht="12.75" customHeight="1" x14ac:dyDescent="0.2">
      <c r="A327" s="207"/>
      <c r="B327" s="266"/>
      <c r="C327" s="168" t="s">
        <v>239</v>
      </c>
      <c r="D327" s="168" t="s">
        <v>448</v>
      </c>
    </row>
    <row r="328" spans="1:4" ht="12.75" customHeight="1" x14ac:dyDescent="0.2">
      <c r="A328" s="207"/>
      <c r="B328" s="266"/>
      <c r="C328" s="173" t="s">
        <v>246</v>
      </c>
      <c r="D328" s="168" t="s">
        <v>450</v>
      </c>
    </row>
    <row r="329" spans="1:4" ht="12.75" customHeight="1" x14ac:dyDescent="0.2">
      <c r="A329" s="207"/>
      <c r="B329" s="266"/>
      <c r="C329" s="170" t="s">
        <v>240</v>
      </c>
      <c r="D329" s="170" t="s">
        <v>449</v>
      </c>
    </row>
    <row r="330" spans="1:4" ht="12.75" customHeight="1" x14ac:dyDescent="0.2">
      <c r="A330" s="207"/>
      <c r="B330" s="266"/>
      <c r="C330" s="170" t="s">
        <v>241</v>
      </c>
      <c r="D330" s="170" t="s">
        <v>451</v>
      </c>
    </row>
    <row r="331" spans="1:4" ht="12.75" customHeight="1" x14ac:dyDescent="0.2">
      <c r="A331" s="207"/>
      <c r="B331" s="266"/>
      <c r="C331" s="170" t="s">
        <v>247</v>
      </c>
      <c r="D331" s="170" t="s">
        <v>462</v>
      </c>
    </row>
    <row r="332" spans="1:4" ht="12.75" customHeight="1" x14ac:dyDescent="0.2">
      <c r="A332" s="207"/>
      <c r="B332" s="266"/>
      <c r="C332" s="170" t="s">
        <v>243</v>
      </c>
      <c r="D332" s="170" t="s">
        <v>452</v>
      </c>
    </row>
    <row r="333" spans="1:4" ht="12.75" customHeight="1" x14ac:dyDescent="0.2">
      <c r="A333" s="207"/>
      <c r="B333" s="266"/>
      <c r="C333" s="170" t="s">
        <v>242</v>
      </c>
      <c r="D333" s="170" t="s">
        <v>453</v>
      </c>
    </row>
    <row r="334" spans="1:4" ht="12.75" customHeight="1" x14ac:dyDescent="0.2">
      <c r="A334" s="207"/>
      <c r="B334" s="266"/>
      <c r="C334" s="170" t="s">
        <v>248</v>
      </c>
      <c r="D334" s="170" t="s">
        <v>454</v>
      </c>
    </row>
    <row r="335" spans="1:4" ht="12.75" customHeight="1" x14ac:dyDescent="0.2">
      <c r="A335" s="207"/>
      <c r="B335" s="266"/>
      <c r="C335" s="170" t="s">
        <v>310</v>
      </c>
      <c r="D335" s="170" t="s">
        <v>455</v>
      </c>
    </row>
    <row r="336" spans="1:4" ht="12.75" customHeight="1" thickBot="1" x14ac:dyDescent="0.25">
      <c r="A336" s="229"/>
      <c r="B336" s="267"/>
      <c r="C336" s="169" t="s">
        <v>244</v>
      </c>
      <c r="D336" s="169" t="s">
        <v>456</v>
      </c>
    </row>
    <row r="337" spans="1:4" ht="15.75" x14ac:dyDescent="0.2">
      <c r="A337" s="206" t="s">
        <v>529</v>
      </c>
      <c r="B337" s="271" t="s">
        <v>528</v>
      </c>
      <c r="C337" s="174" t="s">
        <v>599</v>
      </c>
      <c r="D337" s="175"/>
    </row>
    <row r="338" spans="1:4" ht="12.75" customHeight="1" x14ac:dyDescent="0.2">
      <c r="A338" s="207"/>
      <c r="B338" s="272"/>
      <c r="C338" s="176" t="s">
        <v>36</v>
      </c>
      <c r="D338" s="176" t="s">
        <v>369</v>
      </c>
    </row>
    <row r="339" spans="1:4" ht="12.75" customHeight="1" x14ac:dyDescent="0.2">
      <c r="A339" s="207"/>
      <c r="B339" s="272"/>
      <c r="C339" s="177" t="s">
        <v>7</v>
      </c>
      <c r="D339" s="177" t="s">
        <v>375</v>
      </c>
    </row>
    <row r="340" spans="1:4" ht="12.75" customHeight="1" x14ac:dyDescent="0.2">
      <c r="A340" s="207"/>
      <c r="B340" s="272"/>
      <c r="C340" s="177" t="s">
        <v>0</v>
      </c>
      <c r="D340" s="177" t="s">
        <v>371</v>
      </c>
    </row>
    <row r="341" spans="1:4" ht="12.75" customHeight="1" x14ac:dyDescent="0.2">
      <c r="A341" s="207"/>
      <c r="B341" s="272"/>
      <c r="C341" s="177" t="s">
        <v>37</v>
      </c>
      <c r="D341" s="177" t="s">
        <v>372</v>
      </c>
    </row>
    <row r="342" spans="1:4" ht="12.75" customHeight="1" x14ac:dyDescent="0.2">
      <c r="A342" s="207"/>
      <c r="B342" s="272"/>
      <c r="C342" s="177" t="s">
        <v>208</v>
      </c>
      <c r="D342" s="177" t="s">
        <v>376</v>
      </c>
    </row>
    <row r="343" spans="1:4" x14ac:dyDescent="0.2">
      <c r="A343" s="207"/>
      <c r="B343" s="272"/>
      <c r="C343" s="177" t="s">
        <v>219</v>
      </c>
      <c r="D343" s="177" t="s">
        <v>397</v>
      </c>
    </row>
    <row r="344" spans="1:4" ht="12.75" customHeight="1" x14ac:dyDescent="0.2">
      <c r="A344" s="207"/>
      <c r="B344" s="272"/>
      <c r="C344" s="177" t="s">
        <v>1</v>
      </c>
      <c r="D344" s="177" t="s">
        <v>364</v>
      </c>
    </row>
    <row r="345" spans="1:4" ht="12.75" customHeight="1" x14ac:dyDescent="0.2">
      <c r="A345" s="207"/>
      <c r="B345" s="272"/>
      <c r="C345" s="177" t="s">
        <v>3</v>
      </c>
      <c r="D345" s="177" t="s">
        <v>366</v>
      </c>
    </row>
    <row r="346" spans="1:4" ht="12.75" customHeight="1" x14ac:dyDescent="0.2">
      <c r="A346" s="207"/>
      <c r="B346" s="272"/>
      <c r="C346" s="177" t="s">
        <v>9</v>
      </c>
      <c r="D346" s="177" t="s">
        <v>377</v>
      </c>
    </row>
    <row r="347" spans="1:4" ht="12.75" customHeight="1" x14ac:dyDescent="0.2">
      <c r="A347" s="207"/>
      <c r="B347" s="272"/>
      <c r="C347" s="177" t="s">
        <v>4</v>
      </c>
      <c r="D347" s="177" t="s">
        <v>367</v>
      </c>
    </row>
    <row r="348" spans="1:4" x14ac:dyDescent="0.2">
      <c r="A348" s="207"/>
      <c r="B348" s="272"/>
      <c r="C348" s="177" t="s">
        <v>10</v>
      </c>
      <c r="D348" s="177" t="s">
        <v>385</v>
      </c>
    </row>
    <row r="349" spans="1:4" ht="12.75" customHeight="1" x14ac:dyDescent="0.2">
      <c r="A349" s="207"/>
      <c r="B349" s="272"/>
      <c r="C349" s="177" t="s">
        <v>23</v>
      </c>
      <c r="D349" s="177" t="s">
        <v>373</v>
      </c>
    </row>
    <row r="350" spans="1:4" ht="12.75" customHeight="1" x14ac:dyDescent="0.2">
      <c r="A350" s="207"/>
      <c r="B350" s="272"/>
      <c r="C350" s="177" t="s">
        <v>47</v>
      </c>
      <c r="D350" s="177" t="s">
        <v>145</v>
      </c>
    </row>
    <row r="351" spans="1:4" ht="12.75" customHeight="1" x14ac:dyDescent="0.2">
      <c r="A351" s="207"/>
      <c r="B351" s="272"/>
      <c r="C351" s="177" t="s">
        <v>24</v>
      </c>
      <c r="D351" s="177" t="s">
        <v>378</v>
      </c>
    </row>
    <row r="352" spans="1:4" ht="12.75" customHeight="1" x14ac:dyDescent="0.2">
      <c r="A352" s="207"/>
      <c r="B352" s="272"/>
      <c r="C352" s="177" t="s">
        <v>206</v>
      </c>
      <c r="D352" s="177" t="s">
        <v>391</v>
      </c>
    </row>
    <row r="353" spans="1:4" ht="12.75" customHeight="1" thickBot="1" x14ac:dyDescent="0.25">
      <c r="A353" s="207"/>
      <c r="B353" s="272"/>
      <c r="C353" s="178" t="s">
        <v>5</v>
      </c>
      <c r="D353" s="178" t="s">
        <v>368</v>
      </c>
    </row>
    <row r="354" spans="1:4" ht="12.75" customHeight="1" x14ac:dyDescent="0.2">
      <c r="A354" s="207"/>
      <c r="B354" s="272"/>
      <c r="C354" s="268" t="s">
        <v>600</v>
      </c>
      <c r="D354" s="269"/>
    </row>
    <row r="355" spans="1:4" ht="12.75" customHeight="1" x14ac:dyDescent="0.2">
      <c r="A355" s="207"/>
      <c r="B355" s="272"/>
      <c r="C355" s="176" t="s">
        <v>234</v>
      </c>
      <c r="D355" s="176" t="s">
        <v>353</v>
      </c>
    </row>
    <row r="356" spans="1:4" x14ac:dyDescent="0.2">
      <c r="A356" s="207"/>
      <c r="B356" s="272"/>
      <c r="C356" s="176" t="s">
        <v>235</v>
      </c>
      <c r="D356" s="176" t="s">
        <v>415</v>
      </c>
    </row>
    <row r="357" spans="1:4" ht="24" x14ac:dyDescent="0.2">
      <c r="A357" s="207"/>
      <c r="B357" s="272"/>
      <c r="C357" s="177" t="s">
        <v>14</v>
      </c>
      <c r="D357" s="198" t="s">
        <v>484</v>
      </c>
    </row>
    <row r="358" spans="1:4" x14ac:dyDescent="0.2">
      <c r="A358" s="207"/>
      <c r="B358" s="272"/>
      <c r="C358" s="177" t="s">
        <v>15</v>
      </c>
      <c r="D358" s="177" t="s">
        <v>355</v>
      </c>
    </row>
    <row r="359" spans="1:4" x14ac:dyDescent="0.2">
      <c r="A359" s="207"/>
      <c r="B359" s="272"/>
      <c r="C359" s="177" t="s">
        <v>34</v>
      </c>
      <c r="D359" s="177" t="s">
        <v>73</v>
      </c>
    </row>
    <row r="360" spans="1:4" x14ac:dyDescent="0.2">
      <c r="A360" s="207"/>
      <c r="B360" s="272"/>
      <c r="C360" s="177" t="s">
        <v>16</v>
      </c>
      <c r="D360" s="177" t="s">
        <v>356</v>
      </c>
    </row>
    <row r="361" spans="1:4" x14ac:dyDescent="0.2">
      <c r="A361" s="207"/>
      <c r="B361" s="272"/>
      <c r="C361" s="177" t="s">
        <v>17</v>
      </c>
      <c r="D361" s="177" t="s">
        <v>358</v>
      </c>
    </row>
    <row r="362" spans="1:4" x14ac:dyDescent="0.2">
      <c r="A362" s="207"/>
      <c r="B362" s="272"/>
      <c r="C362" s="177" t="s">
        <v>21</v>
      </c>
      <c r="D362" s="177" t="s">
        <v>365</v>
      </c>
    </row>
    <row r="363" spans="1:4" x14ac:dyDescent="0.2">
      <c r="A363" s="207"/>
      <c r="B363" s="272"/>
      <c r="C363" s="177" t="s">
        <v>97</v>
      </c>
      <c r="D363" s="177" t="s">
        <v>411</v>
      </c>
    </row>
    <row r="364" spans="1:4" x14ac:dyDescent="0.2">
      <c r="A364" s="207"/>
      <c r="B364" s="272"/>
      <c r="C364" s="177" t="s">
        <v>6</v>
      </c>
      <c r="D364" s="177" t="s">
        <v>381</v>
      </c>
    </row>
    <row r="365" spans="1:4" x14ac:dyDescent="0.2">
      <c r="A365" s="207"/>
      <c r="B365" s="272"/>
      <c r="C365" s="177" t="s">
        <v>236</v>
      </c>
      <c r="D365" s="177" t="s">
        <v>359</v>
      </c>
    </row>
    <row r="366" spans="1:4" ht="25.5" x14ac:dyDescent="0.2">
      <c r="A366" s="207"/>
      <c r="B366" s="272"/>
      <c r="C366" s="177" t="s">
        <v>18</v>
      </c>
      <c r="D366" s="177" t="s">
        <v>486</v>
      </c>
    </row>
    <row r="367" spans="1:4" x14ac:dyDescent="0.2">
      <c r="A367" s="207"/>
      <c r="B367" s="272"/>
      <c r="C367" s="177" t="s">
        <v>22</v>
      </c>
      <c r="D367" s="177" t="s">
        <v>361</v>
      </c>
    </row>
    <row r="368" spans="1:4" ht="12.75" customHeight="1" x14ac:dyDescent="0.2">
      <c r="A368" s="207"/>
      <c r="B368" s="210"/>
      <c r="C368" s="179"/>
      <c r="D368" s="180"/>
    </row>
    <row r="369" spans="1:4" ht="12.75" customHeight="1" x14ac:dyDescent="0.2">
      <c r="A369" s="207"/>
      <c r="B369" s="210"/>
      <c r="C369" s="181" t="s">
        <v>601</v>
      </c>
      <c r="D369" s="181" t="s">
        <v>394</v>
      </c>
    </row>
    <row r="370" spans="1:4" ht="12.75" customHeight="1" thickBot="1" x14ac:dyDescent="0.25">
      <c r="A370" s="229"/>
      <c r="B370" s="217"/>
      <c r="C370" s="182" t="s">
        <v>673</v>
      </c>
      <c r="D370" s="182" t="s">
        <v>221</v>
      </c>
    </row>
    <row r="372" spans="1:4" x14ac:dyDescent="0.2">
      <c r="B372" s="201" t="s">
        <v>311</v>
      </c>
      <c r="C372" s="201"/>
      <c r="D372" s="201"/>
    </row>
    <row r="373" spans="1:4" x14ac:dyDescent="0.2">
      <c r="B373" s="201"/>
      <c r="C373" s="201"/>
      <c r="D373" s="201"/>
    </row>
    <row r="374" spans="1:4" x14ac:dyDescent="0.2">
      <c r="B374" s="201"/>
      <c r="C374" s="201"/>
      <c r="D374" s="201"/>
    </row>
  </sheetData>
  <sortState xmlns:xlrd2="http://schemas.microsoft.com/office/spreadsheetml/2017/richdata2" ref="C258:D260">
    <sortCondition ref="C258:C260"/>
  </sortState>
  <mergeCells count="34">
    <mergeCell ref="A254:A270"/>
    <mergeCell ref="A271:A306"/>
    <mergeCell ref="A307:A336"/>
    <mergeCell ref="A9:A31"/>
    <mergeCell ref="A74:A94"/>
    <mergeCell ref="A49:A73"/>
    <mergeCell ref="A32:A48"/>
    <mergeCell ref="B372:D374"/>
    <mergeCell ref="B286:B306"/>
    <mergeCell ref="B307:B336"/>
    <mergeCell ref="C354:D354"/>
    <mergeCell ref="B271:B285"/>
    <mergeCell ref="B337:B370"/>
    <mergeCell ref="B32:B48"/>
    <mergeCell ref="B9:B31"/>
    <mergeCell ref="B217:B253"/>
    <mergeCell ref="B268:B270"/>
    <mergeCell ref="B174:B202"/>
    <mergeCell ref="A337:A370"/>
    <mergeCell ref="A150:A173"/>
    <mergeCell ref="B49:B73"/>
    <mergeCell ref="B74:B94"/>
    <mergeCell ref="A174:A202"/>
    <mergeCell ref="A203:A216"/>
    <mergeCell ref="A142:A149"/>
    <mergeCell ref="B142:B149"/>
    <mergeCell ref="B150:B173"/>
    <mergeCell ref="B203:B216"/>
    <mergeCell ref="B95:B127"/>
    <mergeCell ref="B128:B141"/>
    <mergeCell ref="A95:A127"/>
    <mergeCell ref="A128:A141"/>
    <mergeCell ref="B254:B267"/>
    <mergeCell ref="A217:A253"/>
  </mergeCells>
  <printOptions horizontalCentered="1"/>
  <pageMargins left="0.25" right="0.25" top="1" bottom="1" header="0.5" footer="0.5"/>
  <pageSetup scale="99" fitToHeight="0" orientation="portrait" r:id="rId1"/>
  <headerFooter alignWithMargins="0">
    <oddFooter>&amp;C&amp;10Collin IRO tkm; 2/16/2023; Page &amp;P of &amp;N
...\Faculty Workload\F-T vs P-T Faculty Load Reports\202310 EoT Contact Hours Final.xlsx</oddFooter>
  </headerFooter>
  <rowBreaks count="17" manualBreakCount="17">
    <brk id="31" max="3" man="1"/>
    <brk id="48" max="3" man="1"/>
    <brk id="73" max="3" man="1"/>
    <brk id="94" max="3" man="1"/>
    <brk id="127" max="3" man="1"/>
    <brk id="141" max="3" man="1"/>
    <brk id="149" max="3" man="1"/>
    <brk id="173" max="3" man="1"/>
    <brk id="202" max="3" man="1"/>
    <brk id="216" max="3" man="1"/>
    <brk id="216" max="16383" man="1"/>
    <brk id="94" min="1" max="3" man="1"/>
    <brk id="141" min="1" max="3" man="1"/>
    <brk id="253" max="3" man="1"/>
    <brk id="270" max="3" man="1"/>
    <brk id="306" max="3" man="1"/>
    <brk id="336" max="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163"/>
  <sheetViews>
    <sheetView zoomScale="140" zoomScaleNormal="140" workbookViewId="0">
      <pane xSplit="1" ySplit="8" topLeftCell="B9" activePane="bottomRight" state="frozen"/>
      <selection activeCell="A9" sqref="A9:A31"/>
      <selection pane="topRight" activeCell="A9" sqref="A9:A31"/>
      <selection pane="bottomLeft" activeCell="A9" sqref="A9:A31"/>
      <selection pane="bottomRight" activeCell="A9" sqref="A9:A31"/>
    </sheetView>
  </sheetViews>
  <sheetFormatPr defaultColWidth="8.88671875" defaultRowHeight="15" x14ac:dyDescent="0.2"/>
  <cols>
    <col min="1" max="1" width="1.77734375" style="8" customWidth="1"/>
    <col min="2" max="2" width="15.77734375" style="8" customWidth="1"/>
    <col min="3" max="3" width="8.77734375" style="8" customWidth="1"/>
    <col min="4" max="4" width="6.77734375" style="8" customWidth="1"/>
    <col min="5" max="5" width="1.77734375" style="8" customWidth="1"/>
    <col min="6" max="6" width="8.77734375" style="8" customWidth="1"/>
    <col min="7" max="7" width="6.77734375" style="8" customWidth="1"/>
    <col min="8" max="8" width="8.77734375" style="8" customWidth="1"/>
    <col min="9" max="11" width="1.77734375" style="8" customWidth="1"/>
    <col min="12" max="12" width="6.5546875" bestFit="1" customWidth="1"/>
    <col min="13" max="15" width="9.77734375" customWidth="1"/>
    <col min="19" max="16384" width="8.88671875" style="8"/>
  </cols>
  <sheetData>
    <row r="1" spans="2:15" ht="12.75" customHeight="1" x14ac:dyDescent="0.2">
      <c r="B1" s="21" t="s">
        <v>259</v>
      </c>
      <c r="C1" s="21"/>
      <c r="D1" s="21"/>
      <c r="E1" s="21"/>
      <c r="F1" s="21"/>
      <c r="G1" s="21"/>
      <c r="H1" s="21"/>
      <c r="I1" s="20"/>
      <c r="J1" s="20"/>
    </row>
    <row r="2" spans="2:15" ht="12.75" customHeight="1" x14ac:dyDescent="0.2">
      <c r="B2" s="21" t="s">
        <v>33</v>
      </c>
      <c r="C2" s="21"/>
      <c r="D2" s="21"/>
      <c r="E2" s="21"/>
      <c r="F2" s="21"/>
      <c r="G2" s="21"/>
      <c r="H2" s="21"/>
      <c r="I2" s="20"/>
      <c r="J2" s="20"/>
    </row>
    <row r="3" spans="2:15" ht="12.75" customHeight="1" x14ac:dyDescent="0.2">
      <c r="B3" s="21" t="s">
        <v>41</v>
      </c>
      <c r="C3" s="21"/>
      <c r="D3" s="21"/>
      <c r="E3" s="21"/>
      <c r="F3" s="21"/>
      <c r="G3" s="21"/>
      <c r="H3" s="21"/>
      <c r="I3" s="20"/>
      <c r="J3" s="20"/>
    </row>
    <row r="4" spans="2:15" ht="12.75" customHeight="1" x14ac:dyDescent="0.2">
      <c r="B4" s="21" t="s">
        <v>689</v>
      </c>
      <c r="D4" s="21"/>
      <c r="E4" s="21"/>
      <c r="F4" s="92"/>
      <c r="G4" s="21"/>
      <c r="H4" s="21"/>
    </row>
    <row r="5" spans="2:15" ht="12.75" customHeight="1" x14ac:dyDescent="0.2">
      <c r="B5" s="93"/>
    </row>
    <row r="6" spans="2:15" ht="12.75" customHeight="1" x14ac:dyDescent="0.2">
      <c r="C6" s="202" t="s">
        <v>46</v>
      </c>
      <c r="D6" s="202"/>
      <c r="E6" s="3"/>
      <c r="F6" s="202" t="s">
        <v>26</v>
      </c>
      <c r="G6" s="202"/>
      <c r="H6" s="3"/>
    </row>
    <row r="7" spans="2:15" ht="12.75" customHeight="1" x14ac:dyDescent="0.2">
      <c r="B7" s="4" t="s">
        <v>198</v>
      </c>
      <c r="C7" s="5" t="s">
        <v>29</v>
      </c>
      <c r="D7" s="5" t="s">
        <v>30</v>
      </c>
      <c r="E7" s="5"/>
      <c r="F7" s="5" t="s">
        <v>29</v>
      </c>
      <c r="G7" s="5" t="s">
        <v>30</v>
      </c>
      <c r="H7" s="5" t="s">
        <v>31</v>
      </c>
    </row>
    <row r="8" spans="2:15" ht="12.75" customHeight="1" x14ac:dyDescent="0.2">
      <c r="B8" s="46" t="s">
        <v>44</v>
      </c>
      <c r="C8" s="11">
        <f>SUM(C9:C147)</f>
        <v>3675328</v>
      </c>
      <c r="D8" s="13">
        <f>C8/$H8</f>
        <v>0.6013719547114883</v>
      </c>
      <c r="E8" s="6"/>
      <c r="F8" s="11">
        <f>SUM(F9:F147)</f>
        <v>2436244</v>
      </c>
      <c r="G8" s="13">
        <f>F8/$H8</f>
        <v>0.3986280452885117</v>
      </c>
      <c r="H8" s="11">
        <f t="shared" ref="H8:H10" si="0">+C8+F8</f>
        <v>6111572</v>
      </c>
      <c r="L8" s="8"/>
      <c r="M8" s="14"/>
      <c r="N8" s="14"/>
      <c r="O8" s="95"/>
    </row>
    <row r="9" spans="2:15" ht="12.75" customHeight="1" x14ac:dyDescent="0.2">
      <c r="B9" s="9" t="s">
        <v>211</v>
      </c>
      <c r="C9" s="15">
        <v>9312</v>
      </c>
      <c r="D9" s="10">
        <f t="shared" ref="D9:D10" si="1">+C9/$H9</f>
        <v>1</v>
      </c>
      <c r="E9" s="7"/>
      <c r="F9" s="15">
        <v>0</v>
      </c>
      <c r="G9" s="10">
        <f t="shared" ref="G9:G10" si="2">+F9/$H9</f>
        <v>0</v>
      </c>
      <c r="H9" s="7">
        <f t="shared" si="0"/>
        <v>9312</v>
      </c>
      <c r="M9" s="95"/>
      <c r="N9" s="95"/>
      <c r="O9" s="95"/>
    </row>
    <row r="10" spans="2:15" ht="12.75" customHeight="1" x14ac:dyDescent="0.2">
      <c r="B10" s="9" t="s">
        <v>618</v>
      </c>
      <c r="C10" s="15">
        <v>1632</v>
      </c>
      <c r="D10" s="10">
        <f t="shared" si="1"/>
        <v>1</v>
      </c>
      <c r="E10" s="7"/>
      <c r="F10" s="15">
        <v>0</v>
      </c>
      <c r="G10" s="10">
        <f t="shared" si="2"/>
        <v>0</v>
      </c>
      <c r="H10" s="7">
        <f t="shared" si="0"/>
        <v>1632</v>
      </c>
      <c r="M10" s="95"/>
      <c r="N10" s="95"/>
      <c r="O10" s="95"/>
    </row>
    <row r="11" spans="2:15" ht="12.75" customHeight="1" x14ac:dyDescent="0.2">
      <c r="B11" s="9" t="s">
        <v>48</v>
      </c>
      <c r="C11" s="15">
        <v>36160</v>
      </c>
      <c r="D11" s="10">
        <f t="shared" ref="D11:D73" si="3">+C11/$H11</f>
        <v>0.54274735830931797</v>
      </c>
      <c r="E11" s="7"/>
      <c r="F11" s="15">
        <v>30464</v>
      </c>
      <c r="G11" s="10">
        <f t="shared" ref="G11:G73" si="4">+F11/$H11</f>
        <v>0.45725264169068203</v>
      </c>
      <c r="H11" s="7">
        <f t="shared" ref="H11:H73" si="5">+C11+F11</f>
        <v>66624</v>
      </c>
      <c r="M11" s="95"/>
      <c r="N11" s="95"/>
      <c r="O11" s="95"/>
    </row>
    <row r="12" spans="2:15" ht="12.75" customHeight="1" x14ac:dyDescent="0.2">
      <c r="B12" s="9" t="s">
        <v>103</v>
      </c>
      <c r="C12" s="7">
        <v>7680</v>
      </c>
      <c r="D12" s="10">
        <f t="shared" si="3"/>
        <v>1</v>
      </c>
      <c r="E12" s="12"/>
      <c r="F12" s="7">
        <v>0</v>
      </c>
      <c r="G12" s="10">
        <f t="shared" si="4"/>
        <v>0</v>
      </c>
      <c r="H12" s="7">
        <f t="shared" si="5"/>
        <v>7680</v>
      </c>
      <c r="M12" s="95"/>
      <c r="N12" s="95"/>
      <c r="O12" s="95"/>
    </row>
    <row r="13" spans="2:15" ht="12.75" customHeight="1" x14ac:dyDescent="0.2">
      <c r="B13" s="9" t="s">
        <v>320</v>
      </c>
      <c r="C13" s="7">
        <v>1296</v>
      </c>
      <c r="D13" s="10">
        <f t="shared" si="3"/>
        <v>0.79411764705882348</v>
      </c>
      <c r="E13" s="12"/>
      <c r="F13" s="7">
        <v>336</v>
      </c>
      <c r="G13" s="10">
        <f t="shared" si="4"/>
        <v>0.20588235294117646</v>
      </c>
      <c r="H13" s="7">
        <f t="shared" si="5"/>
        <v>1632</v>
      </c>
      <c r="M13" s="95"/>
      <c r="N13" s="95"/>
      <c r="O13" s="95"/>
    </row>
    <row r="14" spans="2:15" ht="12.75" customHeight="1" x14ac:dyDescent="0.2">
      <c r="B14" s="9" t="s">
        <v>220</v>
      </c>
      <c r="C14" s="7">
        <v>1632</v>
      </c>
      <c r="D14" s="10">
        <f t="shared" si="3"/>
        <v>0.62962962962962965</v>
      </c>
      <c r="E14" s="12"/>
      <c r="F14" s="7">
        <v>960</v>
      </c>
      <c r="G14" s="10">
        <f t="shared" si="4"/>
        <v>0.37037037037037035</v>
      </c>
      <c r="H14" s="7">
        <f t="shared" si="5"/>
        <v>2592</v>
      </c>
      <c r="M14" s="95"/>
      <c r="N14" s="95"/>
      <c r="O14" s="95"/>
    </row>
    <row r="15" spans="2:15" ht="12.75" customHeight="1" x14ac:dyDescent="0.2">
      <c r="B15" s="9" t="s">
        <v>68</v>
      </c>
      <c r="C15" s="7">
        <v>6624</v>
      </c>
      <c r="D15" s="10">
        <f t="shared" si="3"/>
        <v>0.75</v>
      </c>
      <c r="E15" s="12"/>
      <c r="F15" s="7">
        <v>2208</v>
      </c>
      <c r="G15" s="10">
        <f t="shared" si="4"/>
        <v>0.25</v>
      </c>
      <c r="H15" s="7">
        <f t="shared" si="5"/>
        <v>8832</v>
      </c>
      <c r="M15" s="95"/>
      <c r="N15" s="95"/>
      <c r="O15" s="95"/>
    </row>
    <row r="16" spans="2:15" ht="12.75" customHeight="1" x14ac:dyDescent="0.2">
      <c r="B16" s="9" t="s">
        <v>104</v>
      </c>
      <c r="C16" s="7">
        <v>1760</v>
      </c>
      <c r="D16" s="10">
        <f t="shared" si="3"/>
        <v>1</v>
      </c>
      <c r="E16" s="7"/>
      <c r="F16" s="7">
        <v>0</v>
      </c>
      <c r="G16" s="10">
        <f t="shared" si="4"/>
        <v>0</v>
      </c>
      <c r="H16" s="7">
        <f t="shared" si="5"/>
        <v>1760</v>
      </c>
      <c r="M16" s="95"/>
      <c r="N16" s="95"/>
      <c r="O16" s="95"/>
    </row>
    <row r="17" spans="2:15" ht="12.75" customHeight="1" x14ac:dyDescent="0.2">
      <c r="B17" s="9" t="s">
        <v>105</v>
      </c>
      <c r="C17" s="7">
        <v>35232</v>
      </c>
      <c r="D17" s="10">
        <f t="shared" si="3"/>
        <v>0.56548536209553157</v>
      </c>
      <c r="E17" s="7"/>
      <c r="F17" s="7">
        <v>27072</v>
      </c>
      <c r="G17" s="10">
        <f t="shared" si="4"/>
        <v>0.43451463790446843</v>
      </c>
      <c r="H17" s="7">
        <f t="shared" si="5"/>
        <v>62304</v>
      </c>
      <c r="M17" s="95"/>
      <c r="N17" s="95"/>
      <c r="O17" s="95"/>
    </row>
    <row r="18" spans="2:15" ht="12.75" customHeight="1" x14ac:dyDescent="0.2">
      <c r="B18" s="9" t="s">
        <v>106</v>
      </c>
      <c r="C18" s="7">
        <v>85008</v>
      </c>
      <c r="D18" s="10">
        <f t="shared" si="3"/>
        <v>0.47113594040968343</v>
      </c>
      <c r="E18" s="7"/>
      <c r="F18" s="7">
        <v>95424</v>
      </c>
      <c r="G18" s="10">
        <f t="shared" si="4"/>
        <v>0.52886405959031657</v>
      </c>
      <c r="H18" s="7">
        <f t="shared" si="5"/>
        <v>180432</v>
      </c>
      <c r="M18" s="95"/>
      <c r="N18" s="95"/>
      <c r="O18" s="95"/>
    </row>
    <row r="19" spans="2:15" ht="12.75" customHeight="1" x14ac:dyDescent="0.2">
      <c r="B19" s="9" t="s">
        <v>107</v>
      </c>
      <c r="C19" s="7">
        <v>25152</v>
      </c>
      <c r="D19" s="10">
        <f t="shared" si="3"/>
        <v>0.59009009009009006</v>
      </c>
      <c r="E19" s="7"/>
      <c r="F19" s="7">
        <v>17472</v>
      </c>
      <c r="G19" s="10">
        <f t="shared" si="4"/>
        <v>0.40990990990990989</v>
      </c>
      <c r="H19" s="7">
        <f t="shared" si="5"/>
        <v>42624</v>
      </c>
      <c r="M19" s="95"/>
      <c r="N19" s="95"/>
      <c r="O19" s="95"/>
    </row>
    <row r="20" spans="2:15" ht="12.75" customHeight="1" x14ac:dyDescent="0.2">
      <c r="B20" s="9" t="s">
        <v>225</v>
      </c>
      <c r="C20" s="7">
        <v>47184</v>
      </c>
      <c r="D20" s="10">
        <f t="shared" si="3"/>
        <v>0.86607929515418502</v>
      </c>
      <c r="E20" s="7"/>
      <c r="F20" s="7">
        <v>7296</v>
      </c>
      <c r="G20" s="10">
        <f t="shared" si="4"/>
        <v>0.13392070484581498</v>
      </c>
      <c r="H20" s="7">
        <f t="shared" si="5"/>
        <v>54480</v>
      </c>
      <c r="M20" s="95"/>
      <c r="N20" s="95"/>
      <c r="O20" s="95"/>
    </row>
    <row r="21" spans="2:15" ht="12.75" customHeight="1" x14ac:dyDescent="0.2">
      <c r="B21" s="9" t="s">
        <v>108</v>
      </c>
      <c r="C21" s="7">
        <v>10848</v>
      </c>
      <c r="D21" s="10">
        <f t="shared" si="3"/>
        <v>0.52927400468384078</v>
      </c>
      <c r="E21" s="7"/>
      <c r="F21" s="7">
        <v>9648</v>
      </c>
      <c r="G21" s="10">
        <f t="shared" si="4"/>
        <v>0.47072599531615927</v>
      </c>
      <c r="H21" s="7">
        <f t="shared" si="5"/>
        <v>20496</v>
      </c>
      <c r="M21" s="95"/>
      <c r="N21" s="95"/>
      <c r="O21" s="95"/>
    </row>
    <row r="22" spans="2:15" ht="12.75" customHeight="1" x14ac:dyDescent="0.2">
      <c r="B22" s="9" t="s">
        <v>58</v>
      </c>
      <c r="C22" s="7">
        <v>277696</v>
      </c>
      <c r="D22" s="10">
        <f t="shared" si="3"/>
        <v>0.61235578449705397</v>
      </c>
      <c r="E22" s="12"/>
      <c r="F22" s="7">
        <v>175792</v>
      </c>
      <c r="G22" s="10">
        <f t="shared" si="4"/>
        <v>0.38764421550294603</v>
      </c>
      <c r="H22" s="7">
        <f t="shared" si="5"/>
        <v>453488</v>
      </c>
      <c r="M22" s="95"/>
      <c r="N22" s="95"/>
      <c r="O22" s="95"/>
    </row>
    <row r="23" spans="2:15" ht="12.75" customHeight="1" x14ac:dyDescent="0.2">
      <c r="B23" s="9" t="s">
        <v>209</v>
      </c>
      <c r="C23" s="7">
        <v>2080</v>
      </c>
      <c r="D23" s="10">
        <f t="shared" si="3"/>
        <v>1</v>
      </c>
      <c r="E23" s="12"/>
      <c r="F23" s="7">
        <v>0</v>
      </c>
      <c r="G23" s="10">
        <f t="shared" si="4"/>
        <v>0</v>
      </c>
      <c r="H23" s="7">
        <f t="shared" si="5"/>
        <v>2080</v>
      </c>
      <c r="M23" s="95"/>
      <c r="O23" s="95"/>
    </row>
    <row r="24" spans="2:15" ht="12.75" customHeight="1" x14ac:dyDescent="0.2">
      <c r="B24" s="9" t="s">
        <v>192</v>
      </c>
      <c r="C24" s="7">
        <v>576</v>
      </c>
      <c r="D24" s="10">
        <f t="shared" si="3"/>
        <v>1</v>
      </c>
      <c r="E24" s="12"/>
      <c r="F24" s="7">
        <v>0</v>
      </c>
      <c r="G24" s="10">
        <f t="shared" si="4"/>
        <v>0</v>
      </c>
      <c r="H24" s="7">
        <f t="shared" si="5"/>
        <v>576</v>
      </c>
      <c r="M24" s="95"/>
      <c r="N24" s="95"/>
    </row>
    <row r="25" spans="2:15" ht="12.75" customHeight="1" x14ac:dyDescent="0.2">
      <c r="B25" s="9" t="s">
        <v>109</v>
      </c>
      <c r="C25" s="7">
        <v>32208</v>
      </c>
      <c r="D25" s="10">
        <f t="shared" si="3"/>
        <v>0.5880806310254163</v>
      </c>
      <c r="E25" s="12"/>
      <c r="F25" s="7">
        <v>22560</v>
      </c>
      <c r="G25" s="10">
        <f t="shared" si="4"/>
        <v>0.4119193689745837</v>
      </c>
      <c r="H25" s="7">
        <f t="shared" si="5"/>
        <v>54768</v>
      </c>
      <c r="M25" s="95"/>
      <c r="N25" s="95"/>
      <c r="O25" s="95"/>
    </row>
    <row r="26" spans="2:15" ht="12.75" customHeight="1" x14ac:dyDescent="0.2">
      <c r="B26" s="9" t="s">
        <v>321</v>
      </c>
      <c r="C26" s="7">
        <v>3776</v>
      </c>
      <c r="D26" s="10">
        <f t="shared" si="3"/>
        <v>0.90769230769230769</v>
      </c>
      <c r="E26" s="12"/>
      <c r="F26" s="7">
        <v>384</v>
      </c>
      <c r="G26" s="10">
        <f t="shared" si="4"/>
        <v>9.2307692307692313E-2</v>
      </c>
      <c r="H26" s="7">
        <f t="shared" si="5"/>
        <v>4160</v>
      </c>
      <c r="M26" s="95"/>
      <c r="N26" s="95"/>
      <c r="O26" s="95"/>
    </row>
    <row r="27" spans="2:15" ht="12.75" customHeight="1" x14ac:dyDescent="0.2">
      <c r="B27" s="9" t="s">
        <v>619</v>
      </c>
      <c r="C27" s="7">
        <v>1104</v>
      </c>
      <c r="D27" s="10">
        <f t="shared" si="3"/>
        <v>1</v>
      </c>
      <c r="E27" s="12"/>
      <c r="F27" s="7">
        <v>0</v>
      </c>
      <c r="G27" s="10">
        <f t="shared" si="4"/>
        <v>0</v>
      </c>
      <c r="H27" s="7">
        <f t="shared" si="5"/>
        <v>1104</v>
      </c>
      <c r="M27" s="95"/>
      <c r="N27" s="95"/>
      <c r="O27" s="95"/>
    </row>
    <row r="28" spans="2:15" ht="12.75" customHeight="1" x14ac:dyDescent="0.2">
      <c r="B28" s="9" t="s">
        <v>110</v>
      </c>
      <c r="C28" s="7">
        <v>3504</v>
      </c>
      <c r="D28" s="10">
        <f t="shared" si="3"/>
        <v>0.41477272727272729</v>
      </c>
      <c r="E28" s="7"/>
      <c r="F28" s="7">
        <v>4944</v>
      </c>
      <c r="G28" s="10">
        <f t="shared" si="4"/>
        <v>0.58522727272727271</v>
      </c>
      <c r="H28" s="7">
        <f t="shared" si="5"/>
        <v>8448</v>
      </c>
      <c r="M28" s="95"/>
      <c r="N28" s="95"/>
      <c r="O28" s="95"/>
    </row>
    <row r="29" spans="2:15" ht="12.75" customHeight="1" x14ac:dyDescent="0.2">
      <c r="B29" s="9" t="s">
        <v>111</v>
      </c>
      <c r="C29" s="7">
        <v>34464</v>
      </c>
      <c r="D29" s="10">
        <f t="shared" si="3"/>
        <v>0.54767353165522503</v>
      </c>
      <c r="E29" s="7"/>
      <c r="F29" s="7">
        <v>28464</v>
      </c>
      <c r="G29" s="10">
        <f t="shared" si="4"/>
        <v>0.45232646834477497</v>
      </c>
      <c r="H29" s="7">
        <f t="shared" si="5"/>
        <v>62928</v>
      </c>
      <c r="M29" s="95"/>
      <c r="N29" s="95"/>
      <c r="O29" s="95"/>
    </row>
    <row r="30" spans="2:15" ht="12.75" customHeight="1" x14ac:dyDescent="0.2">
      <c r="B30" s="9" t="s">
        <v>112</v>
      </c>
      <c r="C30" s="7">
        <v>3072</v>
      </c>
      <c r="D30" s="10">
        <f t="shared" si="3"/>
        <v>0.42666666666666669</v>
      </c>
      <c r="E30" s="7"/>
      <c r="F30" s="7">
        <v>4128</v>
      </c>
      <c r="G30" s="10">
        <f t="shared" si="4"/>
        <v>0.57333333333333336</v>
      </c>
      <c r="H30" s="7">
        <f t="shared" si="5"/>
        <v>7200</v>
      </c>
      <c r="M30" s="95"/>
      <c r="N30" s="95"/>
      <c r="O30" s="95"/>
    </row>
    <row r="31" spans="2:15" ht="12.75" customHeight="1" x14ac:dyDescent="0.2">
      <c r="B31" s="9" t="s">
        <v>113</v>
      </c>
      <c r="C31" s="15">
        <v>4448</v>
      </c>
      <c r="D31" s="10">
        <f t="shared" si="3"/>
        <v>0.47766323024054985</v>
      </c>
      <c r="E31" s="7"/>
      <c r="F31" s="15">
        <v>4864</v>
      </c>
      <c r="G31" s="10">
        <f t="shared" si="4"/>
        <v>0.5223367697594502</v>
      </c>
      <c r="H31" s="7">
        <f t="shared" si="5"/>
        <v>9312</v>
      </c>
      <c r="M31" s="95"/>
      <c r="N31" s="95"/>
      <c r="O31" s="95"/>
    </row>
    <row r="32" spans="2:15" ht="12.75" customHeight="1" x14ac:dyDescent="0.2">
      <c r="B32" s="9" t="s">
        <v>114</v>
      </c>
      <c r="C32" s="7">
        <v>10784</v>
      </c>
      <c r="D32" s="10">
        <f t="shared" si="3"/>
        <v>0.694129763130793</v>
      </c>
      <c r="E32" s="7"/>
      <c r="F32" s="7">
        <v>4752</v>
      </c>
      <c r="G32" s="10">
        <f t="shared" si="4"/>
        <v>0.305870236869207</v>
      </c>
      <c r="H32" s="7">
        <f t="shared" si="5"/>
        <v>15536</v>
      </c>
      <c r="M32" s="95"/>
      <c r="N32" s="95"/>
      <c r="O32" s="95"/>
    </row>
    <row r="33" spans="2:15" ht="12.75" customHeight="1" x14ac:dyDescent="0.2">
      <c r="B33" s="9" t="s">
        <v>57</v>
      </c>
      <c r="C33" s="7">
        <v>68144</v>
      </c>
      <c r="D33" s="10">
        <f t="shared" si="3"/>
        <v>0.6954604833442195</v>
      </c>
      <c r="E33" s="7"/>
      <c r="F33" s="7">
        <v>29840</v>
      </c>
      <c r="G33" s="10">
        <f t="shared" si="4"/>
        <v>0.30453951665578055</v>
      </c>
      <c r="H33" s="7">
        <f t="shared" si="5"/>
        <v>97984</v>
      </c>
      <c r="M33" s="95"/>
      <c r="N33" s="95"/>
      <c r="O33" s="95"/>
    </row>
    <row r="34" spans="2:15" ht="12.75" customHeight="1" x14ac:dyDescent="0.2">
      <c r="B34" s="9" t="s">
        <v>423</v>
      </c>
      <c r="C34" s="7">
        <v>0</v>
      </c>
      <c r="D34" s="10">
        <f t="shared" ref="D34:D35" si="6">+C34/$H34</f>
        <v>0</v>
      </c>
      <c r="E34" s="7"/>
      <c r="F34" s="7">
        <v>880</v>
      </c>
      <c r="G34" s="10">
        <f t="shared" ref="G34:G35" si="7">+F34/$H34</f>
        <v>1</v>
      </c>
      <c r="H34" s="7">
        <f t="shared" ref="H34:H35" si="8">+C34+F34</f>
        <v>880</v>
      </c>
      <c r="M34" s="95"/>
      <c r="N34" s="95"/>
    </row>
    <row r="35" spans="2:15" ht="12.75" customHeight="1" x14ac:dyDescent="0.2">
      <c r="B35" s="9" t="s">
        <v>620</v>
      </c>
      <c r="C35" s="7">
        <v>2112</v>
      </c>
      <c r="D35" s="10">
        <f t="shared" si="6"/>
        <v>1</v>
      </c>
      <c r="E35" s="7"/>
      <c r="F35" s="7">
        <v>0</v>
      </c>
      <c r="G35" s="10">
        <f t="shared" si="7"/>
        <v>0</v>
      </c>
      <c r="H35" s="7">
        <f t="shared" si="8"/>
        <v>2112</v>
      </c>
      <c r="M35" s="95"/>
      <c r="N35" s="95"/>
      <c r="O35" s="95"/>
    </row>
    <row r="36" spans="2:15" ht="12.75" customHeight="1" x14ac:dyDescent="0.2">
      <c r="B36" s="9" t="s">
        <v>115</v>
      </c>
      <c r="C36" s="7">
        <v>10352</v>
      </c>
      <c r="D36" s="10">
        <f t="shared" si="3"/>
        <v>0.31934846989141163</v>
      </c>
      <c r="E36" s="12"/>
      <c r="F36" s="7">
        <v>22064</v>
      </c>
      <c r="G36" s="10">
        <f t="shared" si="4"/>
        <v>0.68065153010858837</v>
      </c>
      <c r="H36" s="7">
        <f t="shared" si="5"/>
        <v>32416</v>
      </c>
      <c r="M36" s="95"/>
      <c r="N36" s="95"/>
      <c r="O36" s="95"/>
    </row>
    <row r="37" spans="2:15" ht="12.75" customHeight="1" x14ac:dyDescent="0.2">
      <c r="B37" s="9" t="s">
        <v>116</v>
      </c>
      <c r="C37" s="7">
        <v>3792</v>
      </c>
      <c r="D37" s="10">
        <f t="shared" si="3"/>
        <v>1</v>
      </c>
      <c r="E37" s="7"/>
      <c r="F37" s="7">
        <v>0</v>
      </c>
      <c r="G37" s="10">
        <f t="shared" si="4"/>
        <v>0</v>
      </c>
      <c r="H37" s="7">
        <f t="shared" si="5"/>
        <v>3792</v>
      </c>
      <c r="M37" s="95"/>
      <c r="N37" s="95"/>
      <c r="O37" s="95"/>
    </row>
    <row r="38" spans="2:15" ht="12.75" customHeight="1" x14ac:dyDescent="0.2">
      <c r="B38" s="9" t="s">
        <v>117</v>
      </c>
      <c r="C38" s="15">
        <v>34000</v>
      </c>
      <c r="D38" s="10">
        <f t="shared" si="3"/>
        <v>0.6843800322061192</v>
      </c>
      <c r="E38" s="7"/>
      <c r="F38" s="15">
        <v>15680</v>
      </c>
      <c r="G38" s="10">
        <f t="shared" si="4"/>
        <v>0.31561996779388085</v>
      </c>
      <c r="H38" s="7">
        <f t="shared" si="5"/>
        <v>49680</v>
      </c>
      <c r="M38" s="95"/>
      <c r="N38" s="95"/>
      <c r="O38" s="95"/>
    </row>
    <row r="39" spans="2:15" ht="12.75" customHeight="1" x14ac:dyDescent="0.2">
      <c r="B39" s="9" t="s">
        <v>118</v>
      </c>
      <c r="C39" s="15">
        <v>18640</v>
      </c>
      <c r="D39" s="10">
        <f t="shared" si="3"/>
        <v>0.5344036697247706</v>
      </c>
      <c r="E39" s="7"/>
      <c r="F39" s="15">
        <v>16240</v>
      </c>
      <c r="G39" s="10">
        <f t="shared" si="4"/>
        <v>0.46559633027522934</v>
      </c>
      <c r="H39" s="7">
        <f t="shared" si="5"/>
        <v>34880</v>
      </c>
      <c r="M39" s="95"/>
      <c r="N39" s="95"/>
      <c r="O39" s="95"/>
    </row>
    <row r="40" spans="2:15" ht="12.75" customHeight="1" x14ac:dyDescent="0.2">
      <c r="B40" s="9" t="s">
        <v>71</v>
      </c>
      <c r="C40" s="7">
        <v>16656</v>
      </c>
      <c r="D40" s="10">
        <f t="shared" si="3"/>
        <v>0.62186379928315416</v>
      </c>
      <c r="E40" s="7"/>
      <c r="F40" s="7">
        <v>10128</v>
      </c>
      <c r="G40" s="10">
        <f t="shared" si="4"/>
        <v>0.37813620071684589</v>
      </c>
      <c r="H40" s="7">
        <f t="shared" si="5"/>
        <v>26784</v>
      </c>
      <c r="M40" s="95"/>
      <c r="N40" s="95"/>
      <c r="O40" s="95"/>
    </row>
    <row r="41" spans="2:15" ht="12.75" customHeight="1" x14ac:dyDescent="0.2">
      <c r="B41" s="9" t="s">
        <v>210</v>
      </c>
      <c r="C41" s="7">
        <v>1280</v>
      </c>
      <c r="D41" s="10">
        <f t="shared" si="3"/>
        <v>1</v>
      </c>
      <c r="E41" s="7"/>
      <c r="F41" s="7">
        <v>0</v>
      </c>
      <c r="G41" s="10">
        <f t="shared" si="4"/>
        <v>0</v>
      </c>
      <c r="H41" s="7">
        <f t="shared" si="5"/>
        <v>1280</v>
      </c>
      <c r="M41" s="95"/>
      <c r="N41" s="95"/>
      <c r="O41" s="95"/>
    </row>
    <row r="42" spans="2:15" ht="12.75" customHeight="1" x14ac:dyDescent="0.2">
      <c r="B42" s="9" t="s">
        <v>119</v>
      </c>
      <c r="C42" s="7">
        <v>1920</v>
      </c>
      <c r="D42" s="10">
        <f t="shared" si="3"/>
        <v>0.45454545454545453</v>
      </c>
      <c r="E42" s="7"/>
      <c r="F42" s="7">
        <v>2304</v>
      </c>
      <c r="G42" s="10">
        <f t="shared" si="4"/>
        <v>0.54545454545454541</v>
      </c>
      <c r="H42" s="7">
        <f t="shared" si="5"/>
        <v>4224</v>
      </c>
      <c r="M42" s="95"/>
      <c r="N42" s="95"/>
      <c r="O42" s="95"/>
    </row>
    <row r="43" spans="2:15" ht="12.75" customHeight="1" x14ac:dyDescent="0.2">
      <c r="B43" s="9" t="s">
        <v>226</v>
      </c>
      <c r="C43" s="7">
        <v>29440</v>
      </c>
      <c r="D43" s="10">
        <f t="shared" si="3"/>
        <v>0.67276051188299812</v>
      </c>
      <c r="E43" s="7"/>
      <c r="F43" s="7">
        <v>14320</v>
      </c>
      <c r="G43" s="10">
        <f t="shared" si="4"/>
        <v>0.32723948811700182</v>
      </c>
      <c r="H43" s="7">
        <f t="shared" si="5"/>
        <v>43760</v>
      </c>
      <c r="M43" s="95"/>
      <c r="N43" s="95"/>
      <c r="O43" s="95"/>
    </row>
    <row r="44" spans="2:15" ht="12.75" customHeight="1" x14ac:dyDescent="0.2">
      <c r="B44" s="9" t="s">
        <v>52</v>
      </c>
      <c r="C44" s="7">
        <v>9840</v>
      </c>
      <c r="D44" s="10">
        <f t="shared" si="3"/>
        <v>0.70446735395189009</v>
      </c>
      <c r="E44" s="12"/>
      <c r="F44" s="7">
        <v>4128</v>
      </c>
      <c r="G44" s="10">
        <f t="shared" si="4"/>
        <v>0.29553264604810997</v>
      </c>
      <c r="H44" s="7">
        <f t="shared" si="5"/>
        <v>13968</v>
      </c>
      <c r="M44" s="95"/>
      <c r="N44" s="95"/>
      <c r="O44" s="95"/>
    </row>
    <row r="45" spans="2:15" ht="12.75" customHeight="1" x14ac:dyDescent="0.2">
      <c r="B45" s="9" t="s">
        <v>120</v>
      </c>
      <c r="C45" s="7">
        <v>12224</v>
      </c>
      <c r="D45" s="10">
        <f t="shared" si="3"/>
        <v>0.84888888888888892</v>
      </c>
      <c r="E45" s="7"/>
      <c r="F45" s="7">
        <v>2176</v>
      </c>
      <c r="G45" s="10">
        <f t="shared" si="4"/>
        <v>0.15111111111111111</v>
      </c>
      <c r="H45" s="7">
        <f t="shared" si="5"/>
        <v>14400</v>
      </c>
      <c r="M45" s="95"/>
      <c r="N45" s="95"/>
      <c r="O45" s="95"/>
    </row>
    <row r="46" spans="2:15" ht="12.75" customHeight="1" x14ac:dyDescent="0.2">
      <c r="B46" s="9" t="s">
        <v>54</v>
      </c>
      <c r="C46" s="7">
        <v>8000</v>
      </c>
      <c r="D46" s="10">
        <f t="shared" si="3"/>
        <v>0.5617977528089888</v>
      </c>
      <c r="E46" s="7"/>
      <c r="F46" s="7">
        <v>6240</v>
      </c>
      <c r="G46" s="10">
        <f t="shared" si="4"/>
        <v>0.43820224719101125</v>
      </c>
      <c r="H46" s="7">
        <f t="shared" si="5"/>
        <v>14240</v>
      </c>
      <c r="M46" s="95"/>
      <c r="N46" s="95"/>
      <c r="O46" s="95"/>
    </row>
    <row r="47" spans="2:15" ht="12.75" customHeight="1" x14ac:dyDescent="0.2">
      <c r="B47" s="9" t="s">
        <v>191</v>
      </c>
      <c r="C47" s="7">
        <v>0</v>
      </c>
      <c r="D47" s="10">
        <f t="shared" si="3"/>
        <v>0</v>
      </c>
      <c r="E47" s="7"/>
      <c r="F47" s="7">
        <v>8192</v>
      </c>
      <c r="G47" s="10">
        <f t="shared" si="4"/>
        <v>1</v>
      </c>
      <c r="H47" s="7">
        <f t="shared" si="5"/>
        <v>8192</v>
      </c>
      <c r="N47" s="95"/>
      <c r="O47" s="95"/>
    </row>
    <row r="48" spans="2:15" ht="12.75" customHeight="1" x14ac:dyDescent="0.2">
      <c r="B48" s="9" t="s">
        <v>53</v>
      </c>
      <c r="C48" s="7">
        <v>26352</v>
      </c>
      <c r="D48" s="10">
        <f t="shared" si="3"/>
        <v>0.66064981949458479</v>
      </c>
      <c r="E48" s="12"/>
      <c r="F48" s="7">
        <v>13536</v>
      </c>
      <c r="G48" s="10">
        <f t="shared" si="4"/>
        <v>0.33935018050541516</v>
      </c>
      <c r="H48" s="7">
        <f t="shared" si="5"/>
        <v>39888</v>
      </c>
      <c r="M48" s="95"/>
      <c r="N48" s="95"/>
      <c r="O48" s="95"/>
    </row>
    <row r="49" spans="2:15" ht="12.75" customHeight="1" x14ac:dyDescent="0.2">
      <c r="B49" s="9" t="s">
        <v>121</v>
      </c>
      <c r="C49" s="12">
        <v>4992</v>
      </c>
      <c r="D49" s="10">
        <f t="shared" si="3"/>
        <v>0.43575418994413406</v>
      </c>
      <c r="E49" s="12"/>
      <c r="F49" s="7">
        <v>6464</v>
      </c>
      <c r="G49" s="10">
        <f t="shared" si="4"/>
        <v>0.56424581005586594</v>
      </c>
      <c r="H49" s="7">
        <f t="shared" si="5"/>
        <v>11456</v>
      </c>
      <c r="M49" s="95"/>
      <c r="N49" s="95"/>
      <c r="O49" s="95"/>
    </row>
    <row r="50" spans="2:15" ht="12.75" customHeight="1" x14ac:dyDescent="0.2">
      <c r="B50" s="9" t="s">
        <v>193</v>
      </c>
      <c r="C50" s="7">
        <v>0</v>
      </c>
      <c r="D50" s="10">
        <f t="shared" si="3"/>
        <v>0</v>
      </c>
      <c r="E50" s="12"/>
      <c r="F50" s="7">
        <v>960</v>
      </c>
      <c r="G50" s="10">
        <f t="shared" si="4"/>
        <v>1</v>
      </c>
      <c r="H50" s="7">
        <f t="shared" si="5"/>
        <v>960</v>
      </c>
      <c r="M50" s="95"/>
      <c r="N50" s="95"/>
    </row>
    <row r="51" spans="2:15" ht="12.75" customHeight="1" x14ac:dyDescent="0.2">
      <c r="B51" s="9" t="s">
        <v>49</v>
      </c>
      <c r="C51" s="7">
        <v>113808</v>
      </c>
      <c r="D51" s="10">
        <f t="shared" si="3"/>
        <v>0.65696868938764197</v>
      </c>
      <c r="E51" s="7"/>
      <c r="F51" s="7">
        <v>59424</v>
      </c>
      <c r="G51" s="10">
        <f t="shared" si="4"/>
        <v>0.34303131061235798</v>
      </c>
      <c r="H51" s="7">
        <f t="shared" si="5"/>
        <v>173232</v>
      </c>
      <c r="M51" s="95"/>
      <c r="N51" s="95"/>
      <c r="O51" s="95"/>
    </row>
    <row r="52" spans="2:15" ht="12.75" customHeight="1" x14ac:dyDescent="0.2">
      <c r="B52" s="9" t="s">
        <v>692</v>
      </c>
      <c r="C52" s="7">
        <v>912</v>
      </c>
      <c r="D52" s="10">
        <f t="shared" si="3"/>
        <v>0.22352941176470589</v>
      </c>
      <c r="E52" s="7"/>
      <c r="F52" s="7">
        <v>3168</v>
      </c>
      <c r="G52" s="10">
        <f t="shared" si="4"/>
        <v>0.77647058823529413</v>
      </c>
      <c r="H52" s="7">
        <f t="shared" si="5"/>
        <v>4080</v>
      </c>
      <c r="M52" s="95"/>
      <c r="N52" s="95"/>
      <c r="O52" s="95"/>
    </row>
    <row r="53" spans="2:15" ht="12.75" customHeight="1" x14ac:dyDescent="0.2">
      <c r="B53" s="9" t="s">
        <v>122</v>
      </c>
      <c r="C53" s="7">
        <v>46720</v>
      </c>
      <c r="D53" s="10">
        <f t="shared" si="3"/>
        <v>0.38174924826774742</v>
      </c>
      <c r="E53" s="12"/>
      <c r="F53" s="7">
        <v>75664</v>
      </c>
      <c r="G53" s="10">
        <f t="shared" si="4"/>
        <v>0.61825075173225263</v>
      </c>
      <c r="H53" s="7">
        <f t="shared" si="5"/>
        <v>122384</v>
      </c>
      <c r="M53" s="95"/>
      <c r="N53" s="95"/>
      <c r="O53" s="95"/>
    </row>
    <row r="54" spans="2:15" ht="12.75" customHeight="1" x14ac:dyDescent="0.2">
      <c r="B54" s="9" t="s">
        <v>621</v>
      </c>
      <c r="C54" s="7">
        <v>0</v>
      </c>
      <c r="D54" s="10">
        <f t="shared" si="3"/>
        <v>0</v>
      </c>
      <c r="E54" s="12"/>
      <c r="F54" s="7">
        <v>480</v>
      </c>
      <c r="G54" s="10">
        <f t="shared" si="4"/>
        <v>1</v>
      </c>
      <c r="H54" s="7">
        <f t="shared" si="5"/>
        <v>480</v>
      </c>
      <c r="M54" s="95"/>
      <c r="N54" s="95"/>
    </row>
    <row r="55" spans="2:15" ht="12.75" customHeight="1" x14ac:dyDescent="0.2">
      <c r="B55" s="9" t="s">
        <v>227</v>
      </c>
      <c r="C55" s="7">
        <v>4416</v>
      </c>
      <c r="D55" s="10">
        <f t="shared" si="3"/>
        <v>0.7752808988764045</v>
      </c>
      <c r="E55" s="12"/>
      <c r="F55" s="7">
        <v>1280</v>
      </c>
      <c r="G55" s="10">
        <f t="shared" si="4"/>
        <v>0.2247191011235955</v>
      </c>
      <c r="H55" s="7">
        <f t="shared" si="5"/>
        <v>5696</v>
      </c>
      <c r="M55" s="95"/>
      <c r="N55" s="95"/>
      <c r="O55" s="95"/>
    </row>
    <row r="56" spans="2:15" ht="12.75" customHeight="1" x14ac:dyDescent="0.2">
      <c r="B56" s="9" t="s">
        <v>123</v>
      </c>
      <c r="C56" s="7">
        <v>16400</v>
      </c>
      <c r="D56" s="10">
        <f t="shared" si="3"/>
        <v>0.36594073545162442</v>
      </c>
      <c r="E56" s="12"/>
      <c r="F56" s="7">
        <v>28416</v>
      </c>
      <c r="G56" s="10">
        <f t="shared" si="4"/>
        <v>0.63405926454837558</v>
      </c>
      <c r="H56" s="7">
        <f t="shared" si="5"/>
        <v>44816</v>
      </c>
      <c r="M56" s="95"/>
      <c r="N56" s="95"/>
      <c r="O56" s="95"/>
    </row>
    <row r="57" spans="2:15" ht="12.75" customHeight="1" x14ac:dyDescent="0.2">
      <c r="B57" s="9" t="s">
        <v>72</v>
      </c>
      <c r="C57" s="7">
        <v>482144</v>
      </c>
      <c r="D57" s="10">
        <f t="shared" si="3"/>
        <v>0.66260609525484848</v>
      </c>
      <c r="E57" s="12"/>
      <c r="F57" s="7">
        <v>245504</v>
      </c>
      <c r="G57" s="10">
        <f t="shared" si="4"/>
        <v>0.33739390474515152</v>
      </c>
      <c r="H57" s="7">
        <f t="shared" si="5"/>
        <v>727648</v>
      </c>
      <c r="M57" s="95"/>
      <c r="N57" s="95"/>
      <c r="O57" s="95"/>
    </row>
    <row r="58" spans="2:15" ht="12.75" customHeight="1" x14ac:dyDescent="0.2">
      <c r="B58" s="9" t="s">
        <v>124</v>
      </c>
      <c r="C58" s="7">
        <v>8832</v>
      </c>
      <c r="D58" s="10">
        <f t="shared" si="3"/>
        <v>0.74594594594594599</v>
      </c>
      <c r="E58" s="12"/>
      <c r="F58" s="7">
        <v>3008</v>
      </c>
      <c r="G58" s="10">
        <f t="shared" si="4"/>
        <v>0.25405405405405407</v>
      </c>
      <c r="H58" s="7">
        <f t="shared" si="5"/>
        <v>11840</v>
      </c>
      <c r="M58" s="95"/>
      <c r="N58" s="95"/>
      <c r="O58" s="95"/>
    </row>
    <row r="59" spans="2:15" ht="12.75" customHeight="1" x14ac:dyDescent="0.2">
      <c r="B59" s="9" t="s">
        <v>622</v>
      </c>
      <c r="C59" s="7">
        <v>752</v>
      </c>
      <c r="D59" s="10">
        <f t="shared" si="3"/>
        <v>1</v>
      </c>
      <c r="E59" s="12"/>
      <c r="F59" s="7">
        <v>0</v>
      </c>
      <c r="G59" s="10">
        <f t="shared" si="4"/>
        <v>0</v>
      </c>
      <c r="H59" s="7">
        <f t="shared" si="5"/>
        <v>752</v>
      </c>
      <c r="M59" s="95"/>
      <c r="N59" s="95"/>
    </row>
    <row r="60" spans="2:15" ht="12.75" customHeight="1" x14ac:dyDescent="0.2">
      <c r="B60" s="9" t="s">
        <v>56</v>
      </c>
      <c r="C60" s="7">
        <v>40272</v>
      </c>
      <c r="D60" s="10">
        <f t="shared" si="3"/>
        <v>0.54836601307189548</v>
      </c>
      <c r="E60" s="7"/>
      <c r="F60" s="7">
        <v>33168</v>
      </c>
      <c r="G60" s="10">
        <f t="shared" si="4"/>
        <v>0.45163398692810458</v>
      </c>
      <c r="H60" s="7">
        <f t="shared" si="5"/>
        <v>73440</v>
      </c>
      <c r="M60" s="95"/>
      <c r="N60" s="95"/>
      <c r="O60" s="95"/>
    </row>
    <row r="61" spans="2:15" ht="12.75" customHeight="1" x14ac:dyDescent="0.2">
      <c r="B61" s="9" t="s">
        <v>125</v>
      </c>
      <c r="C61" s="7">
        <v>768</v>
      </c>
      <c r="D61" s="10">
        <f t="shared" si="3"/>
        <v>0.21052631578947367</v>
      </c>
      <c r="E61" s="7"/>
      <c r="F61" s="7">
        <v>2880</v>
      </c>
      <c r="G61" s="10">
        <f t="shared" si="4"/>
        <v>0.78947368421052633</v>
      </c>
      <c r="H61" s="7">
        <f t="shared" si="5"/>
        <v>3648</v>
      </c>
      <c r="M61" s="95"/>
      <c r="N61" s="95"/>
      <c r="O61" s="95"/>
    </row>
    <row r="62" spans="2:15" ht="12.75" customHeight="1" x14ac:dyDescent="0.2">
      <c r="B62" s="9" t="s">
        <v>126</v>
      </c>
      <c r="C62" s="7">
        <v>768</v>
      </c>
      <c r="D62" s="10">
        <f t="shared" si="3"/>
        <v>0.25</v>
      </c>
      <c r="E62" s="7"/>
      <c r="F62" s="7">
        <v>2304</v>
      </c>
      <c r="G62" s="10">
        <f t="shared" si="4"/>
        <v>0.75</v>
      </c>
      <c r="H62" s="7">
        <f t="shared" si="5"/>
        <v>3072</v>
      </c>
      <c r="M62" s="95"/>
      <c r="N62" s="95"/>
      <c r="O62" s="95"/>
    </row>
    <row r="63" spans="2:15" ht="12.75" customHeight="1" x14ac:dyDescent="0.2">
      <c r="B63" s="9" t="s">
        <v>127</v>
      </c>
      <c r="C63" s="7">
        <v>704</v>
      </c>
      <c r="D63" s="10">
        <f t="shared" si="3"/>
        <v>0.2391304347826087</v>
      </c>
      <c r="E63" s="7"/>
      <c r="F63" s="7">
        <v>2240</v>
      </c>
      <c r="G63" s="10">
        <f t="shared" si="4"/>
        <v>0.76086956521739135</v>
      </c>
      <c r="H63" s="7">
        <f t="shared" si="5"/>
        <v>2944</v>
      </c>
      <c r="M63" s="95"/>
      <c r="N63" s="95"/>
      <c r="O63" s="95"/>
    </row>
    <row r="64" spans="2:15" ht="12.75" customHeight="1" x14ac:dyDescent="0.2">
      <c r="B64" s="9" t="s">
        <v>128</v>
      </c>
      <c r="C64" s="7">
        <v>704</v>
      </c>
      <c r="D64" s="10">
        <f t="shared" si="3"/>
        <v>0.2391304347826087</v>
      </c>
      <c r="E64" s="7"/>
      <c r="F64" s="7">
        <v>2240</v>
      </c>
      <c r="G64" s="10">
        <f t="shared" si="4"/>
        <v>0.76086956521739135</v>
      </c>
      <c r="H64" s="7">
        <f t="shared" si="5"/>
        <v>2944</v>
      </c>
      <c r="M64" s="95"/>
      <c r="N64" s="95"/>
      <c r="O64" s="95"/>
    </row>
    <row r="65" spans="2:15" ht="12.75" customHeight="1" x14ac:dyDescent="0.2">
      <c r="B65" s="9" t="s">
        <v>194</v>
      </c>
      <c r="C65" s="7">
        <v>960</v>
      </c>
      <c r="D65" s="10">
        <f t="shared" si="3"/>
        <v>0.5</v>
      </c>
      <c r="E65" s="7"/>
      <c r="F65" s="7">
        <v>960</v>
      </c>
      <c r="G65" s="10">
        <f t="shared" si="4"/>
        <v>0.5</v>
      </c>
      <c r="H65" s="7">
        <f t="shared" si="5"/>
        <v>1920</v>
      </c>
      <c r="M65" s="95"/>
      <c r="N65" s="95"/>
      <c r="O65" s="95"/>
    </row>
    <row r="66" spans="2:15" ht="12.75" customHeight="1" x14ac:dyDescent="0.2">
      <c r="B66" s="9" t="s">
        <v>129</v>
      </c>
      <c r="C66" s="7">
        <v>8736</v>
      </c>
      <c r="D66" s="10">
        <f t="shared" si="3"/>
        <v>0.27300000000000002</v>
      </c>
      <c r="E66" s="7"/>
      <c r="F66" s="7">
        <v>23264</v>
      </c>
      <c r="G66" s="10">
        <f t="shared" si="4"/>
        <v>0.72699999999999998</v>
      </c>
      <c r="H66" s="7">
        <f t="shared" si="5"/>
        <v>32000</v>
      </c>
      <c r="M66" s="95"/>
      <c r="N66" s="95"/>
      <c r="O66" s="95"/>
    </row>
    <row r="67" spans="2:15" ht="12.75" customHeight="1" x14ac:dyDescent="0.2">
      <c r="B67" s="9" t="s">
        <v>130</v>
      </c>
      <c r="C67" s="7">
        <v>2064</v>
      </c>
      <c r="D67" s="10">
        <f t="shared" si="3"/>
        <v>0.31310679611650488</v>
      </c>
      <c r="E67" s="7"/>
      <c r="F67" s="7">
        <v>4528</v>
      </c>
      <c r="G67" s="10">
        <f t="shared" si="4"/>
        <v>0.68689320388349517</v>
      </c>
      <c r="H67" s="7">
        <f t="shared" si="5"/>
        <v>6592</v>
      </c>
      <c r="M67" s="95"/>
      <c r="N67" s="95"/>
      <c r="O67" s="95"/>
    </row>
    <row r="68" spans="2:15" ht="12.75" customHeight="1" x14ac:dyDescent="0.2">
      <c r="B68" s="9" t="s">
        <v>228</v>
      </c>
      <c r="C68" s="7">
        <v>1248</v>
      </c>
      <c r="D68" s="10">
        <f t="shared" si="3"/>
        <v>1</v>
      </c>
      <c r="E68" s="7"/>
      <c r="F68" s="7">
        <v>0</v>
      </c>
      <c r="G68" s="10">
        <f t="shared" si="4"/>
        <v>0</v>
      </c>
      <c r="H68" s="7">
        <f t="shared" si="5"/>
        <v>1248</v>
      </c>
      <c r="M68" s="95"/>
      <c r="O68" s="95"/>
    </row>
    <row r="69" spans="2:15" ht="12.75" customHeight="1" x14ac:dyDescent="0.2">
      <c r="B69" s="9" t="s">
        <v>131</v>
      </c>
      <c r="C69" s="7">
        <v>4512</v>
      </c>
      <c r="D69" s="10">
        <f t="shared" si="3"/>
        <v>0.21642363775901766</v>
      </c>
      <c r="E69" s="12"/>
      <c r="F69" s="7">
        <v>16336</v>
      </c>
      <c r="G69" s="10">
        <f t="shared" si="4"/>
        <v>0.78357636224098237</v>
      </c>
      <c r="H69" s="7">
        <f t="shared" si="5"/>
        <v>20848</v>
      </c>
      <c r="M69" s="95"/>
      <c r="N69" s="95"/>
      <c r="O69" s="95"/>
    </row>
    <row r="70" spans="2:15" ht="12.75" customHeight="1" x14ac:dyDescent="0.2">
      <c r="B70" s="9" t="s">
        <v>132</v>
      </c>
      <c r="C70" s="7">
        <v>4400</v>
      </c>
      <c r="D70" s="10">
        <f t="shared" si="3"/>
        <v>0.7432432432432432</v>
      </c>
      <c r="E70" s="7"/>
      <c r="F70" s="15">
        <v>1520</v>
      </c>
      <c r="G70" s="10">
        <f t="shared" si="4"/>
        <v>0.25675675675675674</v>
      </c>
      <c r="H70" s="7">
        <f t="shared" si="5"/>
        <v>5920</v>
      </c>
      <c r="M70" s="95"/>
      <c r="N70" s="95"/>
      <c r="O70" s="95"/>
    </row>
    <row r="71" spans="2:15" ht="12.75" customHeight="1" x14ac:dyDescent="0.2">
      <c r="B71" s="9" t="s">
        <v>133</v>
      </c>
      <c r="C71" s="7">
        <v>6048</v>
      </c>
      <c r="D71" s="10">
        <f t="shared" si="3"/>
        <v>1</v>
      </c>
      <c r="E71" s="7"/>
      <c r="F71" s="7">
        <v>0</v>
      </c>
      <c r="G71" s="10">
        <f t="shared" si="4"/>
        <v>0</v>
      </c>
      <c r="H71" s="7">
        <f t="shared" si="5"/>
        <v>6048</v>
      </c>
      <c r="M71" s="95"/>
      <c r="N71" s="95"/>
      <c r="O71" s="95"/>
    </row>
    <row r="72" spans="2:15" ht="12.75" customHeight="1" x14ac:dyDescent="0.2">
      <c r="B72" s="9" t="s">
        <v>69</v>
      </c>
      <c r="C72" s="7">
        <v>0</v>
      </c>
      <c r="D72" s="10">
        <f t="shared" si="3"/>
        <v>0</v>
      </c>
      <c r="E72" s="7"/>
      <c r="F72" s="7">
        <v>2208</v>
      </c>
      <c r="G72" s="10">
        <f t="shared" si="4"/>
        <v>1</v>
      </c>
      <c r="H72" s="7">
        <f t="shared" si="5"/>
        <v>2208</v>
      </c>
      <c r="M72" s="95"/>
      <c r="N72" s="95"/>
      <c r="O72" s="95"/>
    </row>
    <row r="73" spans="2:15" ht="12.75" customHeight="1" x14ac:dyDescent="0.2">
      <c r="B73" s="9" t="s">
        <v>59</v>
      </c>
      <c r="C73" s="7">
        <v>18816</v>
      </c>
      <c r="D73" s="10">
        <f t="shared" si="3"/>
        <v>0.28221742260619148</v>
      </c>
      <c r="E73" s="7"/>
      <c r="F73" s="7">
        <v>47856</v>
      </c>
      <c r="G73" s="10">
        <f t="shared" si="4"/>
        <v>0.71778257739380846</v>
      </c>
      <c r="H73" s="7">
        <f t="shared" si="5"/>
        <v>66672</v>
      </c>
      <c r="M73" s="95"/>
      <c r="N73" s="95"/>
      <c r="O73" s="95"/>
    </row>
    <row r="74" spans="2:15" ht="12.75" customHeight="1" x14ac:dyDescent="0.2">
      <c r="B74" s="9" t="s">
        <v>134</v>
      </c>
      <c r="C74" s="7">
        <v>4096</v>
      </c>
      <c r="D74" s="10">
        <f t="shared" ref="D74:D107" si="9">+C74/$H74</f>
        <v>1</v>
      </c>
      <c r="E74" s="7"/>
      <c r="F74" s="7">
        <v>0</v>
      </c>
      <c r="G74" s="10">
        <f t="shared" ref="G74:G107" si="10">+F74/$H74</f>
        <v>0</v>
      </c>
      <c r="H74" s="7">
        <f>+C74+F74</f>
        <v>4096</v>
      </c>
      <c r="M74" s="95"/>
      <c r="N74" s="95"/>
      <c r="O74" s="95"/>
    </row>
    <row r="75" spans="2:15" ht="12.75" customHeight="1" x14ac:dyDescent="0.2">
      <c r="B75" s="9" t="s">
        <v>64</v>
      </c>
      <c r="C75" s="15">
        <v>198944</v>
      </c>
      <c r="D75" s="10">
        <f t="shared" si="9"/>
        <v>0.66371303512330526</v>
      </c>
      <c r="E75" s="7"/>
      <c r="F75" s="15">
        <v>100800</v>
      </c>
      <c r="G75" s="10">
        <f t="shared" si="10"/>
        <v>0.33628696487669479</v>
      </c>
      <c r="H75" s="7">
        <f>+C75+F75</f>
        <v>299744</v>
      </c>
      <c r="M75" s="95"/>
      <c r="N75" s="95"/>
      <c r="O75" s="95"/>
    </row>
    <row r="76" spans="2:15" ht="12.75" customHeight="1" x14ac:dyDescent="0.2">
      <c r="B76" s="9" t="s">
        <v>322</v>
      </c>
      <c r="C76" s="15">
        <v>672</v>
      </c>
      <c r="D76" s="10">
        <f t="shared" si="9"/>
        <v>0.26415094339622641</v>
      </c>
      <c r="E76" s="7"/>
      <c r="F76" s="15">
        <v>1872</v>
      </c>
      <c r="G76" s="10">
        <f t="shared" si="10"/>
        <v>0.73584905660377353</v>
      </c>
      <c r="H76" s="7">
        <f>+C76+F76</f>
        <v>2544</v>
      </c>
      <c r="M76" s="95"/>
      <c r="N76" s="95"/>
      <c r="O76" s="95"/>
    </row>
    <row r="77" spans="2:15" ht="12.75" customHeight="1" x14ac:dyDescent="0.2">
      <c r="B77" s="9" t="s">
        <v>135</v>
      </c>
      <c r="C77" s="15">
        <v>3984</v>
      </c>
      <c r="D77" s="10">
        <f t="shared" si="9"/>
        <v>0.45355191256830601</v>
      </c>
      <c r="E77" s="7"/>
      <c r="F77" s="15">
        <v>4800</v>
      </c>
      <c r="G77" s="10">
        <f t="shared" si="10"/>
        <v>0.54644808743169404</v>
      </c>
      <c r="H77" s="7">
        <f>+C77+F77</f>
        <v>8784</v>
      </c>
      <c r="M77" s="95"/>
      <c r="N77" s="95"/>
      <c r="O77" s="95"/>
    </row>
    <row r="78" spans="2:15" ht="12.75" customHeight="1" x14ac:dyDescent="0.2">
      <c r="B78" s="9" t="s">
        <v>136</v>
      </c>
      <c r="C78" s="7">
        <v>16784</v>
      </c>
      <c r="D78" s="10">
        <f t="shared" si="9"/>
        <v>0.47921425308359983</v>
      </c>
      <c r="E78" s="7"/>
      <c r="F78" s="7">
        <v>18240</v>
      </c>
      <c r="G78" s="10">
        <f t="shared" si="10"/>
        <v>0.52078574691640023</v>
      </c>
      <c r="H78" s="7">
        <f t="shared" ref="H78:H89" si="11">+C78+F78</f>
        <v>35024</v>
      </c>
      <c r="M78" s="95"/>
      <c r="N78" s="95"/>
      <c r="O78" s="95"/>
    </row>
    <row r="79" spans="2:15" ht="12.75" customHeight="1" x14ac:dyDescent="0.2">
      <c r="B79" s="9" t="s">
        <v>60</v>
      </c>
      <c r="C79" s="15">
        <v>245856</v>
      </c>
      <c r="D79" s="10">
        <f t="shared" si="9"/>
        <v>0.61481214740127232</v>
      </c>
      <c r="E79" s="7"/>
      <c r="F79" s="15">
        <v>154032</v>
      </c>
      <c r="G79" s="10">
        <f t="shared" si="10"/>
        <v>0.38518785259872762</v>
      </c>
      <c r="H79" s="7">
        <f t="shared" si="11"/>
        <v>399888</v>
      </c>
      <c r="M79" s="95"/>
      <c r="N79" s="95"/>
      <c r="O79" s="95"/>
    </row>
    <row r="80" spans="2:15" ht="12.75" customHeight="1" x14ac:dyDescent="0.2">
      <c r="B80" s="9" t="s">
        <v>137</v>
      </c>
      <c r="C80" s="7">
        <v>18608</v>
      </c>
      <c r="D80" s="10">
        <f t="shared" si="9"/>
        <v>0.33409939672507899</v>
      </c>
      <c r="E80" s="7"/>
      <c r="F80" s="7">
        <v>37088</v>
      </c>
      <c r="G80" s="10">
        <f t="shared" si="10"/>
        <v>0.66590060327492095</v>
      </c>
      <c r="H80" s="7">
        <f t="shared" si="11"/>
        <v>55696</v>
      </c>
      <c r="M80" s="95"/>
      <c r="N80" s="95"/>
      <c r="O80" s="95"/>
    </row>
    <row r="81" spans="2:15" ht="12.75" customHeight="1" x14ac:dyDescent="0.2">
      <c r="B81" s="9" t="s">
        <v>138</v>
      </c>
      <c r="C81" s="7">
        <v>17008</v>
      </c>
      <c r="D81" s="10">
        <f t="shared" si="9"/>
        <v>0.54871596335010964</v>
      </c>
      <c r="E81" s="7"/>
      <c r="F81" s="7">
        <v>13988</v>
      </c>
      <c r="G81" s="10">
        <f t="shared" si="10"/>
        <v>0.45128403664989031</v>
      </c>
      <c r="H81" s="7">
        <f t="shared" si="11"/>
        <v>30996</v>
      </c>
      <c r="M81" s="95"/>
      <c r="N81" s="95"/>
      <c r="O81" s="95"/>
    </row>
    <row r="82" spans="2:15" ht="12.75" customHeight="1" x14ac:dyDescent="0.2">
      <c r="B82" s="9" t="s">
        <v>139</v>
      </c>
      <c r="C82" s="7">
        <v>10560</v>
      </c>
      <c r="D82" s="10">
        <f t="shared" si="9"/>
        <v>0.69182389937106914</v>
      </c>
      <c r="E82" s="7"/>
      <c r="F82" s="7">
        <v>4704</v>
      </c>
      <c r="G82" s="10">
        <f t="shared" si="10"/>
        <v>0.3081761006289308</v>
      </c>
      <c r="H82" s="7">
        <f t="shared" si="11"/>
        <v>15264</v>
      </c>
      <c r="M82" s="95"/>
      <c r="N82" s="95"/>
      <c r="O82" s="95"/>
    </row>
    <row r="83" spans="2:15" ht="12.75" customHeight="1" x14ac:dyDescent="0.2">
      <c r="B83" s="9" t="s">
        <v>61</v>
      </c>
      <c r="C83" s="7">
        <v>39504</v>
      </c>
      <c r="D83" s="10">
        <f t="shared" si="9"/>
        <v>0.58996415770609323</v>
      </c>
      <c r="E83" s="7"/>
      <c r="F83" s="7">
        <v>27456</v>
      </c>
      <c r="G83" s="10">
        <f t="shared" si="10"/>
        <v>0.41003584229390683</v>
      </c>
      <c r="H83" s="7">
        <f t="shared" si="11"/>
        <v>66960</v>
      </c>
      <c r="M83" s="95"/>
      <c r="N83" s="95"/>
      <c r="O83" s="95"/>
    </row>
    <row r="84" spans="2:15" ht="12.75" customHeight="1" x14ac:dyDescent="0.2">
      <c r="B84" s="9" t="s">
        <v>140</v>
      </c>
      <c r="C84" s="7">
        <v>1920</v>
      </c>
      <c r="D84" s="10">
        <f t="shared" si="9"/>
        <v>0.449438202247191</v>
      </c>
      <c r="E84" s="7"/>
      <c r="F84" s="7">
        <v>2352</v>
      </c>
      <c r="G84" s="10">
        <f t="shared" si="10"/>
        <v>0.550561797752809</v>
      </c>
      <c r="H84" s="7">
        <f t="shared" si="11"/>
        <v>4272</v>
      </c>
      <c r="M84" s="95"/>
      <c r="N84" s="95"/>
      <c r="O84" s="95"/>
    </row>
    <row r="85" spans="2:15" ht="12.75" customHeight="1" x14ac:dyDescent="0.2">
      <c r="B85" s="9" t="s">
        <v>141</v>
      </c>
      <c r="C85" s="7">
        <v>0</v>
      </c>
      <c r="D85" s="10">
        <f t="shared" si="9"/>
        <v>0</v>
      </c>
      <c r="E85" s="7"/>
      <c r="F85" s="7">
        <v>2352</v>
      </c>
      <c r="G85" s="10">
        <f t="shared" si="10"/>
        <v>1</v>
      </c>
      <c r="H85" s="7">
        <f t="shared" si="11"/>
        <v>2352</v>
      </c>
      <c r="M85" s="95"/>
      <c r="N85" s="95"/>
      <c r="O85" s="95"/>
    </row>
    <row r="86" spans="2:15" ht="12.75" customHeight="1" x14ac:dyDescent="0.2">
      <c r="B86" s="9" t="s">
        <v>142</v>
      </c>
      <c r="C86" s="7">
        <v>3808</v>
      </c>
      <c r="D86" s="10">
        <f t="shared" si="9"/>
        <v>1</v>
      </c>
      <c r="E86" s="7"/>
      <c r="F86" s="7">
        <v>0</v>
      </c>
      <c r="G86" s="10">
        <f t="shared" si="10"/>
        <v>0</v>
      </c>
      <c r="H86" s="7">
        <f t="shared" si="11"/>
        <v>3808</v>
      </c>
      <c r="M86" s="95"/>
      <c r="O86" s="95"/>
    </row>
    <row r="87" spans="2:15" ht="12.75" customHeight="1" x14ac:dyDescent="0.2">
      <c r="B87" s="9" t="s">
        <v>143</v>
      </c>
      <c r="C87" s="15">
        <v>13520</v>
      </c>
      <c r="D87" s="10">
        <f t="shared" si="9"/>
        <v>0.81800580832526626</v>
      </c>
      <c r="E87" s="7"/>
      <c r="F87" s="15">
        <v>3008</v>
      </c>
      <c r="G87" s="10">
        <f t="shared" si="10"/>
        <v>0.1819941916747338</v>
      </c>
      <c r="H87" s="7">
        <f t="shared" si="11"/>
        <v>16528</v>
      </c>
      <c r="M87" s="95"/>
      <c r="N87" s="95"/>
      <c r="O87" s="95"/>
    </row>
    <row r="88" spans="2:15" ht="12.75" customHeight="1" x14ac:dyDescent="0.2">
      <c r="B88" s="9" t="s">
        <v>144</v>
      </c>
      <c r="C88" s="15">
        <v>1408</v>
      </c>
      <c r="D88" s="10">
        <f t="shared" si="9"/>
        <v>1</v>
      </c>
      <c r="E88" s="7"/>
      <c r="F88" s="7">
        <v>0</v>
      </c>
      <c r="G88" s="10">
        <f t="shared" si="10"/>
        <v>0</v>
      </c>
      <c r="H88" s="7">
        <f t="shared" si="11"/>
        <v>1408</v>
      </c>
      <c r="M88" s="95"/>
      <c r="N88" s="95"/>
      <c r="O88" s="95"/>
    </row>
    <row r="89" spans="2:15" ht="12.75" customHeight="1" x14ac:dyDescent="0.2">
      <c r="B89" s="9" t="s">
        <v>145</v>
      </c>
      <c r="C89" s="15">
        <v>84048</v>
      </c>
      <c r="D89" s="10">
        <f t="shared" si="9"/>
        <v>0.57846052196894615</v>
      </c>
      <c r="E89" s="7"/>
      <c r="F89" s="15">
        <v>61248</v>
      </c>
      <c r="G89" s="10">
        <f t="shared" si="10"/>
        <v>0.42153947803105385</v>
      </c>
      <c r="H89" s="7">
        <f t="shared" si="11"/>
        <v>145296</v>
      </c>
      <c r="M89" s="95"/>
      <c r="N89" s="95"/>
      <c r="O89" s="95"/>
    </row>
    <row r="90" spans="2:15" ht="12.75" customHeight="1" x14ac:dyDescent="0.2">
      <c r="B90" s="9" t="s">
        <v>224</v>
      </c>
      <c r="C90" s="7">
        <v>0</v>
      </c>
      <c r="D90" s="10">
        <f t="shared" si="9"/>
        <v>0</v>
      </c>
      <c r="E90" s="7"/>
      <c r="F90" s="15">
        <v>96</v>
      </c>
      <c r="G90" s="10">
        <f t="shared" si="10"/>
        <v>1</v>
      </c>
      <c r="H90" s="7">
        <f t="shared" ref="H90:H116" si="12">+C90+F90</f>
        <v>96</v>
      </c>
      <c r="M90" s="95"/>
      <c r="N90" s="95"/>
    </row>
    <row r="91" spans="2:15" ht="12.75" customHeight="1" x14ac:dyDescent="0.2">
      <c r="B91" s="9" t="s">
        <v>146</v>
      </c>
      <c r="C91" s="15">
        <v>2000</v>
      </c>
      <c r="D91" s="10">
        <f t="shared" si="9"/>
        <v>0.78125</v>
      </c>
      <c r="E91" s="7"/>
      <c r="F91" s="15">
        <v>560</v>
      </c>
      <c r="G91" s="10">
        <f t="shared" si="10"/>
        <v>0.21875</v>
      </c>
      <c r="H91" s="7">
        <f t="shared" si="12"/>
        <v>2560</v>
      </c>
      <c r="M91" s="95"/>
      <c r="N91" s="95"/>
      <c r="O91" s="95"/>
    </row>
    <row r="92" spans="2:15" ht="12.75" customHeight="1" x14ac:dyDescent="0.2">
      <c r="B92" s="9" t="s">
        <v>147</v>
      </c>
      <c r="C92" s="15">
        <v>18560</v>
      </c>
      <c r="D92" s="10">
        <f t="shared" si="9"/>
        <v>0.62198391420911525</v>
      </c>
      <c r="E92" s="7"/>
      <c r="F92" s="15">
        <v>11280</v>
      </c>
      <c r="G92" s="10">
        <f t="shared" si="10"/>
        <v>0.37801608579088469</v>
      </c>
      <c r="H92" s="7">
        <f t="shared" si="12"/>
        <v>29840</v>
      </c>
      <c r="M92" s="95"/>
      <c r="N92" s="95"/>
      <c r="O92" s="95"/>
    </row>
    <row r="93" spans="2:15" ht="12.75" customHeight="1" x14ac:dyDescent="0.2">
      <c r="B93" s="9" t="s">
        <v>693</v>
      </c>
      <c r="C93" s="15">
        <v>1152</v>
      </c>
      <c r="D93" s="10">
        <f t="shared" si="9"/>
        <v>1</v>
      </c>
      <c r="E93" s="7"/>
      <c r="F93" s="7">
        <v>0</v>
      </c>
      <c r="G93" s="10">
        <f t="shared" ref="G93" si="13">+F93/$H93</f>
        <v>0</v>
      </c>
      <c r="H93" s="7">
        <f t="shared" ref="H93" si="14">+C93+F93</f>
        <v>1152</v>
      </c>
      <c r="M93" s="95"/>
      <c r="N93" s="95"/>
      <c r="O93" s="95"/>
    </row>
    <row r="94" spans="2:15" ht="12.75" customHeight="1" x14ac:dyDescent="0.2">
      <c r="B94" s="9" t="s">
        <v>148</v>
      </c>
      <c r="C94" s="15">
        <v>33920</v>
      </c>
      <c r="D94" s="10">
        <f t="shared" si="9"/>
        <v>0.65130568356374807</v>
      </c>
      <c r="E94" s="7"/>
      <c r="F94" s="15">
        <v>18160</v>
      </c>
      <c r="G94" s="10">
        <f t="shared" si="10"/>
        <v>0.34869431643625193</v>
      </c>
      <c r="H94" s="7">
        <f t="shared" si="12"/>
        <v>52080</v>
      </c>
      <c r="M94" s="95"/>
      <c r="N94" s="95"/>
      <c r="O94" s="95"/>
    </row>
    <row r="95" spans="2:15" ht="12.75" customHeight="1" x14ac:dyDescent="0.2">
      <c r="B95" s="9" t="s">
        <v>149</v>
      </c>
      <c r="C95" s="15">
        <v>7792</v>
      </c>
      <c r="D95" s="10">
        <f t="shared" si="9"/>
        <v>0.62838709677419358</v>
      </c>
      <c r="E95" s="7"/>
      <c r="F95" s="15">
        <v>4608</v>
      </c>
      <c r="G95" s="10">
        <f t="shared" si="10"/>
        <v>0.37161290322580648</v>
      </c>
      <c r="H95" s="7">
        <f t="shared" si="12"/>
        <v>12400</v>
      </c>
      <c r="M95" s="95"/>
      <c r="N95" s="95"/>
      <c r="O95" s="95"/>
    </row>
    <row r="96" spans="2:15" ht="12.75" customHeight="1" x14ac:dyDescent="0.2">
      <c r="B96" s="9" t="s">
        <v>150</v>
      </c>
      <c r="C96" s="15">
        <v>25152</v>
      </c>
      <c r="D96" s="10">
        <f t="shared" si="9"/>
        <v>0.64744645799011535</v>
      </c>
      <c r="E96" s="7"/>
      <c r="F96" s="15">
        <v>13696</v>
      </c>
      <c r="G96" s="10">
        <f t="shared" si="10"/>
        <v>0.3525535420098847</v>
      </c>
      <c r="H96" s="7">
        <f t="shared" si="12"/>
        <v>38848</v>
      </c>
      <c r="M96" s="95"/>
      <c r="N96" s="95"/>
      <c r="O96" s="95"/>
    </row>
    <row r="97" spans="2:15" ht="12.75" customHeight="1" x14ac:dyDescent="0.2">
      <c r="B97" s="9" t="s">
        <v>151</v>
      </c>
      <c r="C97" s="15">
        <v>8960</v>
      </c>
      <c r="D97" s="10">
        <f t="shared" si="9"/>
        <v>1</v>
      </c>
      <c r="E97" s="7"/>
      <c r="F97" s="7">
        <v>0</v>
      </c>
      <c r="G97" s="10">
        <f t="shared" si="10"/>
        <v>0</v>
      </c>
      <c r="H97" s="7">
        <f t="shared" si="12"/>
        <v>8960</v>
      </c>
      <c r="I97" s="45"/>
      <c r="M97" s="95"/>
      <c r="N97" s="95"/>
      <c r="O97" s="95"/>
    </row>
    <row r="98" spans="2:15" ht="12.75" customHeight="1" x14ac:dyDescent="0.2">
      <c r="B98" s="9" t="s">
        <v>152</v>
      </c>
      <c r="C98" s="15">
        <v>29056</v>
      </c>
      <c r="D98" s="10">
        <f t="shared" si="9"/>
        <v>0.27891260943019508</v>
      </c>
      <c r="E98" s="7"/>
      <c r="F98" s="15">
        <v>75120</v>
      </c>
      <c r="G98" s="10">
        <f t="shared" si="10"/>
        <v>0.72108739056980498</v>
      </c>
      <c r="H98" s="7">
        <f t="shared" si="12"/>
        <v>104176</v>
      </c>
      <c r="M98" s="95"/>
      <c r="N98" s="95"/>
      <c r="O98" s="95"/>
    </row>
    <row r="99" spans="2:15" ht="12.75" customHeight="1" x14ac:dyDescent="0.2">
      <c r="B99" s="9" t="s">
        <v>153</v>
      </c>
      <c r="C99" s="7">
        <v>0</v>
      </c>
      <c r="D99" s="10">
        <f t="shared" si="9"/>
        <v>0</v>
      </c>
      <c r="E99" s="7"/>
      <c r="F99" s="15">
        <v>6592</v>
      </c>
      <c r="G99" s="10">
        <f t="shared" si="10"/>
        <v>1</v>
      </c>
      <c r="H99" s="7">
        <f t="shared" si="12"/>
        <v>6592</v>
      </c>
      <c r="M99" s="95"/>
      <c r="N99" s="95"/>
      <c r="O99" s="95"/>
    </row>
    <row r="100" spans="2:15" ht="12.75" customHeight="1" x14ac:dyDescent="0.2">
      <c r="B100" s="9" t="s">
        <v>98</v>
      </c>
      <c r="C100" s="15">
        <v>36704</v>
      </c>
      <c r="D100" s="10">
        <f t="shared" si="9"/>
        <v>0.80774647887323947</v>
      </c>
      <c r="E100" s="7"/>
      <c r="F100" s="15">
        <v>8736</v>
      </c>
      <c r="G100" s="10">
        <f t="shared" si="10"/>
        <v>0.19225352112676056</v>
      </c>
      <c r="H100" s="7">
        <f t="shared" si="12"/>
        <v>45440</v>
      </c>
      <c r="M100" s="95"/>
      <c r="N100" s="95"/>
      <c r="O100" s="95"/>
    </row>
    <row r="101" spans="2:15" ht="12.75" customHeight="1" x14ac:dyDescent="0.2">
      <c r="B101" s="9" t="s">
        <v>84</v>
      </c>
      <c r="C101" s="15">
        <v>18288</v>
      </c>
      <c r="D101" s="10">
        <f t="shared" si="9"/>
        <v>0.67314487632508835</v>
      </c>
      <c r="E101" s="7"/>
      <c r="F101" s="15">
        <v>8880</v>
      </c>
      <c r="G101" s="10">
        <f t="shared" si="10"/>
        <v>0.32685512367491165</v>
      </c>
      <c r="H101" s="7">
        <f t="shared" si="12"/>
        <v>27168</v>
      </c>
      <c r="M101" s="95"/>
      <c r="N101" s="95"/>
      <c r="O101" s="95"/>
    </row>
    <row r="102" spans="2:15" ht="12.75" customHeight="1" x14ac:dyDescent="0.2">
      <c r="B102" s="9" t="s">
        <v>154</v>
      </c>
      <c r="C102" s="15">
        <v>1104</v>
      </c>
      <c r="D102" s="10">
        <f t="shared" si="9"/>
        <v>1</v>
      </c>
      <c r="E102" s="7"/>
      <c r="F102" s="7">
        <v>0</v>
      </c>
      <c r="G102" s="10">
        <f t="shared" si="10"/>
        <v>0</v>
      </c>
      <c r="H102" s="7">
        <f t="shared" si="12"/>
        <v>1104</v>
      </c>
      <c r="M102" s="95"/>
      <c r="O102" s="95"/>
    </row>
    <row r="103" spans="2:15" ht="12.75" customHeight="1" x14ac:dyDescent="0.2">
      <c r="B103" s="9" t="s">
        <v>155</v>
      </c>
      <c r="C103" s="15">
        <v>509088</v>
      </c>
      <c r="D103" s="10">
        <f t="shared" si="9"/>
        <v>0.62983491032899164</v>
      </c>
      <c r="E103" s="7"/>
      <c r="F103" s="15">
        <v>299200</v>
      </c>
      <c r="G103" s="10">
        <f t="shared" si="10"/>
        <v>0.37016508967100836</v>
      </c>
      <c r="H103" s="7">
        <f t="shared" si="12"/>
        <v>808288</v>
      </c>
      <c r="M103" s="95"/>
      <c r="N103" s="95"/>
      <c r="O103" s="95"/>
    </row>
    <row r="104" spans="2:15" ht="12.75" customHeight="1" x14ac:dyDescent="0.2">
      <c r="B104" s="9" t="s">
        <v>199</v>
      </c>
      <c r="C104" s="15">
        <v>7904</v>
      </c>
      <c r="D104" s="10">
        <f t="shared" si="9"/>
        <v>0.391132224861441</v>
      </c>
      <c r="E104" s="7"/>
      <c r="F104" s="15">
        <v>12304</v>
      </c>
      <c r="G104" s="10">
        <f t="shared" si="10"/>
        <v>0.60886777513855894</v>
      </c>
      <c r="H104" s="7">
        <f t="shared" si="12"/>
        <v>20208</v>
      </c>
      <c r="I104" s="45"/>
      <c r="M104" s="95"/>
      <c r="N104" s="95"/>
      <c r="O104" s="95"/>
    </row>
    <row r="105" spans="2:15" ht="12.75" customHeight="1" x14ac:dyDescent="0.2">
      <c r="B105" s="9" t="s">
        <v>156</v>
      </c>
      <c r="C105" s="15">
        <v>4512</v>
      </c>
      <c r="D105" s="10">
        <f t="shared" si="9"/>
        <v>0.28059701492537314</v>
      </c>
      <c r="E105" s="7"/>
      <c r="F105" s="15">
        <v>11568</v>
      </c>
      <c r="G105" s="10">
        <f t="shared" si="10"/>
        <v>0.71940298507462686</v>
      </c>
      <c r="H105" s="7">
        <f t="shared" si="12"/>
        <v>16080</v>
      </c>
      <c r="M105" s="95"/>
      <c r="N105" s="95"/>
      <c r="O105" s="95"/>
    </row>
    <row r="106" spans="2:15" ht="12.75" customHeight="1" x14ac:dyDescent="0.2">
      <c r="B106" s="9" t="s">
        <v>157</v>
      </c>
      <c r="C106" s="15">
        <v>544</v>
      </c>
      <c r="D106" s="10">
        <f t="shared" si="9"/>
        <v>0.51515151515151514</v>
      </c>
      <c r="E106" s="7"/>
      <c r="F106" s="15">
        <v>512</v>
      </c>
      <c r="G106" s="10">
        <f t="shared" si="10"/>
        <v>0.48484848484848486</v>
      </c>
      <c r="H106" s="7">
        <f t="shared" si="12"/>
        <v>1056</v>
      </c>
      <c r="M106" s="95"/>
      <c r="N106" s="95"/>
      <c r="O106" s="95"/>
    </row>
    <row r="107" spans="2:15" ht="12.75" customHeight="1" x14ac:dyDescent="0.2">
      <c r="B107" s="9" t="s">
        <v>158</v>
      </c>
      <c r="C107" s="15">
        <v>5424</v>
      </c>
      <c r="D107" s="10">
        <f t="shared" si="9"/>
        <v>0.7290322580645161</v>
      </c>
      <c r="E107" s="7"/>
      <c r="F107" s="15">
        <v>2016</v>
      </c>
      <c r="G107" s="10">
        <f t="shared" si="10"/>
        <v>0.2709677419354839</v>
      </c>
      <c r="H107" s="7">
        <f t="shared" si="12"/>
        <v>7440</v>
      </c>
      <c r="M107" s="95"/>
      <c r="N107" s="95"/>
      <c r="O107" s="95"/>
    </row>
    <row r="108" spans="2:15" ht="12.75" customHeight="1" x14ac:dyDescent="0.2">
      <c r="B108" s="9" t="s">
        <v>159</v>
      </c>
      <c r="C108" s="15">
        <v>6528</v>
      </c>
      <c r="D108" s="10">
        <f t="shared" ref="D108:D139" si="15">+C108/$H108</f>
        <v>1</v>
      </c>
      <c r="E108" s="7"/>
      <c r="F108" s="7">
        <v>0</v>
      </c>
      <c r="G108" s="10">
        <f t="shared" ref="G108:G139" si="16">+F108/$H108</f>
        <v>0</v>
      </c>
      <c r="H108" s="7">
        <f t="shared" si="12"/>
        <v>6528</v>
      </c>
      <c r="M108" s="95"/>
      <c r="N108" s="95"/>
      <c r="O108" s="95"/>
    </row>
    <row r="109" spans="2:15" ht="12.75" customHeight="1" x14ac:dyDescent="0.2">
      <c r="B109" s="9" t="s">
        <v>160</v>
      </c>
      <c r="C109" s="15">
        <v>8368</v>
      </c>
      <c r="D109" s="10">
        <f t="shared" si="15"/>
        <v>0.59839816933638446</v>
      </c>
      <c r="E109" s="7"/>
      <c r="F109" s="15">
        <v>5616</v>
      </c>
      <c r="G109" s="10">
        <f t="shared" si="16"/>
        <v>0.40160183066361554</v>
      </c>
      <c r="H109" s="7">
        <f t="shared" si="12"/>
        <v>13984</v>
      </c>
      <c r="M109" s="95"/>
      <c r="N109" s="95"/>
      <c r="O109" s="95"/>
    </row>
    <row r="110" spans="2:15" ht="12.75" customHeight="1" x14ac:dyDescent="0.2">
      <c r="B110" s="9" t="s">
        <v>161</v>
      </c>
      <c r="C110" s="15">
        <v>40304</v>
      </c>
      <c r="D110" s="10">
        <f t="shared" si="15"/>
        <v>0.6592515048416645</v>
      </c>
      <c r="E110" s="7"/>
      <c r="F110" s="15">
        <v>20832</v>
      </c>
      <c r="G110" s="10">
        <f t="shared" si="16"/>
        <v>0.3407484951583355</v>
      </c>
      <c r="H110" s="7">
        <f t="shared" si="12"/>
        <v>61136</v>
      </c>
      <c r="M110" s="95"/>
      <c r="N110" s="95"/>
      <c r="O110" s="95"/>
    </row>
    <row r="111" spans="2:15" ht="12.75" customHeight="1" x14ac:dyDescent="0.2">
      <c r="B111" s="9" t="s">
        <v>162</v>
      </c>
      <c r="C111" s="15">
        <v>160</v>
      </c>
      <c r="D111" s="10">
        <f t="shared" si="15"/>
        <v>0.3125</v>
      </c>
      <c r="E111" s="7"/>
      <c r="F111" s="15">
        <v>352</v>
      </c>
      <c r="G111" s="10">
        <f t="shared" si="16"/>
        <v>0.6875</v>
      </c>
      <c r="H111" s="7">
        <f t="shared" si="12"/>
        <v>512</v>
      </c>
      <c r="M111" s="95"/>
      <c r="N111" s="95"/>
    </row>
    <row r="112" spans="2:15" ht="12.75" customHeight="1" x14ac:dyDescent="0.2">
      <c r="B112" s="9" t="s">
        <v>163</v>
      </c>
      <c r="C112" s="15">
        <v>18352</v>
      </c>
      <c r="D112" s="10">
        <f t="shared" si="15"/>
        <v>0.45770151636073425</v>
      </c>
      <c r="E112" s="7"/>
      <c r="F112" s="15">
        <v>21744</v>
      </c>
      <c r="G112" s="10">
        <f t="shared" si="16"/>
        <v>0.5422984836392658</v>
      </c>
      <c r="H112" s="7">
        <f t="shared" si="12"/>
        <v>40096</v>
      </c>
      <c r="M112" s="95"/>
      <c r="N112" s="95"/>
      <c r="O112" s="95"/>
    </row>
    <row r="113" spans="2:15" ht="12.75" customHeight="1" x14ac:dyDescent="0.2">
      <c r="B113" s="9" t="s">
        <v>217</v>
      </c>
      <c r="C113" s="15">
        <v>6672</v>
      </c>
      <c r="D113" s="10">
        <f t="shared" si="15"/>
        <v>0.53324808184143224</v>
      </c>
      <c r="E113" s="7"/>
      <c r="F113" s="15">
        <v>5840</v>
      </c>
      <c r="G113" s="10">
        <f t="shared" si="16"/>
        <v>0.46675191815856776</v>
      </c>
      <c r="H113" s="7">
        <f t="shared" si="12"/>
        <v>12512</v>
      </c>
      <c r="M113" s="95"/>
      <c r="N113" s="95"/>
      <c r="O113" s="95"/>
    </row>
    <row r="114" spans="2:15" ht="12.75" customHeight="1" x14ac:dyDescent="0.2">
      <c r="B114" s="9" t="s">
        <v>190</v>
      </c>
      <c r="C114" s="15">
        <v>2944</v>
      </c>
      <c r="D114" s="10">
        <f t="shared" si="15"/>
        <v>0.2929936305732484</v>
      </c>
      <c r="E114" s="7"/>
      <c r="F114" s="15">
        <v>7104</v>
      </c>
      <c r="G114" s="10">
        <f t="shared" si="16"/>
        <v>0.70700636942675155</v>
      </c>
      <c r="H114" s="7">
        <f t="shared" si="12"/>
        <v>10048</v>
      </c>
      <c r="M114" s="95"/>
      <c r="N114" s="95"/>
      <c r="O114" s="95"/>
    </row>
    <row r="115" spans="2:15" ht="12.75" customHeight="1" x14ac:dyDescent="0.2">
      <c r="B115" s="9" t="s">
        <v>323</v>
      </c>
      <c r="C115" s="15">
        <v>4096</v>
      </c>
      <c r="D115" s="10">
        <f t="shared" si="15"/>
        <v>1</v>
      </c>
      <c r="E115" s="7"/>
      <c r="F115" s="7">
        <v>0</v>
      </c>
      <c r="G115" s="10">
        <f t="shared" si="16"/>
        <v>0</v>
      </c>
      <c r="H115" s="7">
        <f t="shared" si="12"/>
        <v>4096</v>
      </c>
      <c r="M115" s="95"/>
      <c r="N115" s="95"/>
      <c r="O115" s="95"/>
    </row>
    <row r="116" spans="2:15" ht="12.75" customHeight="1" x14ac:dyDescent="0.2">
      <c r="B116" s="9" t="s">
        <v>62</v>
      </c>
      <c r="C116" s="15">
        <v>34608</v>
      </c>
      <c r="D116" s="10">
        <f t="shared" si="15"/>
        <v>0.51721664275466284</v>
      </c>
      <c r="E116" s="7"/>
      <c r="F116" s="15">
        <v>32304</v>
      </c>
      <c r="G116" s="10">
        <f t="shared" si="16"/>
        <v>0.48278335724533716</v>
      </c>
      <c r="H116" s="7">
        <f t="shared" si="12"/>
        <v>66912</v>
      </c>
      <c r="M116" s="95"/>
      <c r="N116" s="95"/>
      <c r="O116" s="95"/>
    </row>
    <row r="117" spans="2:15" ht="12.75" customHeight="1" x14ac:dyDescent="0.2">
      <c r="B117" s="9" t="s">
        <v>424</v>
      </c>
      <c r="C117" s="15">
        <v>1344</v>
      </c>
      <c r="D117" s="10">
        <f t="shared" si="15"/>
        <v>0.22105263157894736</v>
      </c>
      <c r="E117" s="7"/>
      <c r="F117" s="15">
        <v>4736</v>
      </c>
      <c r="G117" s="10">
        <f t="shared" si="16"/>
        <v>0.77894736842105261</v>
      </c>
      <c r="H117" s="7">
        <f t="shared" ref="H117" si="17">+C117+F117</f>
        <v>6080</v>
      </c>
      <c r="M117" s="95"/>
      <c r="N117" s="95"/>
      <c r="O117" s="95"/>
    </row>
    <row r="118" spans="2:15" ht="12.75" customHeight="1" x14ac:dyDescent="0.2">
      <c r="B118" s="9" t="s">
        <v>164</v>
      </c>
      <c r="C118" s="15">
        <v>8272</v>
      </c>
      <c r="D118" s="10">
        <f t="shared" si="15"/>
        <v>1</v>
      </c>
      <c r="E118" s="7"/>
      <c r="F118" s="7">
        <v>0</v>
      </c>
      <c r="G118" s="10">
        <f t="shared" si="16"/>
        <v>0</v>
      </c>
      <c r="H118" s="7">
        <f t="shared" ref="H118:H140" si="18">+C118+F118</f>
        <v>8272</v>
      </c>
      <c r="M118" s="95"/>
      <c r="O118" s="95"/>
    </row>
    <row r="119" spans="2:15" ht="12.75" customHeight="1" x14ac:dyDescent="0.2">
      <c r="B119" s="9" t="s">
        <v>63</v>
      </c>
      <c r="C119" s="15">
        <v>58608</v>
      </c>
      <c r="D119" s="10">
        <f t="shared" si="15"/>
        <v>0.56896551724137934</v>
      </c>
      <c r="E119" s="7"/>
      <c r="F119" s="15">
        <v>44400</v>
      </c>
      <c r="G119" s="10">
        <f t="shared" si="16"/>
        <v>0.43103448275862066</v>
      </c>
      <c r="H119" s="7">
        <f t="shared" si="18"/>
        <v>103008</v>
      </c>
      <c r="M119" s="95"/>
      <c r="N119" s="95"/>
      <c r="O119" s="95"/>
    </row>
    <row r="120" spans="2:15" ht="12.75" customHeight="1" x14ac:dyDescent="0.2">
      <c r="B120" s="9" t="s">
        <v>195</v>
      </c>
      <c r="C120" s="15">
        <v>4400</v>
      </c>
      <c r="D120" s="10">
        <f t="shared" si="15"/>
        <v>0.4358161648177496</v>
      </c>
      <c r="E120" s="7"/>
      <c r="F120" s="15">
        <v>5696</v>
      </c>
      <c r="G120" s="10">
        <f t="shared" si="16"/>
        <v>0.56418383518225035</v>
      </c>
      <c r="H120" s="7">
        <f t="shared" si="18"/>
        <v>10096</v>
      </c>
      <c r="M120" s="95"/>
      <c r="N120" s="95"/>
      <c r="O120" s="95"/>
    </row>
    <row r="121" spans="2:15" ht="12.75" customHeight="1" x14ac:dyDescent="0.2">
      <c r="B121" s="9" t="s">
        <v>165</v>
      </c>
      <c r="C121" s="15">
        <v>512</v>
      </c>
      <c r="D121" s="10">
        <f t="shared" si="15"/>
        <v>1</v>
      </c>
      <c r="E121" s="7"/>
      <c r="F121" s="7">
        <v>0</v>
      </c>
      <c r="G121" s="10">
        <f t="shared" si="16"/>
        <v>0</v>
      </c>
      <c r="H121" s="7">
        <f t="shared" si="18"/>
        <v>512</v>
      </c>
      <c r="M121" s="95"/>
      <c r="N121" s="95"/>
    </row>
    <row r="122" spans="2:15" ht="12.75" customHeight="1" x14ac:dyDescent="0.2">
      <c r="B122" s="9" t="s">
        <v>166</v>
      </c>
      <c r="C122" s="15">
        <v>3200</v>
      </c>
      <c r="D122" s="10">
        <f t="shared" si="15"/>
        <v>0.70422535211267601</v>
      </c>
      <c r="E122" s="7"/>
      <c r="F122" s="15">
        <v>1344</v>
      </c>
      <c r="G122" s="10">
        <f t="shared" si="16"/>
        <v>0.29577464788732394</v>
      </c>
      <c r="H122" s="7">
        <f t="shared" si="18"/>
        <v>4544</v>
      </c>
      <c r="M122" s="95"/>
      <c r="N122" s="95"/>
      <c r="O122" s="95"/>
    </row>
    <row r="123" spans="2:15" ht="12.75" customHeight="1" x14ac:dyDescent="0.2">
      <c r="B123" s="9" t="s">
        <v>167</v>
      </c>
      <c r="C123" s="15">
        <v>3744</v>
      </c>
      <c r="D123" s="10">
        <f t="shared" si="15"/>
        <v>0.72</v>
      </c>
      <c r="E123" s="7"/>
      <c r="F123" s="15">
        <v>1456</v>
      </c>
      <c r="G123" s="10">
        <f t="shared" si="16"/>
        <v>0.28000000000000003</v>
      </c>
      <c r="H123" s="7">
        <f t="shared" si="18"/>
        <v>5200</v>
      </c>
      <c r="M123" s="95"/>
      <c r="N123" s="95"/>
      <c r="O123" s="95"/>
    </row>
    <row r="124" spans="2:15" ht="12.75" customHeight="1" x14ac:dyDescent="0.2">
      <c r="B124" s="9" t="s">
        <v>83</v>
      </c>
      <c r="C124" s="15">
        <v>6512</v>
      </c>
      <c r="D124" s="10">
        <f t="shared" si="15"/>
        <v>0.67607973421926915</v>
      </c>
      <c r="E124" s="7"/>
      <c r="F124" s="15">
        <v>3120</v>
      </c>
      <c r="G124" s="10">
        <f t="shared" si="16"/>
        <v>0.32392026578073091</v>
      </c>
      <c r="H124" s="7">
        <f t="shared" si="18"/>
        <v>9632</v>
      </c>
      <c r="M124" s="95"/>
      <c r="N124" s="95"/>
      <c r="O124" s="95"/>
    </row>
    <row r="125" spans="2:15" ht="12.75" customHeight="1" x14ac:dyDescent="0.2">
      <c r="B125" s="9" t="s">
        <v>65</v>
      </c>
      <c r="C125" s="15">
        <v>95136</v>
      </c>
      <c r="D125" s="10">
        <f t="shared" si="15"/>
        <v>0.67232021709633649</v>
      </c>
      <c r="E125" s="7"/>
      <c r="F125" s="15">
        <v>46368</v>
      </c>
      <c r="G125" s="10">
        <f t="shared" si="16"/>
        <v>0.32767978290366351</v>
      </c>
      <c r="H125" s="7">
        <f t="shared" si="18"/>
        <v>141504</v>
      </c>
      <c r="M125" s="95"/>
      <c r="N125" s="95"/>
      <c r="O125" s="95"/>
    </row>
    <row r="126" spans="2:15" ht="12.75" customHeight="1" x14ac:dyDescent="0.2">
      <c r="B126" s="9" t="s">
        <v>229</v>
      </c>
      <c r="C126" s="15">
        <v>1504</v>
      </c>
      <c r="D126" s="10">
        <f t="shared" si="15"/>
        <v>0.22982885085574573</v>
      </c>
      <c r="E126" s="7"/>
      <c r="F126" s="15">
        <v>5040</v>
      </c>
      <c r="G126" s="10">
        <f t="shared" si="16"/>
        <v>0.77017114914425433</v>
      </c>
      <c r="H126" s="7">
        <f t="shared" si="18"/>
        <v>6544</v>
      </c>
      <c r="M126" s="95"/>
      <c r="N126" s="95"/>
      <c r="O126" s="95"/>
    </row>
    <row r="127" spans="2:15" ht="12.75" customHeight="1" x14ac:dyDescent="0.2">
      <c r="B127" s="9" t="s">
        <v>168</v>
      </c>
      <c r="C127" s="15">
        <v>1440</v>
      </c>
      <c r="D127" s="10">
        <f t="shared" si="15"/>
        <v>1</v>
      </c>
      <c r="E127" s="7"/>
      <c r="F127" s="7">
        <v>0</v>
      </c>
      <c r="G127" s="10">
        <f t="shared" si="16"/>
        <v>0</v>
      </c>
      <c r="H127" s="7">
        <f t="shared" si="18"/>
        <v>1440</v>
      </c>
      <c r="M127" s="95"/>
      <c r="N127" s="95"/>
      <c r="O127" s="95"/>
    </row>
    <row r="128" spans="2:15" ht="12.75" customHeight="1" x14ac:dyDescent="0.2">
      <c r="B128" s="9" t="s">
        <v>324</v>
      </c>
      <c r="C128" s="15">
        <v>432</v>
      </c>
      <c r="D128" s="10">
        <f t="shared" si="15"/>
        <v>1</v>
      </c>
      <c r="E128" s="7"/>
      <c r="F128" s="7">
        <v>0</v>
      </c>
      <c r="G128" s="10">
        <f t="shared" si="16"/>
        <v>0</v>
      </c>
      <c r="H128" s="7">
        <f t="shared" si="18"/>
        <v>432</v>
      </c>
      <c r="M128" s="95"/>
      <c r="N128" s="95"/>
    </row>
    <row r="129" spans="2:15" ht="12.75" customHeight="1" x14ac:dyDescent="0.2">
      <c r="B129" s="9" t="s">
        <v>50</v>
      </c>
      <c r="C129" s="15">
        <v>12000</v>
      </c>
      <c r="D129" s="10">
        <f t="shared" si="15"/>
        <v>0.59101654846335694</v>
      </c>
      <c r="E129" s="7"/>
      <c r="F129" s="15">
        <v>8304</v>
      </c>
      <c r="G129" s="10">
        <f t="shared" si="16"/>
        <v>0.40898345153664301</v>
      </c>
      <c r="H129" s="7">
        <f t="shared" si="18"/>
        <v>20304</v>
      </c>
      <c r="M129" s="95"/>
      <c r="N129" s="95"/>
      <c r="O129" s="95"/>
    </row>
    <row r="130" spans="2:15" ht="12.75" customHeight="1" x14ac:dyDescent="0.2">
      <c r="B130" s="9" t="s">
        <v>55</v>
      </c>
      <c r="C130" s="15">
        <v>95632</v>
      </c>
      <c r="D130" s="10">
        <f t="shared" si="15"/>
        <v>0.85276073619631898</v>
      </c>
      <c r="E130" s="7"/>
      <c r="F130" s="15">
        <v>16512</v>
      </c>
      <c r="G130" s="10">
        <f t="shared" si="16"/>
        <v>0.14723926380368099</v>
      </c>
      <c r="H130" s="7">
        <f t="shared" si="18"/>
        <v>112144</v>
      </c>
      <c r="M130" s="95"/>
      <c r="N130" s="95"/>
      <c r="O130" s="95"/>
    </row>
    <row r="131" spans="2:15" ht="12.75" customHeight="1" x14ac:dyDescent="0.2">
      <c r="B131" s="9" t="s">
        <v>169</v>
      </c>
      <c r="C131" s="15">
        <v>6992</v>
      </c>
      <c r="D131" s="10">
        <f t="shared" si="15"/>
        <v>0.42222222222222222</v>
      </c>
      <c r="E131" s="7"/>
      <c r="F131" s="15">
        <v>9568</v>
      </c>
      <c r="G131" s="10">
        <f t="shared" si="16"/>
        <v>0.57777777777777772</v>
      </c>
      <c r="H131" s="7">
        <f t="shared" si="18"/>
        <v>16560</v>
      </c>
      <c r="M131" s="95"/>
      <c r="N131" s="95"/>
      <c r="O131" s="95"/>
    </row>
    <row r="132" spans="2:15" ht="12.75" customHeight="1" x14ac:dyDescent="0.2">
      <c r="B132" s="9" t="s">
        <v>196</v>
      </c>
      <c r="C132" s="15">
        <v>1600</v>
      </c>
      <c r="D132" s="10">
        <f t="shared" si="15"/>
        <v>1</v>
      </c>
      <c r="E132" s="7"/>
      <c r="F132" s="7">
        <v>0</v>
      </c>
      <c r="G132" s="10">
        <f t="shared" si="16"/>
        <v>0</v>
      </c>
      <c r="H132" s="7">
        <f t="shared" si="18"/>
        <v>1600</v>
      </c>
      <c r="M132" s="95"/>
      <c r="N132" s="95"/>
      <c r="O132" s="95"/>
    </row>
    <row r="133" spans="2:15" ht="12.75" customHeight="1" x14ac:dyDescent="0.2">
      <c r="B133" s="9" t="s">
        <v>170</v>
      </c>
      <c r="C133" s="15">
        <v>9696</v>
      </c>
      <c r="D133" s="10">
        <f t="shared" si="15"/>
        <v>0.92660550458715596</v>
      </c>
      <c r="E133" s="7"/>
      <c r="F133" s="15">
        <v>768</v>
      </c>
      <c r="G133" s="10">
        <f t="shared" si="16"/>
        <v>7.3394495412844041E-2</v>
      </c>
      <c r="H133" s="7">
        <f t="shared" si="18"/>
        <v>10464</v>
      </c>
      <c r="M133" s="95"/>
      <c r="N133" s="95"/>
      <c r="O133" s="95"/>
    </row>
    <row r="134" spans="2:15" ht="12.75" customHeight="1" x14ac:dyDescent="0.2">
      <c r="B134" s="9" t="s">
        <v>171</v>
      </c>
      <c r="C134" s="15">
        <v>4064</v>
      </c>
      <c r="D134" s="10">
        <f t="shared" si="15"/>
        <v>0.5669642857142857</v>
      </c>
      <c r="E134" s="7"/>
      <c r="F134" s="15">
        <v>3104</v>
      </c>
      <c r="G134" s="10">
        <f t="shared" si="16"/>
        <v>0.4330357142857143</v>
      </c>
      <c r="H134" s="7">
        <f t="shared" si="18"/>
        <v>7168</v>
      </c>
      <c r="M134" s="95"/>
      <c r="N134" s="95"/>
      <c r="O134" s="95"/>
    </row>
    <row r="135" spans="2:15" ht="12.75" customHeight="1" x14ac:dyDescent="0.2">
      <c r="B135" s="9" t="s">
        <v>172</v>
      </c>
      <c r="C135" s="15">
        <v>3856</v>
      </c>
      <c r="D135" s="10">
        <f t="shared" si="15"/>
        <v>0.76996805111821087</v>
      </c>
      <c r="E135" s="7"/>
      <c r="F135" s="15">
        <v>1152</v>
      </c>
      <c r="G135" s="10">
        <f t="shared" si="16"/>
        <v>0.23003194888178913</v>
      </c>
      <c r="H135" s="7">
        <f t="shared" si="18"/>
        <v>5008</v>
      </c>
      <c r="M135" s="95"/>
      <c r="N135" s="95"/>
      <c r="O135" s="95"/>
    </row>
    <row r="136" spans="2:15" ht="12.75" customHeight="1" x14ac:dyDescent="0.2">
      <c r="B136" s="9" t="s">
        <v>66</v>
      </c>
      <c r="C136" s="15">
        <v>28080</v>
      </c>
      <c r="D136" s="10">
        <f t="shared" si="15"/>
        <v>0.655829596412556</v>
      </c>
      <c r="E136" s="7"/>
      <c r="F136" s="15">
        <v>14736</v>
      </c>
      <c r="G136" s="10">
        <f t="shared" si="16"/>
        <v>0.34417040358744394</v>
      </c>
      <c r="H136" s="7">
        <f t="shared" si="18"/>
        <v>42816</v>
      </c>
      <c r="M136" s="95"/>
      <c r="N136" s="95"/>
      <c r="O136" s="95"/>
    </row>
    <row r="137" spans="2:15" ht="12.75" customHeight="1" x14ac:dyDescent="0.2">
      <c r="B137" s="9" t="s">
        <v>173</v>
      </c>
      <c r="C137" s="7">
        <v>0</v>
      </c>
      <c r="D137" s="10">
        <f t="shared" si="15"/>
        <v>0</v>
      </c>
      <c r="E137" s="7"/>
      <c r="F137" s="15">
        <v>1440</v>
      </c>
      <c r="G137" s="10">
        <f t="shared" si="16"/>
        <v>1</v>
      </c>
      <c r="H137" s="7">
        <f t="shared" si="18"/>
        <v>1440</v>
      </c>
      <c r="M137" s="95"/>
      <c r="N137" s="95"/>
      <c r="O137" s="95"/>
    </row>
    <row r="138" spans="2:15" ht="12.75" customHeight="1" x14ac:dyDescent="0.2">
      <c r="B138" s="9" t="s">
        <v>174</v>
      </c>
      <c r="C138" s="15">
        <v>15584</v>
      </c>
      <c r="D138" s="10">
        <f t="shared" si="15"/>
        <v>0.48846539618856571</v>
      </c>
      <c r="E138" s="7"/>
      <c r="F138" s="15">
        <v>16320</v>
      </c>
      <c r="G138" s="10">
        <f t="shared" si="16"/>
        <v>0.51153460381143434</v>
      </c>
      <c r="H138" s="7">
        <f t="shared" si="18"/>
        <v>31904</v>
      </c>
      <c r="M138" s="95"/>
      <c r="N138" s="95"/>
      <c r="O138" s="95"/>
    </row>
    <row r="139" spans="2:15" ht="12.75" customHeight="1" x14ac:dyDescent="0.2">
      <c r="B139" s="9" t="s">
        <v>90</v>
      </c>
      <c r="C139" s="15">
        <v>74880</v>
      </c>
      <c r="D139" s="10">
        <f t="shared" si="15"/>
        <v>0.50452781371280719</v>
      </c>
      <c r="E139" s="7"/>
      <c r="F139" s="15">
        <v>73536</v>
      </c>
      <c r="G139" s="10">
        <f t="shared" si="16"/>
        <v>0.49547218628719275</v>
      </c>
      <c r="H139" s="7">
        <f t="shared" si="18"/>
        <v>148416</v>
      </c>
      <c r="M139" s="95"/>
      <c r="N139" s="95"/>
      <c r="O139" s="95"/>
    </row>
    <row r="140" spans="2:15" x14ac:dyDescent="0.2">
      <c r="B140" s="9" t="s">
        <v>175</v>
      </c>
      <c r="C140" s="15">
        <v>7104</v>
      </c>
      <c r="D140" s="10">
        <f t="shared" ref="D140:D147" si="19">+C140/$H140</f>
        <v>0.80434782608695654</v>
      </c>
      <c r="E140" s="7"/>
      <c r="F140" s="15">
        <v>1728</v>
      </c>
      <c r="G140" s="10">
        <f t="shared" ref="G140:G147" si="20">+F140/$H140</f>
        <v>0.19565217391304349</v>
      </c>
      <c r="H140" s="7">
        <f t="shared" si="18"/>
        <v>8832</v>
      </c>
      <c r="M140" s="95"/>
      <c r="N140" s="95"/>
      <c r="O140" s="95"/>
    </row>
    <row r="141" spans="2:15" x14ac:dyDescent="0.2">
      <c r="B141" s="9" t="s">
        <v>176</v>
      </c>
      <c r="C141" s="15">
        <v>4288</v>
      </c>
      <c r="D141" s="10">
        <f t="shared" si="19"/>
        <v>0.5642105263157895</v>
      </c>
      <c r="E141" s="7"/>
      <c r="F141" s="15">
        <v>3312</v>
      </c>
      <c r="G141" s="10">
        <f t="shared" si="20"/>
        <v>0.4357894736842105</v>
      </c>
      <c r="H141" s="7">
        <f t="shared" ref="H141:H147" si="21">+C141+F141</f>
        <v>7600</v>
      </c>
      <c r="M141" s="95"/>
      <c r="N141" s="95"/>
      <c r="O141" s="95"/>
    </row>
    <row r="142" spans="2:15" x14ac:dyDescent="0.2">
      <c r="B142" s="9" t="s">
        <v>177</v>
      </c>
      <c r="C142" s="15">
        <v>2048</v>
      </c>
      <c r="D142" s="10">
        <f t="shared" si="19"/>
        <v>0.48484848484848486</v>
      </c>
      <c r="E142" s="7"/>
      <c r="F142" s="15">
        <v>2176</v>
      </c>
      <c r="G142" s="10">
        <f t="shared" si="20"/>
        <v>0.51515151515151514</v>
      </c>
      <c r="H142" s="7">
        <f t="shared" si="21"/>
        <v>4224</v>
      </c>
      <c r="M142" s="95"/>
      <c r="N142" s="95"/>
      <c r="O142" s="95"/>
    </row>
    <row r="143" spans="2:15" x14ac:dyDescent="0.2">
      <c r="B143" s="9" t="s">
        <v>178</v>
      </c>
      <c r="C143" s="15">
        <v>1440</v>
      </c>
      <c r="D143" s="10">
        <f t="shared" si="19"/>
        <v>0.5</v>
      </c>
      <c r="E143" s="7"/>
      <c r="F143" s="15">
        <v>1440</v>
      </c>
      <c r="G143" s="10">
        <f t="shared" si="20"/>
        <v>0.5</v>
      </c>
      <c r="H143" s="7">
        <f t="shared" si="21"/>
        <v>2880</v>
      </c>
      <c r="M143" s="95"/>
      <c r="N143" s="95"/>
      <c r="O143" s="95"/>
    </row>
    <row r="144" spans="2:15" x14ac:dyDescent="0.2">
      <c r="B144" s="9" t="s">
        <v>325</v>
      </c>
      <c r="C144" s="7">
        <v>0</v>
      </c>
      <c r="D144" s="10">
        <f t="shared" si="19"/>
        <v>0</v>
      </c>
      <c r="E144" s="7"/>
      <c r="F144" s="15">
        <v>1632</v>
      </c>
      <c r="G144" s="10">
        <f t="shared" si="20"/>
        <v>1</v>
      </c>
      <c r="H144" s="7">
        <f t="shared" si="21"/>
        <v>1632</v>
      </c>
      <c r="M144" s="95"/>
      <c r="N144" s="95"/>
      <c r="O144" s="95"/>
    </row>
    <row r="145" spans="2:15" x14ac:dyDescent="0.2">
      <c r="B145" s="9" t="s">
        <v>218</v>
      </c>
      <c r="C145" s="15">
        <v>20880</v>
      </c>
      <c r="D145" s="10">
        <f t="shared" si="19"/>
        <v>0.75960419091967402</v>
      </c>
      <c r="E145" s="7"/>
      <c r="F145" s="15">
        <v>6608</v>
      </c>
      <c r="G145" s="10">
        <f t="shared" si="20"/>
        <v>0.24039580908032596</v>
      </c>
      <c r="H145" s="7">
        <f t="shared" si="21"/>
        <v>27488</v>
      </c>
      <c r="L145" s="8"/>
      <c r="M145" s="14"/>
      <c r="N145" s="14"/>
      <c r="O145" s="95"/>
    </row>
    <row r="146" spans="2:15" x14ac:dyDescent="0.2">
      <c r="B146" s="9" t="s">
        <v>221</v>
      </c>
      <c r="C146" s="15">
        <v>3936</v>
      </c>
      <c r="D146" s="10">
        <f t="shared" si="19"/>
        <v>0.80392156862745101</v>
      </c>
      <c r="E146" s="7"/>
      <c r="F146" s="15">
        <v>960</v>
      </c>
      <c r="G146" s="10">
        <f t="shared" si="20"/>
        <v>0.19607843137254902</v>
      </c>
      <c r="H146" s="7">
        <f t="shared" si="21"/>
        <v>4896</v>
      </c>
      <c r="L146" s="8"/>
      <c r="M146" s="14"/>
      <c r="N146" s="8"/>
      <c r="O146" s="95"/>
    </row>
    <row r="147" spans="2:15" x14ac:dyDescent="0.2">
      <c r="B147" s="9" t="s">
        <v>94</v>
      </c>
      <c r="C147" s="15">
        <v>50272</v>
      </c>
      <c r="D147" s="10">
        <f t="shared" si="19"/>
        <v>0.76596782057532908</v>
      </c>
      <c r="E147" s="7"/>
      <c r="F147" s="15">
        <v>15360</v>
      </c>
      <c r="G147" s="10">
        <f t="shared" si="20"/>
        <v>0.23403217942467089</v>
      </c>
      <c r="H147" s="7">
        <f t="shared" si="21"/>
        <v>65632</v>
      </c>
      <c r="L147" s="8"/>
      <c r="M147" s="14"/>
      <c r="N147" s="14"/>
      <c r="O147" s="95"/>
    </row>
    <row r="148" spans="2:15" x14ac:dyDescent="0.2">
      <c r="L148" s="8"/>
      <c r="M148" s="8"/>
      <c r="N148" s="8"/>
      <c r="O148" s="8"/>
    </row>
    <row r="149" spans="2:15" x14ac:dyDescent="0.2">
      <c r="L149" s="8"/>
      <c r="M149" s="8"/>
      <c r="N149" s="8"/>
      <c r="O149" s="8"/>
    </row>
    <row r="150" spans="2:15" x14ac:dyDescent="0.2">
      <c r="L150" s="8"/>
      <c r="M150" s="8"/>
      <c r="N150" s="8"/>
      <c r="O150" s="8"/>
    </row>
    <row r="152" spans="2:15" x14ac:dyDescent="0.2">
      <c r="L152" s="8"/>
      <c r="M152" s="8"/>
      <c r="N152" s="8"/>
    </row>
    <row r="153" spans="2:15" x14ac:dyDescent="0.2">
      <c r="C153" s="1"/>
      <c r="D153" s="1"/>
      <c r="E153" s="1"/>
      <c r="F153" s="1"/>
      <c r="G153" s="1"/>
    </row>
    <row r="154" spans="2:15" x14ac:dyDescent="0.2">
      <c r="C154" s="1"/>
      <c r="D154" s="1"/>
      <c r="E154" s="1"/>
      <c r="F154" s="1"/>
      <c r="G154" s="1"/>
    </row>
    <row r="155" spans="2:15" x14ac:dyDescent="0.2">
      <c r="C155" s="1"/>
      <c r="D155" s="1"/>
      <c r="E155" s="1"/>
      <c r="F155" s="1"/>
      <c r="G155" s="1"/>
    </row>
    <row r="156" spans="2:15" x14ac:dyDescent="0.2">
      <c r="C156" s="1"/>
      <c r="D156" s="1"/>
      <c r="E156" s="1"/>
      <c r="F156" s="1"/>
      <c r="G156" s="1"/>
    </row>
    <row r="157" spans="2:15" x14ac:dyDescent="0.2">
      <c r="C157" s="1"/>
      <c r="D157" s="1"/>
      <c r="E157" s="1"/>
      <c r="F157" s="1"/>
      <c r="G157" s="1"/>
    </row>
    <row r="158" spans="2:15" x14ac:dyDescent="0.2">
      <c r="C158" s="1"/>
      <c r="D158" s="1"/>
      <c r="E158" s="1"/>
      <c r="F158" s="1"/>
      <c r="G158" s="1"/>
    </row>
    <row r="159" spans="2:15" x14ac:dyDescent="0.2">
      <c r="C159" s="1"/>
      <c r="D159" s="1"/>
      <c r="E159" s="1"/>
      <c r="F159" s="1"/>
      <c r="G159" s="1"/>
    </row>
    <row r="160" spans="2:15" x14ac:dyDescent="0.2">
      <c r="C160" s="1"/>
      <c r="D160" s="1"/>
      <c r="E160" s="1"/>
      <c r="F160" s="1"/>
      <c r="G160" s="1"/>
    </row>
    <row r="161" spans="3:7" x14ac:dyDescent="0.2">
      <c r="C161" s="1"/>
      <c r="D161" s="1"/>
      <c r="E161" s="1"/>
      <c r="F161" s="1"/>
      <c r="G161" s="1"/>
    </row>
    <row r="162" spans="3:7" x14ac:dyDescent="0.2">
      <c r="C162" s="2"/>
      <c r="D162" s="2"/>
      <c r="E162" s="2"/>
      <c r="F162" s="1"/>
      <c r="G162" s="1"/>
    </row>
    <row r="163" spans="3:7" x14ac:dyDescent="0.2">
      <c r="C163" s="2"/>
      <c r="D163" s="2"/>
      <c r="E163" s="2"/>
      <c r="F163" s="1"/>
      <c r="G163" s="1"/>
    </row>
  </sheetData>
  <mergeCells count="2">
    <mergeCell ref="C6:D6"/>
    <mergeCell ref="F6:G6"/>
  </mergeCells>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Z490"/>
  <sheetViews>
    <sheetView tabSelected="1" zoomScale="130" zoomScaleNormal="130" workbookViewId="0">
      <pane ySplit="8" topLeftCell="A9" activePane="bottomLeft" state="frozen"/>
      <selection activeCell="A9" sqref="A9:A31"/>
      <selection pane="bottomLeft" activeCell="A9" sqref="A9:A51"/>
    </sheetView>
  </sheetViews>
  <sheetFormatPr defaultColWidth="8.88671875" defaultRowHeight="15"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5.21875" bestFit="1" customWidth="1"/>
    <col min="14" max="14" width="8.88671875" style="95" bestFit="1" customWidth="1"/>
    <col min="15" max="17" width="9.77734375" style="95" customWidth="1"/>
    <col min="18" max="20" width="6.44140625" bestFit="1" customWidth="1"/>
    <col min="27" max="16384" width="8.88671875" style="8"/>
  </cols>
  <sheetData>
    <row r="1" spans="1:11" ht="12.75" customHeight="1" x14ac:dyDescent="0.2">
      <c r="A1" s="21" t="s">
        <v>427</v>
      </c>
      <c r="C1" s="21"/>
      <c r="D1" s="21"/>
      <c r="E1" s="21"/>
      <c r="F1" s="21"/>
      <c r="G1" s="21"/>
      <c r="H1" s="21"/>
      <c r="I1" s="21"/>
      <c r="J1" s="20"/>
      <c r="K1" s="20"/>
    </row>
    <row r="2" spans="1:11" ht="12.75" customHeight="1" x14ac:dyDescent="0.2">
      <c r="A2" s="21" t="s">
        <v>33</v>
      </c>
      <c r="C2" s="21"/>
      <c r="D2" s="21"/>
      <c r="E2" s="21"/>
      <c r="F2" s="21"/>
      <c r="G2" s="21"/>
      <c r="H2" s="21"/>
      <c r="I2" s="21"/>
      <c r="J2" s="20"/>
      <c r="K2" s="20"/>
    </row>
    <row r="3" spans="1:11" ht="12.75" customHeight="1" x14ac:dyDescent="0.2">
      <c r="A3" s="21" t="s">
        <v>41</v>
      </c>
      <c r="C3" s="21"/>
      <c r="D3" s="21"/>
      <c r="E3" s="21"/>
      <c r="F3" s="21"/>
      <c r="G3" s="21"/>
      <c r="H3" s="21"/>
      <c r="I3" s="21"/>
      <c r="J3" s="20"/>
      <c r="K3" s="20"/>
    </row>
    <row r="4" spans="1:11" ht="12.75" customHeight="1" x14ac:dyDescent="0.2">
      <c r="A4" s="21" t="s">
        <v>689</v>
      </c>
      <c r="C4" s="92"/>
      <c r="D4" s="21"/>
      <c r="E4" s="21"/>
      <c r="F4" s="21"/>
      <c r="G4" s="92"/>
      <c r="H4" s="21"/>
      <c r="I4" s="21"/>
    </row>
    <row r="5" spans="1:11" ht="12.75" customHeight="1" x14ac:dyDescent="0.2">
      <c r="B5" s="93"/>
    </row>
    <row r="6" spans="1:11" ht="12.75" customHeight="1" x14ac:dyDescent="0.2">
      <c r="D6" s="202" t="s">
        <v>46</v>
      </c>
      <c r="E6" s="202"/>
      <c r="F6" s="3"/>
      <c r="G6" s="202" t="s">
        <v>26</v>
      </c>
      <c r="H6" s="202"/>
      <c r="I6" s="3"/>
    </row>
    <row r="7" spans="1:11" ht="12.75" customHeight="1" x14ac:dyDescent="0.2">
      <c r="A7" s="82"/>
      <c r="B7" s="4" t="s">
        <v>27</v>
      </c>
      <c r="C7" s="4" t="s">
        <v>28</v>
      </c>
      <c r="D7" s="5" t="s">
        <v>29</v>
      </c>
      <c r="E7" s="5" t="s">
        <v>30</v>
      </c>
      <c r="F7" s="5"/>
      <c r="G7" s="5" t="s">
        <v>29</v>
      </c>
      <c r="H7" s="5" t="s">
        <v>30</v>
      </c>
      <c r="I7" s="5" t="s">
        <v>31</v>
      </c>
    </row>
    <row r="8" spans="1:11" ht="12.75" customHeight="1" thickBot="1" x14ac:dyDescent="0.25">
      <c r="A8" s="71"/>
      <c r="B8" s="218" t="s">
        <v>44</v>
      </c>
      <c r="C8" s="218"/>
      <c r="D8" s="88">
        <f>SUM(D51,D78,D101,D191,D235,D296,D374,D412)</f>
        <v>3675328</v>
      </c>
      <c r="E8" s="61">
        <f>D8/$I8</f>
        <v>0.6013719547114883</v>
      </c>
      <c r="F8" s="60"/>
      <c r="G8" s="88">
        <f>SUM(G51,G78,G101,G191,G235,G296,G374,G412)</f>
        <v>2436244</v>
      </c>
      <c r="H8" s="61">
        <f>G8/$I8</f>
        <v>0.3986280452885117</v>
      </c>
      <c r="I8" s="63">
        <f>+D8+G8</f>
        <v>6111572</v>
      </c>
    </row>
    <row r="9" spans="1:11" ht="12.75" customHeight="1" x14ac:dyDescent="0.2">
      <c r="A9" s="206" t="s">
        <v>536</v>
      </c>
      <c r="B9" s="212" t="s">
        <v>515</v>
      </c>
      <c r="C9" s="51" t="s">
        <v>514</v>
      </c>
      <c r="D9" s="86"/>
      <c r="E9" s="87"/>
      <c r="F9" s="86"/>
      <c r="G9" s="86"/>
      <c r="H9" s="87"/>
      <c r="I9" s="86"/>
    </row>
    <row r="10" spans="1:11" ht="12.75" customHeight="1" x14ac:dyDescent="0.2">
      <c r="A10" s="207"/>
      <c r="B10" s="209"/>
      <c r="C10" s="52" t="s">
        <v>36</v>
      </c>
      <c r="D10" s="16">
        <v>0</v>
      </c>
      <c r="E10" s="10">
        <f t="shared" ref="E10" si="0">+D10/$I10</f>
        <v>0</v>
      </c>
      <c r="F10" s="16"/>
      <c r="G10" s="16">
        <v>1024</v>
      </c>
      <c r="H10" s="10">
        <f t="shared" ref="H10" si="1">+G10/$I10</f>
        <v>1</v>
      </c>
      <c r="I10" s="7">
        <f>+D10+G10</f>
        <v>1024</v>
      </c>
    </row>
    <row r="11" spans="1:11" ht="12.75" customHeight="1" x14ac:dyDescent="0.2">
      <c r="A11" s="207"/>
      <c r="B11" s="209"/>
      <c r="C11" s="52" t="s">
        <v>234</v>
      </c>
      <c r="D11" s="16"/>
      <c r="E11" s="10" t="s">
        <v>102</v>
      </c>
      <c r="F11" s="16"/>
      <c r="G11" s="16"/>
      <c r="H11" s="10" t="s">
        <v>102</v>
      </c>
      <c r="I11" s="7">
        <f t="shared" ref="I11:I76" si="2">+D11+G11</f>
        <v>0</v>
      </c>
    </row>
    <row r="12" spans="1:11" ht="12.75" customHeight="1" x14ac:dyDescent="0.2">
      <c r="A12" s="207"/>
      <c r="B12" s="209"/>
      <c r="C12" s="52" t="s">
        <v>7</v>
      </c>
      <c r="D12" s="16"/>
      <c r="E12" s="10" t="s">
        <v>102</v>
      </c>
      <c r="F12" s="16"/>
      <c r="G12" s="16"/>
      <c r="H12" s="10" t="s">
        <v>102</v>
      </c>
      <c r="I12" s="7">
        <f t="shared" si="2"/>
        <v>0</v>
      </c>
    </row>
    <row r="13" spans="1:11" ht="12.75" customHeight="1" x14ac:dyDescent="0.2">
      <c r="A13" s="207"/>
      <c r="B13" s="209"/>
      <c r="C13" s="52" t="s">
        <v>235</v>
      </c>
      <c r="D13" s="16">
        <v>0</v>
      </c>
      <c r="E13" s="10">
        <f t="shared" ref="E13:E14" si="3">+D13/$I13</f>
        <v>0</v>
      </c>
      <c r="F13" s="16"/>
      <c r="G13" s="16">
        <v>4608</v>
      </c>
      <c r="H13" s="10">
        <f t="shared" ref="H13:H14" si="4">+G13/$I13</f>
        <v>1</v>
      </c>
      <c r="I13" s="7">
        <f t="shared" si="2"/>
        <v>4608</v>
      </c>
    </row>
    <row r="14" spans="1:11" ht="12.75" customHeight="1" x14ac:dyDescent="0.2">
      <c r="A14" s="207"/>
      <c r="B14" s="209"/>
      <c r="C14" s="52" t="s">
        <v>14</v>
      </c>
      <c r="D14" s="16">
        <v>624</v>
      </c>
      <c r="E14" s="10">
        <f t="shared" si="3"/>
        <v>0.24074074074074073</v>
      </c>
      <c r="F14" s="16"/>
      <c r="G14" s="16">
        <v>1968</v>
      </c>
      <c r="H14" s="10">
        <f t="shared" si="4"/>
        <v>0.7592592592592593</v>
      </c>
      <c r="I14" s="7">
        <f t="shared" si="2"/>
        <v>2592</v>
      </c>
    </row>
    <row r="15" spans="1:11" ht="12.75" customHeight="1" x14ac:dyDescent="0.2">
      <c r="A15" s="207"/>
      <c r="B15" s="209"/>
      <c r="C15" s="52" t="s">
        <v>0</v>
      </c>
      <c r="D15" s="7">
        <v>432</v>
      </c>
      <c r="E15" s="10">
        <f t="shared" ref="E15:E74" si="5">+D15/$I15</f>
        <v>1</v>
      </c>
      <c r="F15" s="7"/>
      <c r="G15" s="7">
        <v>0</v>
      </c>
      <c r="H15" s="10">
        <f t="shared" ref="H15:H74" si="6">+G15/$I15</f>
        <v>0</v>
      </c>
      <c r="I15" s="7">
        <f t="shared" si="2"/>
        <v>432</v>
      </c>
    </row>
    <row r="16" spans="1:11" ht="12.75" customHeight="1" x14ac:dyDescent="0.2">
      <c r="A16" s="207"/>
      <c r="B16" s="210"/>
      <c r="C16" s="9" t="s">
        <v>34</v>
      </c>
      <c r="D16" s="7">
        <v>1344</v>
      </c>
      <c r="E16" s="10">
        <f t="shared" si="5"/>
        <v>1</v>
      </c>
      <c r="F16" s="7"/>
      <c r="G16" s="7">
        <v>0</v>
      </c>
      <c r="H16" s="10">
        <f t="shared" si="6"/>
        <v>0</v>
      </c>
      <c r="I16" s="7">
        <f t="shared" si="2"/>
        <v>1344</v>
      </c>
    </row>
    <row r="17" spans="1:9" ht="12.75" customHeight="1" x14ac:dyDescent="0.2">
      <c r="A17" s="207"/>
      <c r="B17" s="210"/>
      <c r="C17" s="9" t="s">
        <v>37</v>
      </c>
      <c r="D17" s="7">
        <v>6864</v>
      </c>
      <c r="E17" s="10">
        <f t="shared" si="5"/>
        <v>0.71499999999999997</v>
      </c>
      <c r="F17" s="7"/>
      <c r="G17" s="7">
        <v>2736</v>
      </c>
      <c r="H17" s="10">
        <f t="shared" si="6"/>
        <v>0.28499999999999998</v>
      </c>
      <c r="I17" s="7">
        <f t="shared" si="2"/>
        <v>9600</v>
      </c>
    </row>
    <row r="18" spans="1:9" ht="12.75" customHeight="1" x14ac:dyDescent="0.2">
      <c r="A18" s="207"/>
      <c r="B18" s="210"/>
      <c r="C18" s="9" t="s">
        <v>208</v>
      </c>
      <c r="D18" s="7">
        <v>624</v>
      </c>
      <c r="E18" s="10">
        <f t="shared" si="5"/>
        <v>1</v>
      </c>
      <c r="F18" s="12"/>
      <c r="G18" s="7">
        <v>0</v>
      </c>
      <c r="H18" s="10">
        <f>+G18/$I18</f>
        <v>0</v>
      </c>
      <c r="I18" s="7">
        <f t="shared" si="2"/>
        <v>624</v>
      </c>
    </row>
    <row r="19" spans="1:9" ht="12.75" customHeight="1" x14ac:dyDescent="0.2">
      <c r="A19" s="207"/>
      <c r="B19" s="210"/>
      <c r="C19" s="9" t="s">
        <v>1</v>
      </c>
      <c r="D19" s="7">
        <v>27088</v>
      </c>
      <c r="E19" s="10">
        <f t="shared" si="5"/>
        <v>0.74614367562802997</v>
      </c>
      <c r="F19" s="12"/>
      <c r="G19" s="7">
        <v>9216</v>
      </c>
      <c r="H19" s="10">
        <f t="shared" si="6"/>
        <v>0.25385632437197003</v>
      </c>
      <c r="I19" s="7">
        <f t="shared" si="2"/>
        <v>36304</v>
      </c>
    </row>
    <row r="20" spans="1:9" ht="12.75" customHeight="1" x14ac:dyDescent="0.2">
      <c r="A20" s="207"/>
      <c r="B20" s="210"/>
      <c r="C20" s="9" t="s">
        <v>16</v>
      </c>
      <c r="D20" s="7">
        <v>0</v>
      </c>
      <c r="E20" s="10">
        <f t="shared" si="5"/>
        <v>0</v>
      </c>
      <c r="F20" s="12"/>
      <c r="G20" s="7">
        <v>2112</v>
      </c>
      <c r="H20" s="10">
        <f t="shared" si="6"/>
        <v>1</v>
      </c>
      <c r="I20" s="7">
        <f t="shared" si="2"/>
        <v>2112</v>
      </c>
    </row>
    <row r="21" spans="1:9" ht="12.75" customHeight="1" x14ac:dyDescent="0.2">
      <c r="A21" s="207"/>
      <c r="B21" s="210"/>
      <c r="C21" s="9" t="s">
        <v>21</v>
      </c>
      <c r="D21" s="7">
        <v>7920</v>
      </c>
      <c r="E21" s="10">
        <f t="shared" si="5"/>
        <v>0.58098591549295775</v>
      </c>
      <c r="F21" s="12"/>
      <c r="G21" s="7">
        <v>5712</v>
      </c>
      <c r="H21" s="10">
        <f t="shared" si="6"/>
        <v>0.41901408450704225</v>
      </c>
      <c r="I21" s="7">
        <f t="shared" si="2"/>
        <v>13632</v>
      </c>
    </row>
    <row r="22" spans="1:9" ht="12.75" customHeight="1" x14ac:dyDescent="0.2">
      <c r="A22" s="207"/>
      <c r="B22" s="210"/>
      <c r="C22" s="9" t="s">
        <v>3</v>
      </c>
      <c r="D22" s="7"/>
      <c r="E22" s="10" t="s">
        <v>102</v>
      </c>
      <c r="F22" s="12"/>
      <c r="G22" s="7"/>
      <c r="H22" s="10" t="s">
        <v>102</v>
      </c>
      <c r="I22" s="7">
        <f t="shared" si="2"/>
        <v>0</v>
      </c>
    </row>
    <row r="23" spans="1:9" ht="12.75" customHeight="1" x14ac:dyDescent="0.2">
      <c r="A23" s="207"/>
      <c r="B23" s="210"/>
      <c r="C23" s="9" t="s">
        <v>6</v>
      </c>
      <c r="D23" s="15">
        <v>4800</v>
      </c>
      <c r="E23" s="10">
        <f t="shared" si="5"/>
        <v>0.54347826086956519</v>
      </c>
      <c r="F23" s="7"/>
      <c r="G23" s="15">
        <v>4032</v>
      </c>
      <c r="H23" s="10">
        <f t="shared" si="6"/>
        <v>0.45652173913043476</v>
      </c>
      <c r="I23" s="7">
        <f t="shared" si="2"/>
        <v>8832</v>
      </c>
    </row>
    <row r="24" spans="1:9" ht="12.75" customHeight="1" x14ac:dyDescent="0.2">
      <c r="A24" s="207"/>
      <c r="B24" s="210"/>
      <c r="C24" s="9" t="s">
        <v>9</v>
      </c>
      <c r="D24" s="15"/>
      <c r="E24" s="10" t="s">
        <v>102</v>
      </c>
      <c r="F24" s="7"/>
      <c r="G24" s="15">
        <v>672</v>
      </c>
      <c r="H24" s="10" t="s">
        <v>102</v>
      </c>
      <c r="I24" s="7">
        <f t="shared" si="2"/>
        <v>672</v>
      </c>
    </row>
    <row r="25" spans="1:9" ht="12.75" customHeight="1" x14ac:dyDescent="0.2">
      <c r="A25" s="207"/>
      <c r="B25" s="210"/>
      <c r="C25" s="9" t="s">
        <v>236</v>
      </c>
      <c r="D25" s="15"/>
      <c r="E25" s="10" t="s">
        <v>102</v>
      </c>
      <c r="F25" s="7"/>
      <c r="G25" s="15"/>
      <c r="H25" s="10" t="s">
        <v>102</v>
      </c>
      <c r="I25" s="7">
        <f t="shared" si="2"/>
        <v>0</v>
      </c>
    </row>
    <row r="26" spans="1:9" ht="12.75" customHeight="1" x14ac:dyDescent="0.2">
      <c r="A26" s="207"/>
      <c r="B26" s="210"/>
      <c r="C26" s="9" t="s">
        <v>4</v>
      </c>
      <c r="D26" s="15"/>
      <c r="E26" s="10" t="s">
        <v>102</v>
      </c>
      <c r="F26" s="7"/>
      <c r="G26" s="15"/>
      <c r="H26" s="10" t="s">
        <v>102</v>
      </c>
      <c r="I26" s="7">
        <f t="shared" si="2"/>
        <v>0</v>
      </c>
    </row>
    <row r="27" spans="1:9" ht="12.75" customHeight="1" x14ac:dyDescent="0.2">
      <c r="A27" s="207"/>
      <c r="B27" s="210"/>
      <c r="C27" s="9" t="s">
        <v>18</v>
      </c>
      <c r="D27" s="7"/>
      <c r="E27" s="10" t="s">
        <v>102</v>
      </c>
      <c r="F27" s="7"/>
      <c r="G27" s="7"/>
      <c r="H27" s="10" t="s">
        <v>102</v>
      </c>
      <c r="I27" s="7">
        <f t="shared" si="2"/>
        <v>0</v>
      </c>
    </row>
    <row r="28" spans="1:9" ht="12.75" customHeight="1" x14ac:dyDescent="0.2">
      <c r="A28" s="207"/>
      <c r="B28" s="210"/>
      <c r="C28" s="9" t="s">
        <v>22</v>
      </c>
      <c r="D28" s="7">
        <v>3840</v>
      </c>
      <c r="E28" s="10">
        <f t="shared" si="5"/>
        <v>0.60150375939849621</v>
      </c>
      <c r="F28" s="7"/>
      <c r="G28" s="7">
        <v>2544</v>
      </c>
      <c r="H28" s="10">
        <f t="shared" si="6"/>
        <v>0.39849624060150374</v>
      </c>
      <c r="I28" s="7">
        <f t="shared" si="2"/>
        <v>6384</v>
      </c>
    </row>
    <row r="29" spans="1:9" ht="12.75" customHeight="1" x14ac:dyDescent="0.2">
      <c r="A29" s="207"/>
      <c r="B29" s="210"/>
      <c r="C29" s="9" t="s">
        <v>23</v>
      </c>
      <c r="D29" s="7">
        <v>1152</v>
      </c>
      <c r="E29" s="10">
        <f t="shared" si="5"/>
        <v>1</v>
      </c>
      <c r="F29" s="7"/>
      <c r="G29" s="7">
        <v>0</v>
      </c>
      <c r="H29" s="10">
        <f t="shared" si="6"/>
        <v>0</v>
      </c>
      <c r="I29" s="7">
        <f t="shared" si="2"/>
        <v>1152</v>
      </c>
    </row>
    <row r="30" spans="1:9" ht="12.75" customHeight="1" x14ac:dyDescent="0.2">
      <c r="A30" s="207"/>
      <c r="B30" s="210"/>
      <c r="C30" s="9" t="s">
        <v>47</v>
      </c>
      <c r="D30" s="7"/>
      <c r="E30" s="10" t="s">
        <v>102</v>
      </c>
      <c r="F30" s="7"/>
      <c r="G30" s="7"/>
      <c r="H30" s="10" t="s">
        <v>102</v>
      </c>
      <c r="I30" s="7">
        <f t="shared" si="2"/>
        <v>0</v>
      </c>
    </row>
    <row r="31" spans="1:9" ht="12.75" customHeight="1" x14ac:dyDescent="0.2">
      <c r="A31" s="207"/>
      <c r="B31" s="210"/>
      <c r="C31" s="9" t="s">
        <v>5</v>
      </c>
      <c r="D31" s="7">
        <v>0</v>
      </c>
      <c r="E31" s="10">
        <f t="shared" si="5"/>
        <v>0</v>
      </c>
      <c r="F31" s="7"/>
      <c r="G31" s="7">
        <v>1632</v>
      </c>
      <c r="H31" s="10">
        <f t="shared" si="6"/>
        <v>1</v>
      </c>
      <c r="I31" s="7">
        <f t="shared" si="2"/>
        <v>1632</v>
      </c>
    </row>
    <row r="32" spans="1:9" ht="12.75" customHeight="1" thickBot="1" x14ac:dyDescent="0.25">
      <c r="A32" s="207"/>
      <c r="B32" s="217"/>
      <c r="C32" s="59" t="s">
        <v>25</v>
      </c>
      <c r="D32" s="60">
        <f>SUM(D10:D31)</f>
        <v>54688</v>
      </c>
      <c r="E32" s="61">
        <f t="shared" si="5"/>
        <v>0.60133708655876139</v>
      </c>
      <c r="F32" s="62"/>
      <c r="G32" s="60">
        <f>SUM(G10:G31)</f>
        <v>36256</v>
      </c>
      <c r="H32" s="61">
        <f t="shared" si="6"/>
        <v>0.39866291344123855</v>
      </c>
      <c r="I32" s="63">
        <f t="shared" si="2"/>
        <v>90944</v>
      </c>
    </row>
    <row r="33" spans="1:9" ht="12.75" customHeight="1" x14ac:dyDescent="0.2">
      <c r="A33" s="207"/>
      <c r="B33" s="209" t="s">
        <v>516</v>
      </c>
      <c r="C33" s="48" t="s">
        <v>490</v>
      </c>
      <c r="D33" s="16">
        <v>47184</v>
      </c>
      <c r="E33" s="17">
        <f t="shared" si="5"/>
        <v>0.86607929515418502</v>
      </c>
      <c r="F33" s="16"/>
      <c r="G33" s="16">
        <v>7296</v>
      </c>
      <c r="H33" s="17">
        <f t="shared" si="6"/>
        <v>0.13392070484581498</v>
      </c>
      <c r="I33" s="16">
        <f t="shared" si="2"/>
        <v>54480</v>
      </c>
    </row>
    <row r="34" spans="1:9" ht="12.75" customHeight="1" x14ac:dyDescent="0.2">
      <c r="A34" s="207"/>
      <c r="B34" s="209"/>
      <c r="C34" s="9" t="s">
        <v>491</v>
      </c>
      <c r="D34" s="7">
        <v>2080</v>
      </c>
      <c r="E34" s="10">
        <f t="shared" si="5"/>
        <v>1</v>
      </c>
      <c r="F34" s="12"/>
      <c r="G34" s="7">
        <v>0</v>
      </c>
      <c r="H34" s="10">
        <f t="shared" si="6"/>
        <v>0</v>
      </c>
      <c r="I34" s="7">
        <f t="shared" si="2"/>
        <v>2080</v>
      </c>
    </row>
    <row r="35" spans="1:9" ht="12.75" customHeight="1" x14ac:dyDescent="0.2">
      <c r="A35" s="207"/>
      <c r="B35" s="209"/>
      <c r="C35" s="9" t="s">
        <v>661</v>
      </c>
      <c r="D35" s="12">
        <v>12224</v>
      </c>
      <c r="E35" s="10">
        <f t="shared" si="5"/>
        <v>0.84888888888888892</v>
      </c>
      <c r="F35" s="12"/>
      <c r="G35" s="7">
        <v>2176</v>
      </c>
      <c r="H35" s="10">
        <f t="shared" si="6"/>
        <v>0.15111111111111111</v>
      </c>
      <c r="I35" s="7">
        <f t="shared" si="2"/>
        <v>14400</v>
      </c>
    </row>
    <row r="36" spans="1:9" ht="12.75" customHeight="1" x14ac:dyDescent="0.2">
      <c r="A36" s="207"/>
      <c r="B36" s="209"/>
      <c r="C36" s="9" t="s">
        <v>662</v>
      </c>
      <c r="D36" s="7">
        <v>1280</v>
      </c>
      <c r="E36" s="10">
        <f t="shared" si="5"/>
        <v>1</v>
      </c>
      <c r="F36" s="7"/>
      <c r="G36" s="7">
        <v>0</v>
      </c>
      <c r="H36" s="10">
        <f t="shared" si="6"/>
        <v>0</v>
      </c>
      <c r="I36" s="7">
        <f t="shared" si="2"/>
        <v>1280</v>
      </c>
    </row>
    <row r="37" spans="1:9" ht="12.75" customHeight="1" x14ac:dyDescent="0.2">
      <c r="A37" s="207"/>
      <c r="B37" s="209"/>
      <c r="C37" s="9" t="s">
        <v>492</v>
      </c>
      <c r="D37" s="7">
        <v>9312</v>
      </c>
      <c r="E37" s="10">
        <f t="shared" si="5"/>
        <v>1</v>
      </c>
      <c r="F37" s="7"/>
      <c r="G37" s="7">
        <v>0</v>
      </c>
      <c r="H37" s="10">
        <f t="shared" si="6"/>
        <v>0</v>
      </c>
      <c r="I37" s="7">
        <f t="shared" si="2"/>
        <v>9312</v>
      </c>
    </row>
    <row r="38" spans="1:9" ht="12.75" customHeight="1" x14ac:dyDescent="0.2">
      <c r="A38" s="207"/>
      <c r="B38" s="209"/>
      <c r="C38" s="9" t="s">
        <v>663</v>
      </c>
      <c r="D38" s="7">
        <v>13296</v>
      </c>
      <c r="E38" s="10">
        <f t="shared" si="5"/>
        <v>0.32084942084942086</v>
      </c>
      <c r="F38" s="7"/>
      <c r="G38" s="7">
        <v>28144</v>
      </c>
      <c r="H38" s="10">
        <f t="shared" si="6"/>
        <v>0.67915057915057919</v>
      </c>
      <c r="I38" s="7">
        <f t="shared" si="2"/>
        <v>41440</v>
      </c>
    </row>
    <row r="39" spans="1:9" ht="12.75" customHeight="1" x14ac:dyDescent="0.2">
      <c r="A39" s="207"/>
      <c r="B39" s="209"/>
      <c r="C39" s="9" t="s">
        <v>664</v>
      </c>
      <c r="D39" s="7">
        <v>3744</v>
      </c>
      <c r="E39" s="10">
        <f t="shared" si="5"/>
        <v>1</v>
      </c>
      <c r="F39" s="7"/>
      <c r="G39" s="7">
        <v>0</v>
      </c>
      <c r="H39" s="10">
        <f t="shared" si="6"/>
        <v>0</v>
      </c>
      <c r="I39" s="7">
        <f t="shared" si="2"/>
        <v>3744</v>
      </c>
    </row>
    <row r="40" spans="1:9" ht="12.75" customHeight="1" x14ac:dyDescent="0.2">
      <c r="A40" s="207"/>
      <c r="B40" s="209"/>
      <c r="C40" s="9" t="s">
        <v>683</v>
      </c>
      <c r="D40" s="7">
        <v>4416</v>
      </c>
      <c r="E40" s="10">
        <f t="shared" si="5"/>
        <v>0.7752808988764045</v>
      </c>
      <c r="F40" s="7"/>
      <c r="G40" s="7">
        <v>1280</v>
      </c>
      <c r="H40" s="10">
        <f t="shared" si="6"/>
        <v>0.2247191011235955</v>
      </c>
      <c r="I40" s="7">
        <f t="shared" si="2"/>
        <v>5696</v>
      </c>
    </row>
    <row r="41" spans="1:9" ht="12.75" customHeight="1" x14ac:dyDescent="0.2">
      <c r="A41" s="207"/>
      <c r="B41" s="209"/>
      <c r="C41" s="9" t="s">
        <v>493</v>
      </c>
      <c r="D41" s="7">
        <v>10688</v>
      </c>
      <c r="E41" s="10">
        <f t="shared" si="5"/>
        <v>0.6028880866425993</v>
      </c>
      <c r="F41" s="7"/>
      <c r="G41" s="7">
        <v>7040</v>
      </c>
      <c r="H41" s="10">
        <f t="shared" si="6"/>
        <v>0.3971119133574007</v>
      </c>
      <c r="I41" s="7">
        <f t="shared" si="2"/>
        <v>17728</v>
      </c>
    </row>
    <row r="42" spans="1:9" ht="12.75" customHeight="1" x14ac:dyDescent="0.2">
      <c r="A42" s="207"/>
      <c r="B42" s="209"/>
      <c r="C42" s="9" t="s">
        <v>494</v>
      </c>
      <c r="D42" s="7">
        <v>7360</v>
      </c>
      <c r="E42" s="10">
        <f t="shared" si="5"/>
        <v>0.70987654320987659</v>
      </c>
      <c r="F42" s="7"/>
      <c r="G42" s="7">
        <v>3008</v>
      </c>
      <c r="H42" s="10">
        <f t="shared" si="6"/>
        <v>0.29012345679012347</v>
      </c>
      <c r="I42" s="7">
        <f t="shared" si="2"/>
        <v>10368</v>
      </c>
    </row>
    <row r="43" spans="1:9" ht="12.75" customHeight="1" x14ac:dyDescent="0.2">
      <c r="A43" s="207"/>
      <c r="B43" s="209"/>
      <c r="C43" s="9" t="s">
        <v>660</v>
      </c>
      <c r="D43" s="7"/>
      <c r="E43" s="10" t="s">
        <v>102</v>
      </c>
      <c r="F43" s="7"/>
      <c r="G43" s="7"/>
      <c r="H43" s="10" t="s">
        <v>102</v>
      </c>
      <c r="I43" s="7">
        <f t="shared" si="2"/>
        <v>0</v>
      </c>
    </row>
    <row r="44" spans="1:9" ht="12.75" customHeight="1" x14ac:dyDescent="0.2">
      <c r="A44" s="207"/>
      <c r="B44" s="209"/>
      <c r="C44" s="9" t="s">
        <v>495</v>
      </c>
      <c r="D44" s="41">
        <v>16784</v>
      </c>
      <c r="E44" s="17">
        <f t="shared" si="5"/>
        <v>0.47921425308359983</v>
      </c>
      <c r="F44" s="16"/>
      <c r="G44" s="41">
        <v>18240</v>
      </c>
      <c r="H44" s="17">
        <f t="shared" si="6"/>
        <v>0.52078574691640023</v>
      </c>
      <c r="I44" s="16">
        <f t="shared" si="2"/>
        <v>35024</v>
      </c>
    </row>
    <row r="45" spans="1:9" ht="12.75" customHeight="1" x14ac:dyDescent="0.2">
      <c r="A45" s="207"/>
      <c r="B45" s="209"/>
      <c r="C45" s="9" t="s">
        <v>665</v>
      </c>
      <c r="D45" s="7">
        <v>13520</v>
      </c>
      <c r="E45" s="10">
        <f t="shared" si="5"/>
        <v>0.81800580832526626</v>
      </c>
      <c r="F45" s="12"/>
      <c r="G45" s="7">
        <v>3008</v>
      </c>
      <c r="H45" s="10">
        <f t="shared" si="6"/>
        <v>0.1819941916747338</v>
      </c>
      <c r="I45" s="7">
        <f t="shared" si="2"/>
        <v>16528</v>
      </c>
    </row>
    <row r="46" spans="1:9" ht="12.75" customHeight="1" x14ac:dyDescent="0.2">
      <c r="A46" s="207"/>
      <c r="B46" s="209"/>
      <c r="C46" s="9" t="s">
        <v>666</v>
      </c>
      <c r="D46" s="7">
        <v>4096</v>
      </c>
      <c r="E46" s="10">
        <f t="shared" si="5"/>
        <v>1</v>
      </c>
      <c r="F46" s="7"/>
      <c r="G46" s="7">
        <v>0</v>
      </c>
      <c r="H46" s="10">
        <f t="shared" si="6"/>
        <v>0</v>
      </c>
      <c r="I46" s="7">
        <f t="shared" si="2"/>
        <v>4096</v>
      </c>
    </row>
    <row r="47" spans="1:9" ht="12.75" customHeight="1" x14ac:dyDescent="0.2">
      <c r="A47" s="207"/>
      <c r="B47" s="209"/>
      <c r="C47" s="9" t="s">
        <v>496</v>
      </c>
      <c r="D47" s="7">
        <v>0</v>
      </c>
      <c r="E47" s="10">
        <f t="shared" si="5"/>
        <v>0</v>
      </c>
      <c r="F47" s="7"/>
      <c r="G47" s="7">
        <v>1040</v>
      </c>
      <c r="H47" s="10">
        <f t="shared" si="6"/>
        <v>1</v>
      </c>
      <c r="I47" s="7">
        <f t="shared" si="2"/>
        <v>1040</v>
      </c>
    </row>
    <row r="48" spans="1:9" ht="12.75" customHeight="1" x14ac:dyDescent="0.2">
      <c r="A48" s="207"/>
      <c r="B48" s="209"/>
      <c r="C48" s="9" t="s">
        <v>667</v>
      </c>
      <c r="D48" s="7">
        <v>0</v>
      </c>
      <c r="E48" s="10">
        <f t="shared" si="5"/>
        <v>0</v>
      </c>
      <c r="F48" s="7"/>
      <c r="G48" s="7">
        <v>1024</v>
      </c>
      <c r="H48" s="10">
        <f t="shared" si="6"/>
        <v>1</v>
      </c>
      <c r="I48" s="7">
        <f t="shared" si="2"/>
        <v>1024</v>
      </c>
    </row>
    <row r="49" spans="1:9" ht="12.75" customHeight="1" x14ac:dyDescent="0.2">
      <c r="A49" s="207"/>
      <c r="B49" s="209"/>
      <c r="C49" s="9" t="s">
        <v>497</v>
      </c>
      <c r="D49" s="15">
        <v>50272</v>
      </c>
      <c r="E49" s="10">
        <f t="shared" si="5"/>
        <v>0.76596782057532908</v>
      </c>
      <c r="F49" s="7"/>
      <c r="G49" s="15">
        <v>15360</v>
      </c>
      <c r="H49" s="10">
        <f t="shared" si="6"/>
        <v>0.23403217942467089</v>
      </c>
      <c r="I49" s="7">
        <f t="shared" si="2"/>
        <v>65632</v>
      </c>
    </row>
    <row r="50" spans="1:9" ht="12.75" customHeight="1" thickBot="1" x14ac:dyDescent="0.25">
      <c r="A50" s="207"/>
      <c r="B50" s="219"/>
      <c r="C50" s="64" t="s">
        <v>25</v>
      </c>
      <c r="D50" s="60">
        <f>SUM(D33:D49)</f>
        <v>196256</v>
      </c>
      <c r="E50" s="61">
        <f t="shared" si="5"/>
        <v>0.69135384962236501</v>
      </c>
      <c r="F50" s="63"/>
      <c r="G50" s="60">
        <f>SUM(G33:G49)</f>
        <v>87616</v>
      </c>
      <c r="H50" s="61">
        <f t="shared" si="6"/>
        <v>0.30864615037763499</v>
      </c>
      <c r="I50" s="63">
        <f t="shared" si="2"/>
        <v>283872</v>
      </c>
    </row>
    <row r="51" spans="1:9" ht="12.75" customHeight="1" thickBot="1" x14ac:dyDescent="0.25">
      <c r="A51" s="211"/>
      <c r="B51" s="204" t="s">
        <v>295</v>
      </c>
      <c r="C51" s="205"/>
      <c r="D51" s="76">
        <f>SUM(D32,D50)</f>
        <v>250944</v>
      </c>
      <c r="E51" s="77">
        <f t="shared" ref="E51:E131" si="7">+D51/$I51</f>
        <v>0.66951250747033209</v>
      </c>
      <c r="F51" s="78"/>
      <c r="G51" s="76">
        <f>SUM(G32,G50)</f>
        <v>123872</v>
      </c>
      <c r="H51" s="77">
        <f t="shared" ref="H51:H131" si="8">+G51/$I51</f>
        <v>0.33048749252966791</v>
      </c>
      <c r="I51" s="78">
        <f t="shared" ref="I51:I131" si="9">+D51+G51</f>
        <v>374816</v>
      </c>
    </row>
    <row r="52" spans="1:9" ht="12.75" customHeight="1" x14ac:dyDescent="0.2">
      <c r="A52" s="212" t="s">
        <v>535</v>
      </c>
      <c r="B52" s="212" t="s">
        <v>517</v>
      </c>
      <c r="C52" s="51" t="s">
        <v>203</v>
      </c>
      <c r="D52" s="86"/>
      <c r="E52" s="87"/>
      <c r="F52" s="86"/>
      <c r="G52" s="86"/>
      <c r="H52" s="87"/>
      <c r="I52" s="86"/>
    </row>
    <row r="53" spans="1:9" ht="12.75" customHeight="1" x14ac:dyDescent="0.2">
      <c r="A53" s="209"/>
      <c r="B53" s="209"/>
      <c r="C53" s="9" t="s">
        <v>36</v>
      </c>
      <c r="D53" s="15"/>
      <c r="E53" s="10" t="s">
        <v>102</v>
      </c>
      <c r="F53" s="7"/>
      <c r="G53" s="15"/>
      <c r="H53" s="10" t="s">
        <v>102</v>
      </c>
      <c r="I53" s="7">
        <f t="shared" si="2"/>
        <v>0</v>
      </c>
    </row>
    <row r="54" spans="1:9" ht="12.75" customHeight="1" x14ac:dyDescent="0.2">
      <c r="A54" s="209"/>
      <c r="B54" s="209"/>
      <c r="C54" s="9" t="s">
        <v>234</v>
      </c>
      <c r="D54" s="15">
        <v>0</v>
      </c>
      <c r="E54" s="10">
        <f t="shared" si="5"/>
        <v>0</v>
      </c>
      <c r="F54" s="7"/>
      <c r="G54" s="15">
        <v>1344</v>
      </c>
      <c r="H54" s="10">
        <f t="shared" si="6"/>
        <v>1</v>
      </c>
      <c r="I54" s="7">
        <f t="shared" si="2"/>
        <v>1344</v>
      </c>
    </row>
    <row r="55" spans="1:9" ht="12.75" customHeight="1" x14ac:dyDescent="0.2">
      <c r="A55" s="209"/>
      <c r="B55" s="209"/>
      <c r="C55" s="9" t="s">
        <v>7</v>
      </c>
      <c r="D55" s="15">
        <v>0</v>
      </c>
      <c r="E55" s="10">
        <f t="shared" si="5"/>
        <v>0</v>
      </c>
      <c r="F55" s="7"/>
      <c r="G55" s="15">
        <v>1152</v>
      </c>
      <c r="H55" s="10">
        <f t="shared" si="6"/>
        <v>1</v>
      </c>
      <c r="I55" s="7">
        <f t="shared" si="2"/>
        <v>1152</v>
      </c>
    </row>
    <row r="56" spans="1:9" ht="12.75" customHeight="1" x14ac:dyDescent="0.2">
      <c r="A56" s="210"/>
      <c r="B56" s="210"/>
      <c r="C56" s="9" t="s">
        <v>14</v>
      </c>
      <c r="D56" s="15">
        <v>1248</v>
      </c>
      <c r="E56" s="10">
        <f t="shared" si="5"/>
        <v>0.27083333333333331</v>
      </c>
      <c r="F56" s="7"/>
      <c r="G56" s="15">
        <v>3360</v>
      </c>
      <c r="H56" s="10">
        <f t="shared" si="6"/>
        <v>0.72916666666666663</v>
      </c>
      <c r="I56" s="7">
        <f t="shared" si="2"/>
        <v>4608</v>
      </c>
    </row>
    <row r="57" spans="1:9" ht="12.75" customHeight="1" x14ac:dyDescent="0.2">
      <c r="A57" s="210"/>
      <c r="B57" s="210"/>
      <c r="C57" s="9" t="s">
        <v>0</v>
      </c>
      <c r="D57" s="15">
        <v>0</v>
      </c>
      <c r="E57" s="10">
        <f t="shared" si="5"/>
        <v>0</v>
      </c>
      <c r="F57" s="7"/>
      <c r="G57" s="15">
        <v>1440</v>
      </c>
      <c r="H57" s="10">
        <f t="shared" si="6"/>
        <v>1</v>
      </c>
      <c r="I57" s="7">
        <f t="shared" si="2"/>
        <v>1440</v>
      </c>
    </row>
    <row r="58" spans="1:9" ht="12.75" customHeight="1" x14ac:dyDescent="0.2">
      <c r="A58" s="210"/>
      <c r="B58" s="210"/>
      <c r="C58" s="50" t="s">
        <v>15</v>
      </c>
      <c r="D58" s="15">
        <v>0</v>
      </c>
      <c r="E58" s="10">
        <f t="shared" si="5"/>
        <v>0</v>
      </c>
      <c r="F58" s="7"/>
      <c r="G58" s="15">
        <v>448</v>
      </c>
      <c r="H58" s="10">
        <f t="shared" si="6"/>
        <v>1</v>
      </c>
      <c r="I58" s="7">
        <f t="shared" si="2"/>
        <v>448</v>
      </c>
    </row>
    <row r="59" spans="1:9" ht="12.75" customHeight="1" x14ac:dyDescent="0.2">
      <c r="A59" s="210"/>
      <c r="B59" s="210"/>
      <c r="C59" s="50" t="s">
        <v>34</v>
      </c>
      <c r="D59" s="15">
        <v>576</v>
      </c>
      <c r="E59" s="10">
        <f t="shared" si="5"/>
        <v>7.792207792207792E-2</v>
      </c>
      <c r="F59" s="7"/>
      <c r="G59" s="15">
        <v>6816</v>
      </c>
      <c r="H59" s="10">
        <f t="shared" si="6"/>
        <v>0.92207792207792205</v>
      </c>
      <c r="I59" s="7">
        <f t="shared" si="2"/>
        <v>7392</v>
      </c>
    </row>
    <row r="60" spans="1:9" ht="12.75" customHeight="1" x14ac:dyDescent="0.2">
      <c r="A60" s="210"/>
      <c r="B60" s="210"/>
      <c r="C60" s="50" t="s">
        <v>37</v>
      </c>
      <c r="D60" s="15">
        <v>0</v>
      </c>
      <c r="E60" s="10">
        <f t="shared" si="5"/>
        <v>0</v>
      </c>
      <c r="F60" s="7"/>
      <c r="G60" s="15">
        <v>576</v>
      </c>
      <c r="H60" s="10">
        <f t="shared" si="6"/>
        <v>1</v>
      </c>
      <c r="I60" s="7">
        <f t="shared" si="2"/>
        <v>576</v>
      </c>
    </row>
    <row r="61" spans="1:9" ht="12.75" customHeight="1" x14ac:dyDescent="0.2">
      <c r="A61" s="210"/>
      <c r="B61" s="210"/>
      <c r="C61" s="50" t="s">
        <v>208</v>
      </c>
      <c r="D61" s="15">
        <v>0</v>
      </c>
      <c r="E61" s="10">
        <f t="shared" si="5"/>
        <v>0</v>
      </c>
      <c r="F61" s="7"/>
      <c r="G61" s="15">
        <v>1872</v>
      </c>
      <c r="H61" s="10">
        <f t="shared" si="6"/>
        <v>1</v>
      </c>
      <c r="I61" s="7">
        <f t="shared" si="2"/>
        <v>1872</v>
      </c>
    </row>
    <row r="62" spans="1:9" ht="12.75" customHeight="1" x14ac:dyDescent="0.2">
      <c r="A62" s="210"/>
      <c r="B62" s="210"/>
      <c r="C62" s="50" t="s">
        <v>1</v>
      </c>
      <c r="D62" s="15">
        <v>20672</v>
      </c>
      <c r="E62" s="10">
        <f t="shared" si="5"/>
        <v>0.41852931648850017</v>
      </c>
      <c r="F62" s="7"/>
      <c r="G62" s="15">
        <v>28720</v>
      </c>
      <c r="H62" s="10">
        <f t="shared" si="6"/>
        <v>0.58147068351149989</v>
      </c>
      <c r="I62" s="7">
        <f t="shared" si="2"/>
        <v>49392</v>
      </c>
    </row>
    <row r="63" spans="1:9" ht="12.75" customHeight="1" x14ac:dyDescent="0.2">
      <c r="A63" s="210"/>
      <c r="B63" s="210"/>
      <c r="C63" s="50" t="s">
        <v>16</v>
      </c>
      <c r="D63" s="15"/>
      <c r="E63" s="10" t="s">
        <v>102</v>
      </c>
      <c r="F63" s="7"/>
      <c r="G63" s="15"/>
      <c r="H63" s="10" t="s">
        <v>102</v>
      </c>
      <c r="I63" s="7">
        <f t="shared" si="2"/>
        <v>0</v>
      </c>
    </row>
    <row r="64" spans="1:9" ht="12.75" customHeight="1" x14ac:dyDescent="0.2">
      <c r="A64" s="210"/>
      <c r="B64" s="210"/>
      <c r="C64" s="50" t="s">
        <v>17</v>
      </c>
      <c r="D64" s="15">
        <v>0</v>
      </c>
      <c r="E64" s="10">
        <f t="shared" si="5"/>
        <v>0</v>
      </c>
      <c r="F64" s="7"/>
      <c r="G64" s="15">
        <v>1152</v>
      </c>
      <c r="H64" s="10">
        <f t="shared" si="6"/>
        <v>1</v>
      </c>
      <c r="I64" s="7">
        <f t="shared" si="2"/>
        <v>1152</v>
      </c>
    </row>
    <row r="65" spans="1:9" ht="12.75" customHeight="1" x14ac:dyDescent="0.2">
      <c r="A65" s="210"/>
      <c r="B65" s="210"/>
      <c r="C65" s="50" t="s">
        <v>21</v>
      </c>
      <c r="D65" s="15">
        <v>8496</v>
      </c>
      <c r="E65" s="10">
        <f t="shared" si="5"/>
        <v>0.41549295774647887</v>
      </c>
      <c r="F65" s="7"/>
      <c r="G65" s="15">
        <v>11952</v>
      </c>
      <c r="H65" s="10">
        <f t="shared" si="6"/>
        <v>0.58450704225352113</v>
      </c>
      <c r="I65" s="7">
        <f t="shared" si="2"/>
        <v>20448</v>
      </c>
    </row>
    <row r="66" spans="1:9" ht="12.75" customHeight="1" x14ac:dyDescent="0.2">
      <c r="A66" s="210"/>
      <c r="B66" s="210"/>
      <c r="C66" s="50" t="s">
        <v>3</v>
      </c>
      <c r="D66" s="15">
        <v>0</v>
      </c>
      <c r="E66" s="10">
        <f t="shared" si="5"/>
        <v>0</v>
      </c>
      <c r="F66" s="7"/>
      <c r="G66" s="15">
        <v>1440</v>
      </c>
      <c r="H66" s="10">
        <f t="shared" si="6"/>
        <v>1</v>
      </c>
      <c r="I66" s="7">
        <f t="shared" si="2"/>
        <v>1440</v>
      </c>
    </row>
    <row r="67" spans="1:9" ht="12.75" customHeight="1" x14ac:dyDescent="0.2">
      <c r="A67" s="210"/>
      <c r="B67" s="210"/>
      <c r="C67" s="50" t="s">
        <v>6</v>
      </c>
      <c r="D67" s="15">
        <v>5056</v>
      </c>
      <c r="E67" s="10">
        <f t="shared" si="5"/>
        <v>0.32780082987551867</v>
      </c>
      <c r="F67" s="7"/>
      <c r="G67" s="15">
        <v>10368</v>
      </c>
      <c r="H67" s="10">
        <f t="shared" si="6"/>
        <v>0.67219917012448138</v>
      </c>
      <c r="I67" s="7">
        <f t="shared" si="2"/>
        <v>15424</v>
      </c>
    </row>
    <row r="68" spans="1:9" ht="12.75" customHeight="1" x14ac:dyDescent="0.2">
      <c r="A68" s="210"/>
      <c r="B68" s="210"/>
      <c r="C68" s="50" t="s">
        <v>9</v>
      </c>
      <c r="D68" s="15"/>
      <c r="E68" s="10" t="s">
        <v>102</v>
      </c>
      <c r="F68" s="7"/>
      <c r="G68" s="15"/>
      <c r="H68" s="10" t="s">
        <v>102</v>
      </c>
      <c r="I68" s="7">
        <f t="shared" si="2"/>
        <v>0</v>
      </c>
    </row>
    <row r="69" spans="1:9" ht="12.75" customHeight="1" x14ac:dyDescent="0.2">
      <c r="A69" s="210"/>
      <c r="B69" s="210"/>
      <c r="C69" s="50" t="s">
        <v>236</v>
      </c>
      <c r="D69" s="15"/>
      <c r="E69" s="10" t="s">
        <v>102</v>
      </c>
      <c r="F69" s="7"/>
      <c r="G69" s="15"/>
      <c r="H69" s="10" t="s">
        <v>102</v>
      </c>
      <c r="I69" s="7">
        <f t="shared" si="2"/>
        <v>0</v>
      </c>
    </row>
    <row r="70" spans="1:9" ht="12.75" customHeight="1" x14ac:dyDescent="0.2">
      <c r="A70" s="210"/>
      <c r="B70" s="210"/>
      <c r="C70" s="50" t="s">
        <v>4</v>
      </c>
      <c r="D70" s="15">
        <v>0</v>
      </c>
      <c r="E70" s="10">
        <f t="shared" si="5"/>
        <v>0</v>
      </c>
      <c r="F70" s="7"/>
      <c r="G70" s="15">
        <v>864</v>
      </c>
      <c r="H70" s="10">
        <f t="shared" si="6"/>
        <v>1</v>
      </c>
      <c r="I70" s="7">
        <f t="shared" si="2"/>
        <v>864</v>
      </c>
    </row>
    <row r="71" spans="1:9" ht="12.75" customHeight="1" x14ac:dyDescent="0.2">
      <c r="A71" s="210"/>
      <c r="B71" s="210"/>
      <c r="C71" s="50" t="s">
        <v>10</v>
      </c>
      <c r="D71" s="15">
        <v>0</v>
      </c>
      <c r="E71" s="10">
        <f t="shared" si="5"/>
        <v>0</v>
      </c>
      <c r="F71" s="7"/>
      <c r="G71" s="15">
        <v>2352</v>
      </c>
      <c r="H71" s="10">
        <f t="shared" si="6"/>
        <v>1</v>
      </c>
      <c r="I71" s="7">
        <f t="shared" si="2"/>
        <v>2352</v>
      </c>
    </row>
    <row r="72" spans="1:9" ht="12.75" customHeight="1" x14ac:dyDescent="0.2">
      <c r="A72" s="210"/>
      <c r="B72" s="210"/>
      <c r="C72" s="50" t="s">
        <v>22</v>
      </c>
      <c r="D72" s="15">
        <v>9648</v>
      </c>
      <c r="E72" s="10">
        <f t="shared" si="5"/>
        <v>0.50886075949367093</v>
      </c>
      <c r="F72" s="7"/>
      <c r="G72" s="15">
        <v>9312</v>
      </c>
      <c r="H72" s="10">
        <f t="shared" si="6"/>
        <v>0.49113924050632912</v>
      </c>
      <c r="I72" s="7">
        <f t="shared" si="2"/>
        <v>18960</v>
      </c>
    </row>
    <row r="73" spans="1:9" ht="12.75" customHeight="1" x14ac:dyDescent="0.2">
      <c r="A73" s="210"/>
      <c r="B73" s="210"/>
      <c r="C73" s="50" t="s">
        <v>23</v>
      </c>
      <c r="D73" s="15">
        <v>0</v>
      </c>
      <c r="E73" s="10">
        <f t="shared" si="5"/>
        <v>0</v>
      </c>
      <c r="F73" s="7"/>
      <c r="G73" s="15">
        <v>1728</v>
      </c>
      <c r="H73" s="10">
        <f t="shared" si="6"/>
        <v>1</v>
      </c>
      <c r="I73" s="7">
        <f t="shared" si="2"/>
        <v>1728</v>
      </c>
    </row>
    <row r="74" spans="1:9" ht="12.75" customHeight="1" x14ac:dyDescent="0.2">
      <c r="A74" s="210"/>
      <c r="B74" s="210"/>
      <c r="C74" s="50" t="s">
        <v>47</v>
      </c>
      <c r="D74" s="15">
        <v>0</v>
      </c>
      <c r="E74" s="10">
        <f t="shared" si="5"/>
        <v>0</v>
      </c>
      <c r="F74" s="7"/>
      <c r="G74" s="15">
        <v>5616</v>
      </c>
      <c r="H74" s="10">
        <f t="shared" si="6"/>
        <v>1</v>
      </c>
      <c r="I74" s="7">
        <f t="shared" si="2"/>
        <v>5616</v>
      </c>
    </row>
    <row r="75" spans="1:9" ht="12.75" customHeight="1" x14ac:dyDescent="0.2">
      <c r="A75" s="210"/>
      <c r="B75" s="210"/>
      <c r="C75" s="50" t="s">
        <v>24</v>
      </c>
      <c r="D75" s="15"/>
      <c r="E75" s="10" t="s">
        <v>102</v>
      </c>
      <c r="F75" s="7"/>
      <c r="G75" s="15"/>
      <c r="H75" s="10" t="s">
        <v>102</v>
      </c>
      <c r="I75" s="7">
        <f t="shared" si="2"/>
        <v>0</v>
      </c>
    </row>
    <row r="76" spans="1:9" ht="12.75" customHeight="1" x14ac:dyDescent="0.2">
      <c r="A76" s="210"/>
      <c r="B76" s="210"/>
      <c r="C76" s="50" t="s">
        <v>5</v>
      </c>
      <c r="D76" s="15">
        <v>672</v>
      </c>
      <c r="E76" s="10" t="s">
        <v>102</v>
      </c>
      <c r="F76" s="7"/>
      <c r="G76" s="15">
        <v>1008</v>
      </c>
      <c r="H76" s="10" t="s">
        <v>102</v>
      </c>
      <c r="I76" s="7">
        <f t="shared" si="2"/>
        <v>1680</v>
      </c>
    </row>
    <row r="77" spans="1:9" ht="12.75" customHeight="1" thickBot="1" x14ac:dyDescent="0.25">
      <c r="A77" s="210"/>
      <c r="B77" s="217"/>
      <c r="C77" s="64" t="s">
        <v>25</v>
      </c>
      <c r="D77" s="60">
        <f>SUM(D53:D76)</f>
        <v>46368</v>
      </c>
      <c r="E77" s="61">
        <f t="shared" ref="E77" si="10">+D77/$I77</f>
        <v>0.33627291715015084</v>
      </c>
      <c r="F77" s="63"/>
      <c r="G77" s="60">
        <f>SUM(G53:G76)</f>
        <v>91520</v>
      </c>
      <c r="H77" s="61">
        <f t="shared" ref="H77" si="11">+G77/$I77</f>
        <v>0.66372708284984916</v>
      </c>
      <c r="I77" s="63">
        <f t="shared" ref="I77" si="12">+D77+G77</f>
        <v>137888</v>
      </c>
    </row>
    <row r="78" spans="1:9" ht="12.75" customHeight="1" thickBot="1" x14ac:dyDescent="0.25">
      <c r="A78" s="217"/>
      <c r="B78" s="204" t="s">
        <v>326</v>
      </c>
      <c r="C78" s="205"/>
      <c r="D78" s="76">
        <f>+D77</f>
        <v>46368</v>
      </c>
      <c r="E78" s="77">
        <f t="shared" ref="E78:E99" si="13">+D78/$I78</f>
        <v>0.33627291715015084</v>
      </c>
      <c r="F78" s="78"/>
      <c r="G78" s="76">
        <f>+G77</f>
        <v>91520</v>
      </c>
      <c r="H78" s="77">
        <f t="shared" ref="H78:H99" si="14">+G78/$I78</f>
        <v>0.66372708284984916</v>
      </c>
      <c r="I78" s="78">
        <f t="shared" ref="I78:I99" si="15">+D78+G78</f>
        <v>137888</v>
      </c>
    </row>
    <row r="79" spans="1:9" ht="12.75" customHeight="1" x14ac:dyDescent="0.2">
      <c r="A79" s="212" t="s">
        <v>534</v>
      </c>
      <c r="B79" s="212" t="s">
        <v>518</v>
      </c>
      <c r="C79" s="51" t="s">
        <v>76</v>
      </c>
      <c r="D79" s="86"/>
      <c r="E79" s="87"/>
      <c r="F79" s="86"/>
      <c r="G79" s="86"/>
      <c r="H79" s="87"/>
      <c r="I79" s="86"/>
    </row>
    <row r="80" spans="1:9" ht="12.75" customHeight="1" x14ac:dyDescent="0.2">
      <c r="A80" s="209"/>
      <c r="B80" s="209"/>
      <c r="C80" s="9" t="s">
        <v>234</v>
      </c>
      <c r="D80" s="15">
        <v>3696</v>
      </c>
      <c r="E80" s="10">
        <f t="shared" si="13"/>
        <v>1</v>
      </c>
      <c r="F80" s="7"/>
      <c r="G80" s="15">
        <v>0</v>
      </c>
      <c r="H80" s="10">
        <f t="shared" si="14"/>
        <v>0</v>
      </c>
      <c r="I80" s="7">
        <f t="shared" si="15"/>
        <v>3696</v>
      </c>
    </row>
    <row r="81" spans="1:9" ht="12.75" customHeight="1" x14ac:dyDescent="0.2">
      <c r="A81" s="209"/>
      <c r="B81" s="209"/>
      <c r="C81" s="9" t="s">
        <v>7</v>
      </c>
      <c r="D81" s="15">
        <v>0</v>
      </c>
      <c r="E81" s="10">
        <f t="shared" ref="E81:E83" si="16">+D81/$I81</f>
        <v>0</v>
      </c>
      <c r="F81" s="7"/>
      <c r="G81" s="15">
        <v>1344</v>
      </c>
      <c r="H81" s="10">
        <f t="shared" ref="H81:H83" si="17">+G81/$I81</f>
        <v>1</v>
      </c>
      <c r="I81" s="7">
        <f t="shared" ref="I81:I83" si="18">+D81+G81</f>
        <v>1344</v>
      </c>
    </row>
    <row r="82" spans="1:9" ht="12.75" customHeight="1" x14ac:dyDescent="0.2">
      <c r="A82" s="209"/>
      <c r="B82" s="209"/>
      <c r="C82" s="9" t="s">
        <v>235</v>
      </c>
      <c r="D82" s="15">
        <v>0</v>
      </c>
      <c r="E82" s="10">
        <f t="shared" si="16"/>
        <v>0</v>
      </c>
      <c r="F82" s="7"/>
      <c r="G82" s="15">
        <v>576</v>
      </c>
      <c r="H82" s="10">
        <f t="shared" si="17"/>
        <v>1</v>
      </c>
      <c r="I82" s="7">
        <f t="shared" si="18"/>
        <v>576</v>
      </c>
    </row>
    <row r="83" spans="1:9" ht="12.75" customHeight="1" x14ac:dyDescent="0.2">
      <c r="A83" s="209"/>
      <c r="B83" s="209"/>
      <c r="C83" s="9" t="s">
        <v>14</v>
      </c>
      <c r="D83" s="15">
        <v>1200</v>
      </c>
      <c r="E83" s="10">
        <f t="shared" si="16"/>
        <v>0.3125</v>
      </c>
      <c r="F83" s="7"/>
      <c r="G83" s="15">
        <v>2640</v>
      </c>
      <c r="H83" s="10">
        <f t="shared" si="17"/>
        <v>0.6875</v>
      </c>
      <c r="I83" s="7">
        <f t="shared" si="18"/>
        <v>3840</v>
      </c>
    </row>
    <row r="84" spans="1:9" ht="12.75" customHeight="1" x14ac:dyDescent="0.2">
      <c r="A84" s="209"/>
      <c r="B84" s="210"/>
      <c r="C84" s="9" t="s">
        <v>0</v>
      </c>
      <c r="D84" s="15">
        <v>864</v>
      </c>
      <c r="E84" s="10">
        <f t="shared" si="13"/>
        <v>1</v>
      </c>
      <c r="F84" s="7"/>
      <c r="G84" s="15">
        <v>0</v>
      </c>
      <c r="H84" s="10">
        <f t="shared" si="14"/>
        <v>0</v>
      </c>
      <c r="I84" s="7">
        <f t="shared" si="15"/>
        <v>864</v>
      </c>
    </row>
    <row r="85" spans="1:9" ht="12.75" customHeight="1" x14ac:dyDescent="0.2">
      <c r="A85" s="209"/>
      <c r="B85" s="210"/>
      <c r="C85" s="50" t="s">
        <v>34</v>
      </c>
      <c r="D85" s="15">
        <v>2112</v>
      </c>
      <c r="E85" s="10">
        <f t="shared" si="13"/>
        <v>0.5714285714285714</v>
      </c>
      <c r="F85" s="7"/>
      <c r="G85" s="15">
        <v>1584</v>
      </c>
      <c r="H85" s="10">
        <f t="shared" si="14"/>
        <v>0.42857142857142855</v>
      </c>
      <c r="I85" s="7">
        <f t="shared" si="15"/>
        <v>3696</v>
      </c>
    </row>
    <row r="86" spans="1:9" ht="12.75" customHeight="1" x14ac:dyDescent="0.2">
      <c r="A86" s="209"/>
      <c r="B86" s="210"/>
      <c r="C86" s="50" t="s">
        <v>37</v>
      </c>
      <c r="D86" s="15">
        <v>0</v>
      </c>
      <c r="E86" s="10">
        <f t="shared" ref="E86" si="19">+D86/$I86</f>
        <v>0</v>
      </c>
      <c r="F86" s="7"/>
      <c r="G86" s="15">
        <v>1392</v>
      </c>
      <c r="H86" s="10">
        <f t="shared" ref="H86" si="20">+G86/$I86</f>
        <v>1</v>
      </c>
      <c r="I86" s="7">
        <f t="shared" ref="I86" si="21">+D86+G86</f>
        <v>1392</v>
      </c>
    </row>
    <row r="87" spans="1:9" ht="12.75" customHeight="1" x14ac:dyDescent="0.2">
      <c r="A87" s="209"/>
      <c r="B87" s="210"/>
      <c r="C87" s="50" t="s">
        <v>208</v>
      </c>
      <c r="D87" s="15">
        <v>2448</v>
      </c>
      <c r="E87" s="10">
        <f t="shared" si="13"/>
        <v>0.38059701492537312</v>
      </c>
      <c r="F87" s="7"/>
      <c r="G87" s="15">
        <v>3984</v>
      </c>
      <c r="H87" s="10">
        <f t="shared" si="14"/>
        <v>0.61940298507462688</v>
      </c>
      <c r="I87" s="7">
        <f t="shared" si="15"/>
        <v>6432</v>
      </c>
    </row>
    <row r="88" spans="1:9" ht="12.75" customHeight="1" x14ac:dyDescent="0.2">
      <c r="A88" s="209"/>
      <c r="B88" s="210"/>
      <c r="C88" s="50" t="s">
        <v>1</v>
      </c>
      <c r="D88" s="15">
        <v>704</v>
      </c>
      <c r="E88" s="10">
        <f t="shared" si="13"/>
        <v>6.1884669479606191E-2</v>
      </c>
      <c r="F88" s="7"/>
      <c r="G88" s="15">
        <v>10672</v>
      </c>
      <c r="H88" s="10">
        <f t="shared" si="14"/>
        <v>0.93811533052039386</v>
      </c>
      <c r="I88" s="7">
        <f t="shared" si="15"/>
        <v>11376</v>
      </c>
    </row>
    <row r="89" spans="1:9" ht="12.75" customHeight="1" x14ac:dyDescent="0.2">
      <c r="A89" s="209"/>
      <c r="B89" s="210"/>
      <c r="C89" s="50" t="s">
        <v>16</v>
      </c>
      <c r="D89" s="15">
        <v>0</v>
      </c>
      <c r="E89" s="10">
        <f t="shared" si="13"/>
        <v>0</v>
      </c>
      <c r="F89" s="7"/>
      <c r="G89" s="15">
        <v>2304</v>
      </c>
      <c r="H89" s="10">
        <f t="shared" si="14"/>
        <v>1</v>
      </c>
      <c r="I89" s="7">
        <f t="shared" si="15"/>
        <v>2304</v>
      </c>
    </row>
    <row r="90" spans="1:9" ht="12.75" customHeight="1" x14ac:dyDescent="0.2">
      <c r="A90" s="209"/>
      <c r="B90" s="210"/>
      <c r="C90" s="50" t="s">
        <v>21</v>
      </c>
      <c r="D90" s="15">
        <v>3936</v>
      </c>
      <c r="E90" s="10">
        <f t="shared" ref="E90" si="22">+D90/$I90</f>
        <v>0.58156028368794321</v>
      </c>
      <c r="F90" s="7"/>
      <c r="G90" s="15">
        <v>2832</v>
      </c>
      <c r="H90" s="10">
        <f t="shared" ref="H90" si="23">+G90/$I90</f>
        <v>0.41843971631205673</v>
      </c>
      <c r="I90" s="7">
        <f t="shared" ref="I90" si="24">+D90+G90</f>
        <v>6768</v>
      </c>
    </row>
    <row r="91" spans="1:9" ht="12.75" customHeight="1" x14ac:dyDescent="0.2">
      <c r="A91" s="209"/>
      <c r="B91" s="210"/>
      <c r="C91" s="50" t="s">
        <v>3</v>
      </c>
      <c r="D91" s="15">
        <v>0</v>
      </c>
      <c r="E91" s="10">
        <f t="shared" si="13"/>
        <v>0</v>
      </c>
      <c r="F91" s="7"/>
      <c r="G91" s="15">
        <v>960</v>
      </c>
      <c r="H91" s="10">
        <f t="shared" si="14"/>
        <v>1</v>
      </c>
      <c r="I91" s="7">
        <f t="shared" si="15"/>
        <v>960</v>
      </c>
    </row>
    <row r="92" spans="1:9" ht="12.75" customHeight="1" x14ac:dyDescent="0.2">
      <c r="A92" s="209"/>
      <c r="B92" s="210"/>
      <c r="C92" s="50" t="s">
        <v>6</v>
      </c>
      <c r="D92" s="15">
        <v>3392</v>
      </c>
      <c r="E92" s="10">
        <f t="shared" ref="E92" si="25">+D92/$I92</f>
        <v>0.68831168831168832</v>
      </c>
      <c r="F92" s="7"/>
      <c r="G92" s="15">
        <v>1536</v>
      </c>
      <c r="H92" s="10">
        <f t="shared" ref="H92" si="26">+G92/$I92</f>
        <v>0.31168831168831168</v>
      </c>
      <c r="I92" s="7">
        <f t="shared" ref="I92" si="27">+D92+G92</f>
        <v>4928</v>
      </c>
    </row>
    <row r="93" spans="1:9" ht="12.75" customHeight="1" x14ac:dyDescent="0.2">
      <c r="A93" s="209"/>
      <c r="B93" s="210"/>
      <c r="C93" s="50" t="s">
        <v>9</v>
      </c>
      <c r="D93" s="15"/>
      <c r="E93" s="10" t="s">
        <v>102</v>
      </c>
      <c r="F93" s="7"/>
      <c r="G93" s="15">
        <v>768</v>
      </c>
      <c r="H93" s="10" t="s">
        <v>102</v>
      </c>
      <c r="I93" s="7">
        <f t="shared" si="15"/>
        <v>768</v>
      </c>
    </row>
    <row r="94" spans="1:9" ht="12.75" customHeight="1" x14ac:dyDescent="0.2">
      <c r="A94" s="209"/>
      <c r="B94" s="210"/>
      <c r="C94" s="50" t="s">
        <v>236</v>
      </c>
      <c r="D94" s="15"/>
      <c r="E94" s="10" t="s">
        <v>102</v>
      </c>
      <c r="F94" s="7"/>
      <c r="G94" s="15"/>
      <c r="H94" s="10" t="s">
        <v>102</v>
      </c>
      <c r="I94" s="7">
        <f t="shared" si="15"/>
        <v>0</v>
      </c>
    </row>
    <row r="95" spans="1:9" ht="12.75" customHeight="1" x14ac:dyDescent="0.2">
      <c r="A95" s="209"/>
      <c r="B95" s="210"/>
      <c r="C95" s="50" t="s">
        <v>4</v>
      </c>
      <c r="D95" s="15"/>
      <c r="E95" s="10" t="s">
        <v>102</v>
      </c>
      <c r="F95" s="7"/>
      <c r="G95" s="15"/>
      <c r="H95" s="10" t="s">
        <v>102</v>
      </c>
      <c r="I95" s="7">
        <f t="shared" si="15"/>
        <v>0</v>
      </c>
    </row>
    <row r="96" spans="1:9" ht="12.75" customHeight="1" x14ac:dyDescent="0.2">
      <c r="A96" s="209"/>
      <c r="B96" s="210"/>
      <c r="C96" s="50" t="s">
        <v>22</v>
      </c>
      <c r="D96" s="15">
        <v>3408</v>
      </c>
      <c r="E96" s="10">
        <f t="shared" si="13"/>
        <v>1</v>
      </c>
      <c r="F96" s="7"/>
      <c r="G96" s="15">
        <v>0</v>
      </c>
      <c r="H96" s="10">
        <f t="shared" si="14"/>
        <v>0</v>
      </c>
      <c r="I96" s="7">
        <f t="shared" si="15"/>
        <v>3408</v>
      </c>
    </row>
    <row r="97" spans="1:9" ht="12.75" customHeight="1" x14ac:dyDescent="0.2">
      <c r="A97" s="209"/>
      <c r="B97" s="210"/>
      <c r="C97" s="50" t="s">
        <v>23</v>
      </c>
      <c r="D97" s="15">
        <v>0</v>
      </c>
      <c r="E97" s="10">
        <f t="shared" si="13"/>
        <v>0</v>
      </c>
      <c r="F97" s="7"/>
      <c r="G97" s="15">
        <v>960</v>
      </c>
      <c r="H97" s="10">
        <f t="shared" si="14"/>
        <v>1</v>
      </c>
      <c r="I97" s="7">
        <f t="shared" si="15"/>
        <v>960</v>
      </c>
    </row>
    <row r="98" spans="1:9" ht="12.75" customHeight="1" x14ac:dyDescent="0.2">
      <c r="A98" s="209"/>
      <c r="B98" s="210"/>
      <c r="C98" s="50" t="s">
        <v>47</v>
      </c>
      <c r="D98" s="15">
        <v>528</v>
      </c>
      <c r="E98" s="10">
        <f t="shared" si="13"/>
        <v>0.19298245614035087</v>
      </c>
      <c r="F98" s="7"/>
      <c r="G98" s="15">
        <v>2208</v>
      </c>
      <c r="H98" s="10">
        <f t="shared" si="14"/>
        <v>0.80701754385964908</v>
      </c>
      <c r="I98" s="7">
        <f t="shared" si="15"/>
        <v>2736</v>
      </c>
    </row>
    <row r="99" spans="1:9" ht="12.75" customHeight="1" x14ac:dyDescent="0.2">
      <c r="A99" s="209"/>
      <c r="B99" s="210"/>
      <c r="C99" s="50" t="s">
        <v>5</v>
      </c>
      <c r="D99" s="15">
        <v>0</v>
      </c>
      <c r="E99" s="10">
        <f t="shared" si="13"/>
        <v>0</v>
      </c>
      <c r="F99" s="7"/>
      <c r="G99" s="15">
        <v>1008</v>
      </c>
      <c r="H99" s="10">
        <f t="shared" si="14"/>
        <v>1</v>
      </c>
      <c r="I99" s="7">
        <f t="shared" si="15"/>
        <v>1008</v>
      </c>
    </row>
    <row r="100" spans="1:9" ht="12.75" customHeight="1" thickBot="1" x14ac:dyDescent="0.25">
      <c r="A100" s="209"/>
      <c r="B100" s="217"/>
      <c r="C100" s="64" t="s">
        <v>25</v>
      </c>
      <c r="D100" s="60">
        <f>SUM(D80:D99)</f>
        <v>22288</v>
      </c>
      <c r="E100" s="61">
        <f t="shared" ref="E100" si="28">+D100/$I100</f>
        <v>0.3906337633202468</v>
      </c>
      <c r="F100" s="63"/>
      <c r="G100" s="60">
        <f>SUM(G80:G99)</f>
        <v>34768</v>
      </c>
      <c r="H100" s="61">
        <f t="shared" ref="H100" si="29">+G100/$I100</f>
        <v>0.6093662366797532</v>
      </c>
      <c r="I100" s="63">
        <f t="shared" ref="I100" si="30">+D100+G100</f>
        <v>57056</v>
      </c>
    </row>
    <row r="101" spans="1:9" ht="12.75" customHeight="1" thickBot="1" x14ac:dyDescent="0.25">
      <c r="A101" s="219"/>
      <c r="B101" s="204" t="s">
        <v>327</v>
      </c>
      <c r="C101" s="205"/>
      <c r="D101" s="76">
        <f>+D100</f>
        <v>22288</v>
      </c>
      <c r="E101" s="77">
        <f t="shared" ref="E101" si="31">+D101/$I101</f>
        <v>0.3906337633202468</v>
      </c>
      <c r="F101" s="78"/>
      <c r="G101" s="76">
        <f>+G100</f>
        <v>34768</v>
      </c>
      <c r="H101" s="77">
        <f t="shared" ref="H101" si="32">+G101/$I101</f>
        <v>0.6093662366797532</v>
      </c>
      <c r="I101" s="78">
        <f t="shared" ref="I101" si="33">+D101+G101</f>
        <v>57056</v>
      </c>
    </row>
    <row r="102" spans="1:9" ht="12.75" customHeight="1" x14ac:dyDescent="0.2">
      <c r="A102" s="209" t="s">
        <v>533</v>
      </c>
      <c r="B102" s="212" t="s">
        <v>519</v>
      </c>
      <c r="C102" s="53" t="s">
        <v>668</v>
      </c>
      <c r="D102" s="43"/>
      <c r="E102" s="42"/>
      <c r="F102" s="43"/>
      <c r="G102" s="43"/>
      <c r="H102" s="42"/>
      <c r="I102" s="43"/>
    </row>
    <row r="103" spans="1:9" ht="12.75" customHeight="1" x14ac:dyDescent="0.2">
      <c r="A103" s="210"/>
      <c r="B103" s="210"/>
      <c r="C103" s="9" t="s">
        <v>19</v>
      </c>
      <c r="D103" s="7">
        <v>0</v>
      </c>
      <c r="E103" s="10">
        <f t="shared" si="7"/>
        <v>0</v>
      </c>
      <c r="F103" s="12"/>
      <c r="G103" s="7">
        <v>1056</v>
      </c>
      <c r="H103" s="10">
        <f t="shared" si="8"/>
        <v>1</v>
      </c>
      <c r="I103" s="7">
        <f t="shared" si="9"/>
        <v>1056</v>
      </c>
    </row>
    <row r="104" spans="1:9" ht="12.75" customHeight="1" x14ac:dyDescent="0.2">
      <c r="A104" s="210"/>
      <c r="B104" s="210"/>
      <c r="C104" s="9" t="s">
        <v>237</v>
      </c>
      <c r="D104" s="7"/>
      <c r="E104" s="10" t="s">
        <v>102</v>
      </c>
      <c r="F104" s="7"/>
      <c r="G104" s="7"/>
      <c r="H104" s="10" t="s">
        <v>102</v>
      </c>
      <c r="I104" s="7">
        <f t="shared" si="9"/>
        <v>0</v>
      </c>
    </row>
    <row r="105" spans="1:9" ht="12.75" customHeight="1" x14ac:dyDescent="0.2">
      <c r="A105" s="210"/>
      <c r="B105" s="210"/>
      <c r="C105" s="9" t="s">
        <v>208</v>
      </c>
      <c r="D105" s="7">
        <v>1632</v>
      </c>
      <c r="E105" s="10">
        <f t="shared" si="7"/>
        <v>8.7855297157622733E-2</v>
      </c>
      <c r="F105" s="7"/>
      <c r="G105" s="7">
        <v>16944</v>
      </c>
      <c r="H105" s="10">
        <f t="shared" si="8"/>
        <v>0.91214470284237725</v>
      </c>
      <c r="I105" s="7">
        <f t="shared" si="9"/>
        <v>18576</v>
      </c>
    </row>
    <row r="106" spans="1:9" ht="12.75" customHeight="1" x14ac:dyDescent="0.2">
      <c r="A106" s="210"/>
      <c r="B106" s="210"/>
      <c r="C106" s="9" t="s">
        <v>219</v>
      </c>
      <c r="D106" s="7">
        <v>2496</v>
      </c>
      <c r="E106" s="10">
        <f t="shared" si="7"/>
        <v>1</v>
      </c>
      <c r="F106" s="7"/>
      <c r="G106" s="7">
        <v>0</v>
      </c>
      <c r="H106" s="10">
        <f t="shared" si="8"/>
        <v>0</v>
      </c>
      <c r="I106" s="7">
        <f t="shared" si="9"/>
        <v>2496</v>
      </c>
    </row>
    <row r="107" spans="1:9" ht="12.75" customHeight="1" x14ac:dyDescent="0.2">
      <c r="A107" s="210"/>
      <c r="B107" s="210"/>
      <c r="C107" s="9" t="s">
        <v>20</v>
      </c>
      <c r="D107" s="7"/>
      <c r="E107" s="10" t="s">
        <v>102</v>
      </c>
      <c r="F107" s="7"/>
      <c r="G107" s="7"/>
      <c r="H107" s="10" t="s">
        <v>102</v>
      </c>
      <c r="I107" s="7">
        <f t="shared" si="9"/>
        <v>0</v>
      </c>
    </row>
    <row r="108" spans="1:9" ht="12.75" customHeight="1" x14ac:dyDescent="0.2">
      <c r="A108" s="210"/>
      <c r="B108" s="210"/>
      <c r="C108" s="9" t="s">
        <v>21</v>
      </c>
      <c r="D108" s="7">
        <v>41184</v>
      </c>
      <c r="E108" s="10">
        <f t="shared" si="7"/>
        <v>0.92258064516129035</v>
      </c>
      <c r="F108" s="7"/>
      <c r="G108" s="7">
        <v>3456</v>
      </c>
      <c r="H108" s="10">
        <f t="shared" si="8"/>
        <v>7.7419354838709681E-2</v>
      </c>
      <c r="I108" s="7">
        <f t="shared" si="9"/>
        <v>44640</v>
      </c>
    </row>
    <row r="109" spans="1:9" ht="12.75" customHeight="1" x14ac:dyDescent="0.2">
      <c r="A109" s="210"/>
      <c r="B109" s="210"/>
      <c r="C109" s="9" t="s">
        <v>22</v>
      </c>
      <c r="D109" s="7">
        <v>24992</v>
      </c>
      <c r="E109" s="10">
        <f t="shared" si="7"/>
        <v>0.7420427553444181</v>
      </c>
      <c r="F109" s="7"/>
      <c r="G109" s="7">
        <v>8688</v>
      </c>
      <c r="H109" s="10">
        <f t="shared" si="8"/>
        <v>0.25795724465558195</v>
      </c>
      <c r="I109" s="7">
        <f t="shared" si="9"/>
        <v>33680</v>
      </c>
    </row>
    <row r="110" spans="1:9" ht="12.75" customHeight="1" x14ac:dyDescent="0.2">
      <c r="A110" s="210"/>
      <c r="B110" s="210"/>
      <c r="C110" s="9" t="s">
        <v>23</v>
      </c>
      <c r="D110" s="15">
        <v>17088</v>
      </c>
      <c r="E110" s="58">
        <f t="shared" si="7"/>
        <v>0.69395711500974655</v>
      </c>
      <c r="F110" s="50"/>
      <c r="G110" s="15">
        <v>7536</v>
      </c>
      <c r="H110" s="58">
        <f t="shared" si="8"/>
        <v>0.30604288499025339</v>
      </c>
      <c r="I110" s="15">
        <f t="shared" si="9"/>
        <v>24624</v>
      </c>
    </row>
    <row r="111" spans="1:9" ht="12.75" customHeight="1" x14ac:dyDescent="0.2">
      <c r="A111" s="210"/>
      <c r="B111" s="210"/>
      <c r="C111" s="9" t="s">
        <v>24</v>
      </c>
      <c r="D111" s="15">
        <v>6000</v>
      </c>
      <c r="E111" s="58">
        <f t="shared" si="7"/>
        <v>1</v>
      </c>
      <c r="F111" s="50"/>
      <c r="G111" s="15">
        <v>0</v>
      </c>
      <c r="H111" s="58">
        <f t="shared" si="8"/>
        <v>0</v>
      </c>
      <c r="I111" s="15">
        <f t="shared" si="9"/>
        <v>6000</v>
      </c>
    </row>
    <row r="112" spans="1:9" ht="12.75" customHeight="1" x14ac:dyDescent="0.2">
      <c r="A112" s="210"/>
      <c r="B112" s="210"/>
      <c r="C112" s="9" t="s">
        <v>275</v>
      </c>
      <c r="D112" s="15">
        <v>0</v>
      </c>
      <c r="E112" s="58">
        <f t="shared" ref="E112" si="34">+D112/$I112</f>
        <v>0</v>
      </c>
      <c r="F112" s="50"/>
      <c r="G112" s="15">
        <v>432</v>
      </c>
      <c r="H112" s="58">
        <f t="shared" ref="H112" si="35">+G112/$I112</f>
        <v>1</v>
      </c>
      <c r="I112" s="15">
        <f t="shared" ref="I112" si="36">+D112+G112</f>
        <v>432</v>
      </c>
    </row>
    <row r="113" spans="1:9" ht="12.75" customHeight="1" x14ac:dyDescent="0.2">
      <c r="A113" s="210"/>
      <c r="B113" s="210"/>
      <c r="C113" s="9" t="s">
        <v>5</v>
      </c>
      <c r="D113" s="15">
        <v>13584</v>
      </c>
      <c r="E113" s="58">
        <f t="shared" si="7"/>
        <v>0.64759725400457668</v>
      </c>
      <c r="F113" s="50"/>
      <c r="G113" s="15">
        <v>7392</v>
      </c>
      <c r="H113" s="58">
        <f t="shared" si="8"/>
        <v>0.35240274599542332</v>
      </c>
      <c r="I113" s="15">
        <f t="shared" si="9"/>
        <v>20976</v>
      </c>
    </row>
    <row r="114" spans="1:9" ht="12.75" customHeight="1" x14ac:dyDescent="0.2">
      <c r="A114" s="210"/>
      <c r="B114" s="210"/>
      <c r="C114" s="35" t="s">
        <v>75</v>
      </c>
      <c r="D114" s="33">
        <f>SUM(D103:D113)</f>
        <v>106976</v>
      </c>
      <c r="E114" s="34">
        <f t="shared" si="7"/>
        <v>0.70157397691500523</v>
      </c>
      <c r="F114" s="33"/>
      <c r="G114" s="33">
        <f>SUM(G103:G113)</f>
        <v>45504</v>
      </c>
      <c r="H114" s="34">
        <f t="shared" si="8"/>
        <v>0.29842602308499477</v>
      </c>
      <c r="I114" s="33">
        <f t="shared" si="9"/>
        <v>152480</v>
      </c>
    </row>
    <row r="115" spans="1:9" ht="12.75" customHeight="1" x14ac:dyDescent="0.2">
      <c r="A115" s="210"/>
      <c r="B115" s="210"/>
      <c r="C115" s="53" t="s">
        <v>431</v>
      </c>
      <c r="D115" s="43"/>
      <c r="E115" s="42"/>
      <c r="F115" s="43"/>
      <c r="G115" s="43"/>
      <c r="H115" s="42"/>
      <c r="I115" s="43"/>
    </row>
    <row r="116" spans="1:9" ht="12.75" customHeight="1" x14ac:dyDescent="0.2">
      <c r="A116" s="210"/>
      <c r="B116" s="210"/>
      <c r="C116" s="9" t="s">
        <v>7</v>
      </c>
      <c r="D116" s="16">
        <v>18672</v>
      </c>
      <c r="E116" s="17">
        <f t="shared" si="7"/>
        <v>0.78269617706237427</v>
      </c>
      <c r="F116" s="16"/>
      <c r="G116" s="16">
        <v>5184</v>
      </c>
      <c r="H116" s="17">
        <f t="shared" si="8"/>
        <v>0.21730382293762576</v>
      </c>
      <c r="I116" s="16">
        <f t="shared" si="9"/>
        <v>23856</v>
      </c>
    </row>
    <row r="117" spans="1:9" ht="12.75" customHeight="1" x14ac:dyDescent="0.2">
      <c r="A117" s="210"/>
      <c r="B117" s="210"/>
      <c r="C117" s="9" t="s">
        <v>8</v>
      </c>
      <c r="D117" s="16">
        <v>0</v>
      </c>
      <c r="E117" s="17">
        <f t="shared" ref="E117" si="37">+D117/$I117</f>
        <v>0</v>
      </c>
      <c r="F117" s="16"/>
      <c r="G117" s="16">
        <v>1776</v>
      </c>
      <c r="H117" s="17">
        <f t="shared" ref="H117" si="38">+G117/$I117</f>
        <v>1</v>
      </c>
      <c r="I117" s="16">
        <f t="shared" ref="I117" si="39">+D117+G117</f>
        <v>1776</v>
      </c>
    </row>
    <row r="118" spans="1:9" ht="12.75" customHeight="1" x14ac:dyDescent="0.2">
      <c r="A118" s="210"/>
      <c r="B118" s="210"/>
      <c r="C118" s="9" t="s">
        <v>1</v>
      </c>
      <c r="D118" s="7">
        <v>60992</v>
      </c>
      <c r="E118" s="10">
        <f t="shared" si="7"/>
        <v>0.80404977852773674</v>
      </c>
      <c r="F118" s="7"/>
      <c r="G118" s="7">
        <v>14864</v>
      </c>
      <c r="H118" s="10">
        <f t="shared" si="8"/>
        <v>0.19595022147226324</v>
      </c>
      <c r="I118" s="7">
        <f t="shared" si="9"/>
        <v>75856</v>
      </c>
    </row>
    <row r="119" spans="1:9" ht="12.75" customHeight="1" x14ac:dyDescent="0.2">
      <c r="A119" s="210"/>
      <c r="B119" s="210"/>
      <c r="C119" s="9" t="s">
        <v>2</v>
      </c>
      <c r="D119" s="7"/>
      <c r="E119" s="10" t="s">
        <v>102</v>
      </c>
      <c r="F119" s="7"/>
      <c r="G119" s="7"/>
      <c r="H119" s="10" t="s">
        <v>102</v>
      </c>
      <c r="I119" s="7">
        <f t="shared" si="9"/>
        <v>0</v>
      </c>
    </row>
    <row r="120" spans="1:9" ht="12.75" customHeight="1" x14ac:dyDescent="0.2">
      <c r="A120" s="210"/>
      <c r="B120" s="210"/>
      <c r="C120" s="9" t="s">
        <v>3</v>
      </c>
      <c r="D120" s="14">
        <v>2304</v>
      </c>
      <c r="E120" s="10">
        <f t="shared" si="7"/>
        <v>0.2774566473988439</v>
      </c>
      <c r="F120" s="7"/>
      <c r="G120" s="7">
        <v>6000</v>
      </c>
      <c r="H120" s="10">
        <f t="shared" si="8"/>
        <v>0.7225433526011561</v>
      </c>
      <c r="I120" s="7">
        <f t="shared" si="9"/>
        <v>8304</v>
      </c>
    </row>
    <row r="121" spans="1:9" ht="12.75" customHeight="1" x14ac:dyDescent="0.2">
      <c r="A121" s="210"/>
      <c r="B121" s="210"/>
      <c r="C121" s="52" t="s">
        <v>9</v>
      </c>
      <c r="D121" s="7">
        <v>9168</v>
      </c>
      <c r="E121" s="10">
        <f t="shared" si="7"/>
        <v>0.83406113537117899</v>
      </c>
      <c r="F121" s="7"/>
      <c r="G121" s="7">
        <v>1824</v>
      </c>
      <c r="H121" s="10">
        <f t="shared" si="8"/>
        <v>0.16593886462882096</v>
      </c>
      <c r="I121" s="7">
        <f t="shared" si="9"/>
        <v>10992</v>
      </c>
    </row>
    <row r="122" spans="1:9" ht="12.75" customHeight="1" x14ac:dyDescent="0.2">
      <c r="A122" s="210"/>
      <c r="B122" s="210"/>
      <c r="C122" s="9" t="s">
        <v>4</v>
      </c>
      <c r="D122" s="7">
        <v>9216</v>
      </c>
      <c r="E122" s="10">
        <f t="shared" si="7"/>
        <v>0.78048780487804881</v>
      </c>
      <c r="F122" s="7"/>
      <c r="G122" s="7">
        <v>2592</v>
      </c>
      <c r="H122" s="10">
        <f t="shared" si="8"/>
        <v>0.21951219512195122</v>
      </c>
      <c r="I122" s="7">
        <f t="shared" si="9"/>
        <v>11808</v>
      </c>
    </row>
    <row r="123" spans="1:9" ht="12.75" customHeight="1" x14ac:dyDescent="0.2">
      <c r="A123" s="210"/>
      <c r="B123" s="210"/>
      <c r="C123" s="9" t="s">
        <v>10</v>
      </c>
      <c r="D123" s="7">
        <v>0</v>
      </c>
      <c r="E123" s="10">
        <f t="shared" si="7"/>
        <v>0</v>
      </c>
      <c r="F123" s="7"/>
      <c r="G123" s="7">
        <v>3792</v>
      </c>
      <c r="H123" s="10">
        <f t="shared" si="8"/>
        <v>1</v>
      </c>
      <c r="I123" s="7">
        <f t="shared" si="9"/>
        <v>3792</v>
      </c>
    </row>
    <row r="124" spans="1:9" ht="12.75" customHeight="1" x14ac:dyDescent="0.2">
      <c r="A124" s="210"/>
      <c r="B124" s="210"/>
      <c r="C124" s="49" t="s">
        <v>47</v>
      </c>
      <c r="D124" s="7">
        <v>31056</v>
      </c>
      <c r="E124" s="10">
        <f t="shared" ref="E124" si="40">+D124/$I124</f>
        <v>0.80074257425742579</v>
      </c>
      <c r="F124" s="7"/>
      <c r="G124" s="7">
        <v>7728</v>
      </c>
      <c r="H124" s="10">
        <f t="shared" ref="H124" si="41">+G124/$I124</f>
        <v>0.19925742574257427</v>
      </c>
      <c r="I124" s="7">
        <f t="shared" ref="I124" si="42">+D124+G124</f>
        <v>38784</v>
      </c>
    </row>
    <row r="125" spans="1:9" ht="12.75" customHeight="1" x14ac:dyDescent="0.2">
      <c r="A125" s="210"/>
      <c r="B125" s="210"/>
      <c r="C125" s="49" t="s">
        <v>206</v>
      </c>
      <c r="D125" s="7">
        <v>1040</v>
      </c>
      <c r="E125" s="10">
        <f t="shared" si="7"/>
        <v>0.48148148148148145</v>
      </c>
      <c r="F125" s="7"/>
      <c r="G125" s="7">
        <v>1120</v>
      </c>
      <c r="H125" s="10">
        <f t="shared" si="8"/>
        <v>0.51851851851851849</v>
      </c>
      <c r="I125" s="7">
        <f t="shared" si="9"/>
        <v>2160</v>
      </c>
    </row>
    <row r="126" spans="1:9" ht="12.75" customHeight="1" x14ac:dyDescent="0.2">
      <c r="A126" s="210"/>
      <c r="B126" s="210"/>
      <c r="C126" s="35" t="s">
        <v>75</v>
      </c>
      <c r="D126" s="33">
        <f>SUM(D116:D125)</f>
        <v>132448</v>
      </c>
      <c r="E126" s="34">
        <f t="shared" si="7"/>
        <v>0.74690968149418024</v>
      </c>
      <c r="F126" s="33"/>
      <c r="G126" s="33">
        <f>SUM(G116:G125)</f>
        <v>44880</v>
      </c>
      <c r="H126" s="34">
        <f t="shared" si="8"/>
        <v>0.2530903185058197</v>
      </c>
      <c r="I126" s="33">
        <f t="shared" si="9"/>
        <v>177328</v>
      </c>
    </row>
    <row r="127" spans="1:9" ht="12.75" customHeight="1" x14ac:dyDescent="0.2">
      <c r="A127" s="210"/>
      <c r="B127" s="210"/>
      <c r="C127" s="53" t="s">
        <v>100</v>
      </c>
      <c r="D127" s="33"/>
      <c r="E127" s="34"/>
      <c r="F127" s="33"/>
      <c r="G127" s="33"/>
      <c r="H127" s="34"/>
      <c r="I127" s="33"/>
    </row>
    <row r="128" spans="1:9" ht="12.75" customHeight="1" x14ac:dyDescent="0.2">
      <c r="A128" s="210"/>
      <c r="B128" s="210"/>
      <c r="C128" s="9" t="s">
        <v>234</v>
      </c>
      <c r="D128" s="7">
        <v>30128.000000000004</v>
      </c>
      <c r="E128" s="10">
        <f t="shared" si="7"/>
        <v>0.74104683195592291</v>
      </c>
      <c r="F128" s="7"/>
      <c r="G128" s="7">
        <v>10528</v>
      </c>
      <c r="H128" s="10">
        <f t="shared" si="8"/>
        <v>0.25895316804407714</v>
      </c>
      <c r="I128" s="7">
        <f t="shared" si="9"/>
        <v>40656</v>
      </c>
    </row>
    <row r="129" spans="1:9" ht="12.75" customHeight="1" x14ac:dyDescent="0.2">
      <c r="A129" s="210"/>
      <c r="B129" s="210"/>
      <c r="C129" s="9" t="s">
        <v>235</v>
      </c>
      <c r="D129" s="7">
        <v>2304</v>
      </c>
      <c r="E129" s="10">
        <f t="shared" si="7"/>
        <v>1</v>
      </c>
      <c r="F129" s="7"/>
      <c r="G129" s="7">
        <v>0</v>
      </c>
      <c r="H129" s="10">
        <f t="shared" si="8"/>
        <v>0</v>
      </c>
      <c r="I129" s="7">
        <f t="shared" si="9"/>
        <v>2304</v>
      </c>
    </row>
    <row r="130" spans="1:9" ht="12.75" customHeight="1" x14ac:dyDescent="0.2">
      <c r="A130" s="210"/>
      <c r="B130" s="210"/>
      <c r="C130" s="9" t="s">
        <v>14</v>
      </c>
      <c r="D130" s="15">
        <v>28704</v>
      </c>
      <c r="E130" s="10">
        <f t="shared" si="7"/>
        <v>0.47750865051903113</v>
      </c>
      <c r="F130" s="7"/>
      <c r="G130" s="15">
        <v>31408</v>
      </c>
      <c r="H130" s="10">
        <f t="shared" si="8"/>
        <v>0.52249134948096887</v>
      </c>
      <c r="I130" s="7">
        <f t="shared" si="9"/>
        <v>60112</v>
      </c>
    </row>
    <row r="131" spans="1:9" ht="12.75" customHeight="1" x14ac:dyDescent="0.2">
      <c r="A131" s="210"/>
      <c r="B131" s="210"/>
      <c r="C131" s="9" t="s">
        <v>15</v>
      </c>
      <c r="D131" s="15">
        <v>22351.999999999996</v>
      </c>
      <c r="E131" s="10">
        <f t="shared" si="7"/>
        <v>0.73103087388801669</v>
      </c>
      <c r="F131" s="7"/>
      <c r="G131" s="15">
        <v>8224</v>
      </c>
      <c r="H131" s="10">
        <f t="shared" si="8"/>
        <v>0.26896912611198331</v>
      </c>
      <c r="I131" s="7">
        <f t="shared" si="9"/>
        <v>30575.999999999996</v>
      </c>
    </row>
    <row r="132" spans="1:9" ht="12.75" customHeight="1" x14ac:dyDescent="0.2">
      <c r="A132" s="210"/>
      <c r="B132" s="210"/>
      <c r="C132" s="9" t="s">
        <v>16</v>
      </c>
      <c r="D132" s="7">
        <v>6624</v>
      </c>
      <c r="E132" s="10">
        <f t="shared" ref="E132:E248" si="43">+D132/$I132</f>
        <v>0.62727272727272732</v>
      </c>
      <c r="F132" s="7"/>
      <c r="G132" s="7">
        <v>3936</v>
      </c>
      <c r="H132" s="10">
        <f t="shared" ref="H132:H248" si="44">+G132/$I132</f>
        <v>0.37272727272727274</v>
      </c>
      <c r="I132" s="7">
        <f t="shared" ref="I132:I248" si="45">+D132+G132</f>
        <v>10560</v>
      </c>
    </row>
    <row r="133" spans="1:9" ht="12.75" customHeight="1" x14ac:dyDescent="0.2">
      <c r="A133" s="210"/>
      <c r="B133" s="210"/>
      <c r="C133" s="9" t="s">
        <v>17</v>
      </c>
      <c r="D133" s="7">
        <v>5088</v>
      </c>
      <c r="E133" s="10">
        <f t="shared" si="43"/>
        <v>0.32121212121212117</v>
      </c>
      <c r="F133" s="7"/>
      <c r="G133" s="7">
        <v>10752.000000000002</v>
      </c>
      <c r="H133" s="10">
        <f t="shared" si="44"/>
        <v>0.67878787878787883</v>
      </c>
      <c r="I133" s="7">
        <f t="shared" si="45"/>
        <v>15840.000000000002</v>
      </c>
    </row>
    <row r="134" spans="1:9" ht="12.75" customHeight="1" x14ac:dyDescent="0.2">
      <c r="A134" s="210"/>
      <c r="B134" s="210"/>
      <c r="C134" s="9" t="s">
        <v>97</v>
      </c>
      <c r="D134" s="7">
        <v>3776</v>
      </c>
      <c r="E134" s="10">
        <f t="shared" si="43"/>
        <v>1</v>
      </c>
      <c r="F134" s="7"/>
      <c r="G134" s="7">
        <v>0</v>
      </c>
      <c r="H134" s="10">
        <f t="shared" si="44"/>
        <v>0</v>
      </c>
      <c r="I134" s="7">
        <f t="shared" si="45"/>
        <v>3776</v>
      </c>
    </row>
    <row r="135" spans="1:9" ht="12.75" customHeight="1" x14ac:dyDescent="0.2">
      <c r="A135" s="210"/>
      <c r="B135" s="210"/>
      <c r="C135" s="9" t="s">
        <v>236</v>
      </c>
      <c r="D135" s="7">
        <v>2160</v>
      </c>
      <c r="E135" s="10">
        <f t="shared" si="43"/>
        <v>1</v>
      </c>
      <c r="F135" s="7"/>
      <c r="G135" s="7">
        <v>0</v>
      </c>
      <c r="H135" s="10">
        <f t="shared" si="44"/>
        <v>0</v>
      </c>
      <c r="I135" s="7">
        <f t="shared" si="45"/>
        <v>2160</v>
      </c>
    </row>
    <row r="136" spans="1:9" ht="12.75" customHeight="1" x14ac:dyDescent="0.2">
      <c r="A136" s="210"/>
      <c r="B136" s="210"/>
      <c r="C136" s="9" t="s">
        <v>18</v>
      </c>
      <c r="D136" s="7">
        <v>6480</v>
      </c>
      <c r="E136" s="10">
        <f t="shared" si="43"/>
        <v>0.46232876712328769</v>
      </c>
      <c r="F136" s="7"/>
      <c r="G136" s="7">
        <v>7536</v>
      </c>
      <c r="H136" s="10">
        <f t="shared" si="44"/>
        <v>0.53767123287671237</v>
      </c>
      <c r="I136" s="7">
        <f t="shared" si="45"/>
        <v>14016</v>
      </c>
    </row>
    <row r="137" spans="1:9" ht="12.75" customHeight="1" thickBot="1" x14ac:dyDescent="0.25">
      <c r="A137" s="210"/>
      <c r="B137" s="210"/>
      <c r="C137" s="73" t="s">
        <v>75</v>
      </c>
      <c r="D137" s="74">
        <f>SUM(D128:D136)</f>
        <v>107616</v>
      </c>
      <c r="E137" s="75">
        <f t="shared" si="43"/>
        <v>0.59786666666666666</v>
      </c>
      <c r="F137" s="74"/>
      <c r="G137" s="74">
        <f>SUM(G128:G136)</f>
        <v>72384</v>
      </c>
      <c r="H137" s="75">
        <f t="shared" si="44"/>
        <v>0.40213333333333334</v>
      </c>
      <c r="I137" s="74">
        <f t="shared" si="45"/>
        <v>180000</v>
      </c>
    </row>
    <row r="138" spans="1:9" ht="12.75" customHeight="1" x14ac:dyDescent="0.2">
      <c r="A138" s="207" t="s">
        <v>533</v>
      </c>
      <c r="B138" s="209" t="s">
        <v>519</v>
      </c>
      <c r="C138" s="53" t="s">
        <v>298</v>
      </c>
      <c r="D138" s="72"/>
      <c r="E138" s="42"/>
      <c r="F138" s="43"/>
      <c r="G138" s="72"/>
      <c r="H138" s="42"/>
      <c r="I138" s="43"/>
    </row>
    <row r="139" spans="1:9" ht="12.75" customHeight="1" x14ac:dyDescent="0.2">
      <c r="A139" s="214"/>
      <c r="B139" s="209"/>
      <c r="C139" s="52" t="s">
        <v>304</v>
      </c>
      <c r="D139" s="16">
        <v>0</v>
      </c>
      <c r="E139" s="17">
        <f t="shared" si="43"/>
        <v>0</v>
      </c>
      <c r="F139" s="16"/>
      <c r="G139" s="16">
        <v>1200</v>
      </c>
      <c r="H139" s="17">
        <f t="shared" si="44"/>
        <v>1</v>
      </c>
      <c r="I139" s="16">
        <f t="shared" si="45"/>
        <v>1200</v>
      </c>
    </row>
    <row r="140" spans="1:9" ht="12.75" customHeight="1" x14ac:dyDescent="0.2">
      <c r="A140" s="214"/>
      <c r="B140" s="209"/>
      <c r="C140" s="52" t="s">
        <v>238</v>
      </c>
      <c r="D140" s="16">
        <v>624</v>
      </c>
      <c r="E140" s="17">
        <f t="shared" si="43"/>
        <v>7.1428571428571425E-2</v>
      </c>
      <c r="F140" s="16"/>
      <c r="G140" s="16">
        <v>8112</v>
      </c>
      <c r="H140" s="17">
        <f t="shared" si="44"/>
        <v>0.9285714285714286</v>
      </c>
      <c r="I140" s="16">
        <f t="shared" si="45"/>
        <v>8736</v>
      </c>
    </row>
    <row r="141" spans="1:9" ht="12.75" customHeight="1" x14ac:dyDescent="0.2">
      <c r="A141" s="214"/>
      <c r="B141" s="209"/>
      <c r="C141" s="52" t="s">
        <v>245</v>
      </c>
      <c r="D141" s="16">
        <v>0</v>
      </c>
      <c r="E141" s="17">
        <f t="shared" si="43"/>
        <v>0</v>
      </c>
      <c r="F141" s="16"/>
      <c r="G141" s="16">
        <v>1920</v>
      </c>
      <c r="H141" s="17">
        <f t="shared" si="44"/>
        <v>1</v>
      </c>
      <c r="I141" s="16">
        <f t="shared" si="45"/>
        <v>1920</v>
      </c>
    </row>
    <row r="142" spans="1:9" ht="12.75" customHeight="1" x14ac:dyDescent="0.2">
      <c r="A142" s="214"/>
      <c r="B142" s="209"/>
      <c r="C142" s="9" t="s">
        <v>239</v>
      </c>
      <c r="D142" s="16">
        <v>15312</v>
      </c>
      <c r="E142" s="17">
        <f t="shared" si="43"/>
        <v>0.60188679245283017</v>
      </c>
      <c r="F142" s="16"/>
      <c r="G142" s="16">
        <v>10128</v>
      </c>
      <c r="H142" s="17">
        <f t="shared" si="44"/>
        <v>0.39811320754716983</v>
      </c>
      <c r="I142" s="16">
        <f t="shared" si="45"/>
        <v>25440</v>
      </c>
    </row>
    <row r="143" spans="1:9" ht="12.75" customHeight="1" x14ac:dyDescent="0.2">
      <c r="A143" s="214"/>
      <c r="B143" s="209"/>
      <c r="C143" s="49" t="s">
        <v>246</v>
      </c>
      <c r="D143" s="16">
        <v>5040</v>
      </c>
      <c r="E143" s="17">
        <f t="shared" si="43"/>
        <v>1</v>
      </c>
      <c r="F143" s="16"/>
      <c r="G143" s="16">
        <v>0</v>
      </c>
      <c r="H143" s="17">
        <f t="shared" si="44"/>
        <v>0</v>
      </c>
      <c r="I143" s="16">
        <f t="shared" si="45"/>
        <v>5040</v>
      </c>
    </row>
    <row r="144" spans="1:9" ht="12.75" customHeight="1" x14ac:dyDescent="0.2">
      <c r="A144" s="214"/>
      <c r="B144" s="209"/>
      <c r="C144" s="49" t="s">
        <v>240</v>
      </c>
      <c r="D144" s="16">
        <v>43664</v>
      </c>
      <c r="E144" s="17">
        <f t="shared" si="43"/>
        <v>0.50933184023889511</v>
      </c>
      <c r="F144" s="16"/>
      <c r="G144" s="16">
        <v>42064</v>
      </c>
      <c r="H144" s="17">
        <f t="shared" si="44"/>
        <v>0.49066815976110489</v>
      </c>
      <c r="I144" s="16">
        <f t="shared" si="45"/>
        <v>85728</v>
      </c>
    </row>
    <row r="145" spans="1:9" ht="12.75" customHeight="1" x14ac:dyDescent="0.2">
      <c r="A145" s="214"/>
      <c r="B145" s="209"/>
      <c r="C145" s="49" t="s">
        <v>241</v>
      </c>
      <c r="D145" s="16">
        <v>13344</v>
      </c>
      <c r="E145" s="17">
        <f t="shared" si="43"/>
        <v>0.34278668310727495</v>
      </c>
      <c r="F145" s="7"/>
      <c r="G145" s="16">
        <v>25584.000000000004</v>
      </c>
      <c r="H145" s="17">
        <f t="shared" si="44"/>
        <v>0.65721331689272511</v>
      </c>
      <c r="I145" s="7">
        <f t="shared" si="45"/>
        <v>38928</v>
      </c>
    </row>
    <row r="146" spans="1:9" ht="12.75" customHeight="1" x14ac:dyDescent="0.2">
      <c r="A146" s="214"/>
      <c r="B146" s="209"/>
      <c r="C146" s="49" t="s">
        <v>247</v>
      </c>
      <c r="D146" s="16">
        <v>0</v>
      </c>
      <c r="E146" s="17">
        <f t="shared" si="43"/>
        <v>0</v>
      </c>
      <c r="F146" s="7"/>
      <c r="G146" s="16">
        <v>2496</v>
      </c>
      <c r="H146" s="17">
        <f t="shared" si="44"/>
        <v>1</v>
      </c>
      <c r="I146" s="7">
        <f t="shared" si="45"/>
        <v>2496</v>
      </c>
    </row>
    <row r="147" spans="1:9" ht="12.75" customHeight="1" x14ac:dyDescent="0.2">
      <c r="A147" s="214"/>
      <c r="B147" s="209"/>
      <c r="C147" s="9" t="s">
        <v>243</v>
      </c>
      <c r="D147" s="16">
        <v>2944</v>
      </c>
      <c r="E147" s="17">
        <f t="shared" si="43"/>
        <v>0.25842696629213485</v>
      </c>
      <c r="F147" s="7"/>
      <c r="G147" s="16">
        <v>8448</v>
      </c>
      <c r="H147" s="17">
        <f t="shared" si="44"/>
        <v>0.7415730337078652</v>
      </c>
      <c r="I147" s="7">
        <f t="shared" si="45"/>
        <v>11392</v>
      </c>
    </row>
    <row r="148" spans="1:9" ht="12.75" customHeight="1" x14ac:dyDescent="0.2">
      <c r="A148" s="214"/>
      <c r="B148" s="209"/>
      <c r="C148" s="49" t="s">
        <v>242</v>
      </c>
      <c r="D148" s="16">
        <v>6768</v>
      </c>
      <c r="E148" s="17">
        <f t="shared" si="43"/>
        <v>0.30921052631578949</v>
      </c>
      <c r="F148" s="7"/>
      <c r="G148" s="16">
        <v>15120</v>
      </c>
      <c r="H148" s="17">
        <f t="shared" si="44"/>
        <v>0.69078947368421051</v>
      </c>
      <c r="I148" s="7">
        <f t="shared" si="45"/>
        <v>21888</v>
      </c>
    </row>
    <row r="149" spans="1:9" ht="12.75" customHeight="1" x14ac:dyDescent="0.2">
      <c r="A149" s="214"/>
      <c r="B149" s="209"/>
      <c r="C149" s="9" t="s">
        <v>248</v>
      </c>
      <c r="D149" s="16">
        <v>1344</v>
      </c>
      <c r="E149" s="17">
        <f t="shared" si="43"/>
        <v>0.62222222222222223</v>
      </c>
      <c r="F149" s="7"/>
      <c r="G149" s="16">
        <v>816</v>
      </c>
      <c r="H149" s="17">
        <f t="shared" si="44"/>
        <v>0.37777777777777777</v>
      </c>
      <c r="I149" s="7">
        <f t="shared" si="45"/>
        <v>2160</v>
      </c>
    </row>
    <row r="150" spans="1:9" ht="12.75" customHeight="1" x14ac:dyDescent="0.2">
      <c r="A150" s="214"/>
      <c r="B150" s="209"/>
      <c r="C150" s="9" t="s">
        <v>249</v>
      </c>
      <c r="D150" s="16">
        <v>672</v>
      </c>
      <c r="E150" s="17">
        <f t="shared" si="43"/>
        <v>0.16867469879518071</v>
      </c>
      <c r="F150" s="7"/>
      <c r="G150" s="16">
        <v>3312</v>
      </c>
      <c r="H150" s="17">
        <f t="shared" si="44"/>
        <v>0.83132530120481929</v>
      </c>
      <c r="I150" s="7">
        <f t="shared" si="45"/>
        <v>3984</v>
      </c>
    </row>
    <row r="151" spans="1:9" ht="12.75" customHeight="1" x14ac:dyDescent="0.2">
      <c r="A151" s="214"/>
      <c r="B151" s="209"/>
      <c r="C151" s="9" t="s">
        <v>244</v>
      </c>
      <c r="D151" s="16">
        <v>0</v>
      </c>
      <c r="E151" s="17">
        <f t="shared" si="43"/>
        <v>0</v>
      </c>
      <c r="F151" s="7"/>
      <c r="G151" s="16">
        <v>2208</v>
      </c>
      <c r="H151" s="17">
        <f t="shared" si="44"/>
        <v>1</v>
      </c>
      <c r="I151" s="7">
        <f t="shared" si="45"/>
        <v>2208</v>
      </c>
    </row>
    <row r="152" spans="1:9" ht="12.75" customHeight="1" x14ac:dyDescent="0.2">
      <c r="A152" s="214"/>
      <c r="B152" s="209"/>
      <c r="C152" s="35" t="s">
        <v>75</v>
      </c>
      <c r="D152" s="33">
        <f>SUM(D139:D151)</f>
        <v>89712</v>
      </c>
      <c r="E152" s="34">
        <f t="shared" si="43"/>
        <v>0.42493368700265249</v>
      </c>
      <c r="F152" s="33"/>
      <c r="G152" s="33">
        <f>SUM(G139:G151)</f>
        <v>121408</v>
      </c>
      <c r="H152" s="34">
        <f t="shared" si="44"/>
        <v>0.57506631299734745</v>
      </c>
      <c r="I152" s="33">
        <f t="shared" si="45"/>
        <v>211120</v>
      </c>
    </row>
    <row r="153" spans="1:9" ht="12.75" customHeight="1" thickBot="1" x14ac:dyDescent="0.25">
      <c r="A153" s="214"/>
      <c r="B153" s="219"/>
      <c r="C153" s="59" t="s">
        <v>25</v>
      </c>
      <c r="D153" s="60">
        <f>SUM(D114,D126,D137,D152)</f>
        <v>436752</v>
      </c>
      <c r="E153" s="61">
        <f t="shared" si="43"/>
        <v>0.60581916640774114</v>
      </c>
      <c r="F153" s="63"/>
      <c r="G153" s="60">
        <f>SUM(G114,G126,G137,G152)</f>
        <v>284176</v>
      </c>
      <c r="H153" s="61">
        <f t="shared" si="44"/>
        <v>0.39418083359225886</v>
      </c>
      <c r="I153" s="63">
        <f t="shared" si="45"/>
        <v>720928</v>
      </c>
    </row>
    <row r="154" spans="1:9" ht="12.75" customHeight="1" x14ac:dyDescent="0.2">
      <c r="A154" s="207" t="s">
        <v>533</v>
      </c>
      <c r="B154" s="212" t="s">
        <v>520</v>
      </c>
      <c r="C154" s="51" t="s">
        <v>432</v>
      </c>
      <c r="D154" s="43"/>
      <c r="E154" s="42"/>
      <c r="F154" s="43"/>
      <c r="G154" s="43"/>
      <c r="H154" s="42"/>
      <c r="I154" s="43"/>
    </row>
    <row r="155" spans="1:9" ht="12.75" customHeight="1" x14ac:dyDescent="0.2">
      <c r="A155" s="215"/>
      <c r="B155" s="209"/>
      <c r="C155" s="50" t="s">
        <v>637</v>
      </c>
      <c r="D155" s="7">
        <v>2000</v>
      </c>
      <c r="E155" s="10">
        <f t="shared" si="43"/>
        <v>0.58139534883720934</v>
      </c>
      <c r="F155" s="7"/>
      <c r="G155" s="7">
        <v>1440</v>
      </c>
      <c r="H155" s="10">
        <f t="shared" si="44"/>
        <v>0.41860465116279072</v>
      </c>
      <c r="I155" s="7">
        <f t="shared" si="45"/>
        <v>3440</v>
      </c>
    </row>
    <row r="156" spans="1:9" ht="12.75" customHeight="1" x14ac:dyDescent="0.2">
      <c r="A156" s="215"/>
      <c r="B156" s="209"/>
      <c r="C156" s="50" t="s">
        <v>635</v>
      </c>
      <c r="D156" s="7">
        <v>75376</v>
      </c>
      <c r="E156" s="10">
        <f t="shared" si="43"/>
        <v>0.61245449817992714</v>
      </c>
      <c r="F156" s="7"/>
      <c r="G156" s="7">
        <v>47696</v>
      </c>
      <c r="H156" s="10">
        <f t="shared" si="44"/>
        <v>0.3875455018200728</v>
      </c>
      <c r="I156" s="7">
        <f t="shared" si="45"/>
        <v>123072</v>
      </c>
    </row>
    <row r="157" spans="1:9" ht="12.75" customHeight="1" x14ac:dyDescent="0.2">
      <c r="A157" s="215"/>
      <c r="B157" s="209"/>
      <c r="C157" s="50" t="s">
        <v>479</v>
      </c>
      <c r="D157" s="7">
        <v>13680</v>
      </c>
      <c r="E157" s="10">
        <f t="shared" si="43"/>
        <v>0.81975071907957819</v>
      </c>
      <c r="F157" s="7"/>
      <c r="G157" s="7">
        <v>3008</v>
      </c>
      <c r="H157" s="10">
        <f t="shared" si="44"/>
        <v>0.18024928092042186</v>
      </c>
      <c r="I157" s="7">
        <f t="shared" si="45"/>
        <v>16688</v>
      </c>
    </row>
    <row r="158" spans="1:9" ht="12.75" customHeight="1" x14ac:dyDescent="0.2">
      <c r="A158" s="215"/>
      <c r="B158" s="209"/>
      <c r="C158" s="50" t="s">
        <v>632</v>
      </c>
      <c r="D158" s="7">
        <v>11792</v>
      </c>
      <c r="E158" s="10">
        <f t="shared" si="43"/>
        <v>0.54592592592592593</v>
      </c>
      <c r="F158" s="7"/>
      <c r="G158" s="7">
        <v>9808</v>
      </c>
      <c r="H158" s="10">
        <f t="shared" si="44"/>
        <v>0.45407407407407407</v>
      </c>
      <c r="I158" s="7">
        <f t="shared" si="45"/>
        <v>21600</v>
      </c>
    </row>
    <row r="159" spans="1:9" ht="12.75" customHeight="1" x14ac:dyDescent="0.2">
      <c r="A159" s="215"/>
      <c r="B159" s="209"/>
      <c r="C159" s="50" t="s">
        <v>633</v>
      </c>
      <c r="D159" s="7">
        <v>11200</v>
      </c>
      <c r="E159" s="10">
        <f t="shared" si="43"/>
        <v>0.88383838383838387</v>
      </c>
      <c r="F159" s="7"/>
      <c r="G159" s="7">
        <v>1472</v>
      </c>
      <c r="H159" s="10">
        <f t="shared" si="44"/>
        <v>0.11616161616161616</v>
      </c>
      <c r="I159" s="7">
        <f t="shared" si="45"/>
        <v>12672</v>
      </c>
    </row>
    <row r="160" spans="1:9" ht="12.75" customHeight="1" x14ac:dyDescent="0.2">
      <c r="A160" s="215"/>
      <c r="B160" s="209"/>
      <c r="C160" s="50" t="s">
        <v>658</v>
      </c>
      <c r="D160" s="7">
        <v>4096</v>
      </c>
      <c r="E160" s="10">
        <f t="shared" si="43"/>
        <v>1</v>
      </c>
      <c r="F160" s="7"/>
      <c r="G160" s="7"/>
      <c r="H160" s="10">
        <f t="shared" si="44"/>
        <v>0</v>
      </c>
      <c r="I160" s="7">
        <f t="shared" si="45"/>
        <v>4096</v>
      </c>
    </row>
    <row r="161" spans="1:9" ht="12.75" customHeight="1" x14ac:dyDescent="0.2">
      <c r="A161" s="215"/>
      <c r="B161" s="209"/>
      <c r="C161" s="9" t="s">
        <v>639</v>
      </c>
      <c r="D161" s="7">
        <v>20800</v>
      </c>
      <c r="E161" s="10">
        <f t="shared" si="43"/>
        <v>0.70043103448275867</v>
      </c>
      <c r="F161" s="7"/>
      <c r="G161" s="7">
        <v>8896</v>
      </c>
      <c r="H161" s="10">
        <f t="shared" si="44"/>
        <v>0.29956896551724138</v>
      </c>
      <c r="I161" s="7">
        <f t="shared" si="45"/>
        <v>29696</v>
      </c>
    </row>
    <row r="162" spans="1:9" ht="12.75" customHeight="1" x14ac:dyDescent="0.2">
      <c r="A162" s="215"/>
      <c r="B162" s="209"/>
      <c r="C162" s="35" t="s">
        <v>75</v>
      </c>
      <c r="D162" s="33">
        <f>SUM(D155:D161)</f>
        <v>138944</v>
      </c>
      <c r="E162" s="34">
        <f t="shared" si="43"/>
        <v>0.65767949106331414</v>
      </c>
      <c r="F162" s="33"/>
      <c r="G162" s="33">
        <f>SUM(G155:G161)</f>
        <v>72320</v>
      </c>
      <c r="H162" s="34">
        <f t="shared" si="44"/>
        <v>0.34232050893668586</v>
      </c>
      <c r="I162" s="33">
        <f t="shared" si="45"/>
        <v>211264</v>
      </c>
    </row>
    <row r="163" spans="1:9" ht="12.75" customHeight="1" x14ac:dyDescent="0.2">
      <c r="A163" s="215"/>
      <c r="B163" s="209"/>
      <c r="C163" s="53" t="s">
        <v>296</v>
      </c>
      <c r="D163" s="43"/>
      <c r="E163" s="42"/>
      <c r="F163" s="43"/>
      <c r="G163" s="43"/>
      <c r="H163" s="42"/>
      <c r="I163" s="43"/>
    </row>
    <row r="164" spans="1:9" ht="12.75" customHeight="1" x14ac:dyDescent="0.2">
      <c r="A164" s="215"/>
      <c r="B164" s="209"/>
      <c r="C164" s="9" t="s">
        <v>36</v>
      </c>
      <c r="D164" s="7">
        <v>6272</v>
      </c>
      <c r="E164" s="10">
        <f t="shared" ref="E164:E169" si="46">+D164/$I164</f>
        <v>0.63636363636363635</v>
      </c>
      <c r="F164" s="7"/>
      <c r="G164" s="7">
        <v>3584</v>
      </c>
      <c r="H164" s="10">
        <f t="shared" ref="H164:H169" si="47">+G164/$I164</f>
        <v>0.36363636363636365</v>
      </c>
      <c r="I164" s="7">
        <f t="shared" ref="I164:I169" si="48">+D164+G164</f>
        <v>9856</v>
      </c>
    </row>
    <row r="165" spans="1:9" ht="12.75" customHeight="1" x14ac:dyDescent="0.2">
      <c r="A165" s="215"/>
      <c r="B165" s="209"/>
      <c r="C165" s="9" t="s">
        <v>0</v>
      </c>
      <c r="D165" s="7">
        <v>0</v>
      </c>
      <c r="E165" s="10">
        <f t="shared" si="46"/>
        <v>0</v>
      </c>
      <c r="F165" s="7"/>
      <c r="G165" s="7">
        <v>6096</v>
      </c>
      <c r="H165" s="10">
        <f t="shared" si="47"/>
        <v>1</v>
      </c>
      <c r="I165" s="7">
        <f t="shared" si="48"/>
        <v>6096</v>
      </c>
    </row>
    <row r="166" spans="1:9" ht="12.75" customHeight="1" x14ac:dyDescent="0.2">
      <c r="A166" s="215"/>
      <c r="B166" s="209"/>
      <c r="C166" s="9" t="s">
        <v>34</v>
      </c>
      <c r="D166" s="7">
        <v>29952</v>
      </c>
      <c r="E166" s="10">
        <f t="shared" si="46"/>
        <v>0.43697478991596639</v>
      </c>
      <c r="F166" s="7"/>
      <c r="G166" s="7">
        <v>38592</v>
      </c>
      <c r="H166" s="10">
        <f t="shared" si="47"/>
        <v>0.56302521008403361</v>
      </c>
      <c r="I166" s="7">
        <f t="shared" si="48"/>
        <v>68544</v>
      </c>
    </row>
    <row r="167" spans="1:9" ht="12.75" customHeight="1" x14ac:dyDescent="0.2">
      <c r="A167" s="215"/>
      <c r="B167" s="209"/>
      <c r="C167" s="9" t="s">
        <v>37</v>
      </c>
      <c r="D167" s="7">
        <v>8688</v>
      </c>
      <c r="E167" s="10">
        <f t="shared" si="46"/>
        <v>0.62847222222222221</v>
      </c>
      <c r="F167" s="7"/>
      <c r="G167" s="7">
        <v>5136</v>
      </c>
      <c r="H167" s="10">
        <f t="shared" si="47"/>
        <v>0.37152777777777779</v>
      </c>
      <c r="I167" s="7">
        <f t="shared" si="48"/>
        <v>13824</v>
      </c>
    </row>
    <row r="168" spans="1:9" ht="12.75" customHeight="1" x14ac:dyDescent="0.2">
      <c r="A168" s="215"/>
      <c r="B168" s="209"/>
      <c r="C168" s="52" t="s">
        <v>6</v>
      </c>
      <c r="D168" s="7">
        <v>75088</v>
      </c>
      <c r="E168" s="10">
        <f t="shared" si="46"/>
        <v>0.70869827846572031</v>
      </c>
      <c r="F168" s="7"/>
      <c r="G168" s="7">
        <v>30864</v>
      </c>
      <c r="H168" s="10">
        <f t="shared" si="47"/>
        <v>0.29130172153427969</v>
      </c>
      <c r="I168" s="7">
        <f t="shared" si="48"/>
        <v>105952</v>
      </c>
    </row>
    <row r="169" spans="1:9" ht="12.75" customHeight="1" x14ac:dyDescent="0.2">
      <c r="A169" s="215"/>
      <c r="B169" s="209"/>
      <c r="C169" s="35" t="s">
        <v>75</v>
      </c>
      <c r="D169" s="33">
        <f>SUM(D164:D168)</f>
        <v>120000</v>
      </c>
      <c r="E169" s="34">
        <f t="shared" si="46"/>
        <v>0.58745202475131197</v>
      </c>
      <c r="F169" s="33"/>
      <c r="G169" s="33">
        <f>SUM(G164:G168)</f>
        <v>84272</v>
      </c>
      <c r="H169" s="34">
        <f t="shared" si="47"/>
        <v>0.41254797524868803</v>
      </c>
      <c r="I169" s="33">
        <f t="shared" si="48"/>
        <v>204272</v>
      </c>
    </row>
    <row r="170" spans="1:9" ht="12.75" customHeight="1" x14ac:dyDescent="0.2">
      <c r="A170" s="215"/>
      <c r="B170" s="209"/>
      <c r="C170" s="54" t="s">
        <v>197</v>
      </c>
      <c r="D170" s="33"/>
      <c r="E170" s="34"/>
      <c r="F170" s="65"/>
      <c r="G170" s="33"/>
      <c r="H170" s="34"/>
      <c r="I170" s="33"/>
    </row>
    <row r="171" spans="1:9" ht="12.75" customHeight="1" x14ac:dyDescent="0.2">
      <c r="A171" s="215"/>
      <c r="B171" s="209"/>
      <c r="C171" s="9" t="s">
        <v>222</v>
      </c>
      <c r="D171" s="15">
        <v>26400</v>
      </c>
      <c r="E171" s="10">
        <f t="shared" si="43"/>
        <v>0.49909255898366606</v>
      </c>
      <c r="F171" s="7"/>
      <c r="G171" s="15">
        <v>26496</v>
      </c>
      <c r="H171" s="10">
        <f t="shared" si="44"/>
        <v>0.50090744101633389</v>
      </c>
      <c r="I171" s="7">
        <f t="shared" si="45"/>
        <v>52896</v>
      </c>
    </row>
    <row r="172" spans="1:9" ht="12.75" customHeight="1" x14ac:dyDescent="0.2">
      <c r="A172" s="215"/>
      <c r="B172" s="209"/>
      <c r="C172" s="50" t="s">
        <v>657</v>
      </c>
      <c r="D172" s="15">
        <v>13120</v>
      </c>
      <c r="E172" s="10">
        <f t="shared" ref="E172" si="49">+D172/$I172</f>
        <v>0.90707964601769908</v>
      </c>
      <c r="F172" s="7"/>
      <c r="G172" s="7">
        <v>1344</v>
      </c>
      <c r="H172" s="10">
        <f t="shared" ref="H172" si="50">+G172/$I172</f>
        <v>9.2920353982300891E-2</v>
      </c>
      <c r="I172" s="7">
        <f t="shared" ref="I172" si="51">+D172+G172</f>
        <v>14464</v>
      </c>
    </row>
    <row r="173" spans="1:9" ht="12.75" customHeight="1" x14ac:dyDescent="0.2">
      <c r="A173" s="215"/>
      <c r="B173" s="209"/>
      <c r="C173" s="9" t="s">
        <v>77</v>
      </c>
      <c r="D173" s="14">
        <v>5136</v>
      </c>
      <c r="E173" s="17">
        <f t="shared" ref="E173" si="52">+D173/$I173</f>
        <v>0.43852459016393441</v>
      </c>
      <c r="F173" s="16"/>
      <c r="G173" s="14">
        <v>6576</v>
      </c>
      <c r="H173" s="17">
        <f t="shared" ref="H173" si="53">+G173/$I173</f>
        <v>0.56147540983606559</v>
      </c>
      <c r="I173" s="16">
        <f t="shared" ref="I173" si="54">+D173+G173</f>
        <v>11712</v>
      </c>
    </row>
    <row r="174" spans="1:9" ht="12.75" customHeight="1" x14ac:dyDescent="0.2">
      <c r="A174" s="215"/>
      <c r="B174" s="209"/>
      <c r="C174" s="9" t="s">
        <v>85</v>
      </c>
      <c r="D174" s="7">
        <v>10784</v>
      </c>
      <c r="E174" s="10">
        <f t="shared" si="43"/>
        <v>0.60286225402504467</v>
      </c>
      <c r="F174" s="7"/>
      <c r="G174" s="7">
        <v>7104</v>
      </c>
      <c r="H174" s="10">
        <f t="shared" si="44"/>
        <v>0.39713774597495527</v>
      </c>
      <c r="I174" s="7">
        <f t="shared" si="45"/>
        <v>17888</v>
      </c>
    </row>
    <row r="175" spans="1:9" ht="12.75" customHeight="1" x14ac:dyDescent="0.2">
      <c r="A175" s="215"/>
      <c r="B175" s="209"/>
      <c r="C175" s="50" t="s">
        <v>86</v>
      </c>
      <c r="D175" s="15">
        <v>6352</v>
      </c>
      <c r="E175" s="10">
        <f t="shared" si="43"/>
        <v>0.50444726810673446</v>
      </c>
      <c r="F175" s="7"/>
      <c r="G175" s="15">
        <v>6240</v>
      </c>
      <c r="H175" s="10">
        <f t="shared" si="44"/>
        <v>0.49555273189326554</v>
      </c>
      <c r="I175" s="7">
        <f t="shared" si="45"/>
        <v>12592</v>
      </c>
    </row>
    <row r="176" spans="1:9" ht="12.75" customHeight="1" x14ac:dyDescent="0.2">
      <c r="A176" s="215"/>
      <c r="B176" s="209"/>
      <c r="C176" s="9" t="s">
        <v>87</v>
      </c>
      <c r="D176" s="7">
        <v>18288</v>
      </c>
      <c r="E176" s="10">
        <f t="shared" si="43"/>
        <v>0.67314487632508835</v>
      </c>
      <c r="F176" s="7"/>
      <c r="G176" s="7">
        <v>8880</v>
      </c>
      <c r="H176" s="10">
        <f t="shared" si="44"/>
        <v>0.32685512367491165</v>
      </c>
      <c r="I176" s="7">
        <f t="shared" si="45"/>
        <v>27168</v>
      </c>
    </row>
    <row r="177" spans="1:9" ht="12.75" customHeight="1" x14ac:dyDescent="0.2">
      <c r="A177" s="215"/>
      <c r="B177" s="209"/>
      <c r="C177" s="9" t="s">
        <v>308</v>
      </c>
      <c r="D177" s="7">
        <v>32928</v>
      </c>
      <c r="E177" s="10">
        <f t="shared" si="43"/>
        <v>0.56929460580912861</v>
      </c>
      <c r="F177" s="7"/>
      <c r="G177" s="7">
        <v>24912</v>
      </c>
      <c r="H177" s="10">
        <f t="shared" si="44"/>
        <v>0.43070539419087139</v>
      </c>
      <c r="I177" s="7">
        <f t="shared" si="45"/>
        <v>57840</v>
      </c>
    </row>
    <row r="178" spans="1:9" ht="12.75" customHeight="1" x14ac:dyDescent="0.2">
      <c r="A178" s="215"/>
      <c r="B178" s="209"/>
      <c r="C178" s="50" t="s">
        <v>88</v>
      </c>
      <c r="D178" s="14">
        <v>6512</v>
      </c>
      <c r="E178" s="17">
        <f t="shared" si="43"/>
        <v>0.67607973421926915</v>
      </c>
      <c r="F178" s="16"/>
      <c r="G178" s="7">
        <v>3120</v>
      </c>
      <c r="H178" s="17">
        <f t="shared" si="44"/>
        <v>0.32392026578073091</v>
      </c>
      <c r="I178" s="16">
        <f t="shared" si="45"/>
        <v>9632</v>
      </c>
    </row>
    <row r="179" spans="1:9" ht="12.75" customHeight="1" x14ac:dyDescent="0.2">
      <c r="A179" s="215"/>
      <c r="B179" s="209"/>
      <c r="C179" s="50" t="s">
        <v>89</v>
      </c>
      <c r="D179" s="7">
        <v>12000</v>
      </c>
      <c r="E179" s="10">
        <f t="shared" si="43"/>
        <v>0.59101654846335694</v>
      </c>
      <c r="F179" s="7"/>
      <c r="G179" s="7">
        <v>8304</v>
      </c>
      <c r="H179" s="10">
        <f t="shared" si="44"/>
        <v>0.40898345153664301</v>
      </c>
      <c r="I179" s="7">
        <f t="shared" si="45"/>
        <v>20304</v>
      </c>
    </row>
    <row r="180" spans="1:9" ht="12.75" customHeight="1" x14ac:dyDescent="0.2">
      <c r="A180" s="215"/>
      <c r="B180" s="209"/>
      <c r="C180" s="50" t="s">
        <v>214</v>
      </c>
      <c r="D180" s="7">
        <v>2352</v>
      </c>
      <c r="E180" s="10">
        <f t="shared" ref="E180:E181" si="55">+D180/$I180</f>
        <v>1</v>
      </c>
      <c r="F180" s="7"/>
      <c r="G180" s="7">
        <v>0</v>
      </c>
      <c r="H180" s="10">
        <f t="shared" ref="H180:H181" si="56">+G180/$I180</f>
        <v>0</v>
      </c>
      <c r="I180" s="7">
        <f t="shared" ref="I180:I181" si="57">+D180+G180</f>
        <v>2352</v>
      </c>
    </row>
    <row r="181" spans="1:9" ht="12.75" customHeight="1" x14ac:dyDescent="0.2">
      <c r="A181" s="215"/>
      <c r="B181" s="209"/>
      <c r="C181" s="50" t="s">
        <v>306</v>
      </c>
      <c r="D181" s="7">
        <v>1104</v>
      </c>
      <c r="E181" s="10">
        <f t="shared" si="55"/>
        <v>1</v>
      </c>
      <c r="F181" s="7"/>
      <c r="G181" s="7">
        <v>0</v>
      </c>
      <c r="H181" s="10">
        <f t="shared" si="56"/>
        <v>0</v>
      </c>
      <c r="I181" s="7">
        <f t="shared" si="57"/>
        <v>1104</v>
      </c>
    </row>
    <row r="182" spans="1:9" ht="12.75" customHeight="1" x14ac:dyDescent="0.2">
      <c r="A182" s="215"/>
      <c r="B182" s="209"/>
      <c r="C182" s="50" t="s">
        <v>223</v>
      </c>
      <c r="D182" s="7">
        <v>19008</v>
      </c>
      <c r="E182" s="10">
        <f t="shared" si="43"/>
        <v>0.70171293561724746</v>
      </c>
      <c r="F182" s="7"/>
      <c r="G182" s="7">
        <v>8079.9999999999991</v>
      </c>
      <c r="H182" s="10">
        <f t="shared" si="44"/>
        <v>0.29828706438275249</v>
      </c>
      <c r="I182" s="7">
        <f t="shared" si="45"/>
        <v>27088</v>
      </c>
    </row>
    <row r="183" spans="1:9" ht="12.75" customHeight="1" x14ac:dyDescent="0.2">
      <c r="A183" s="215"/>
      <c r="B183" s="209"/>
      <c r="C183" s="35" t="s">
        <v>75</v>
      </c>
      <c r="D183" s="33">
        <f>SUM(D171:D182)</f>
        <v>153984</v>
      </c>
      <c r="E183" s="34">
        <f t="shared" si="43"/>
        <v>0.60376411543287323</v>
      </c>
      <c r="F183" s="33"/>
      <c r="G183" s="33">
        <f>SUM(G171:G182)</f>
        <v>101056</v>
      </c>
      <c r="H183" s="34">
        <f t="shared" si="44"/>
        <v>0.39623588456712672</v>
      </c>
      <c r="I183" s="33">
        <f t="shared" si="45"/>
        <v>255040</v>
      </c>
    </row>
    <row r="184" spans="1:9" ht="12.75" customHeight="1" x14ac:dyDescent="0.2">
      <c r="A184" s="215"/>
      <c r="B184" s="210"/>
      <c r="C184" s="54" t="s">
        <v>212</v>
      </c>
      <c r="D184" s="33"/>
      <c r="E184" s="34"/>
      <c r="F184" s="65"/>
      <c r="G184" s="33"/>
      <c r="H184" s="34"/>
      <c r="I184" s="33"/>
    </row>
    <row r="185" spans="1:9" ht="12.75" customHeight="1" x14ac:dyDescent="0.2">
      <c r="A185" s="215"/>
      <c r="B185" s="210"/>
      <c r="C185" s="8" t="s">
        <v>471</v>
      </c>
      <c r="D185" s="7">
        <v>27648</v>
      </c>
      <c r="E185" s="10">
        <f t="shared" ref="E185:E188" si="58">+D185/$I185</f>
        <v>0.33339764615087786</v>
      </c>
      <c r="F185" s="7"/>
      <c r="G185" s="15">
        <v>55280</v>
      </c>
      <c r="H185" s="10">
        <f t="shared" ref="H185:H188" si="59">+G185/$I185</f>
        <v>0.66660235384912214</v>
      </c>
      <c r="I185" s="7">
        <f t="shared" ref="I185:I188" si="60">+D185+G185</f>
        <v>82928</v>
      </c>
    </row>
    <row r="186" spans="1:9" ht="12.75" customHeight="1" x14ac:dyDescent="0.2">
      <c r="A186" s="215"/>
      <c r="B186" s="210"/>
      <c r="C186" s="50" t="s">
        <v>472</v>
      </c>
      <c r="D186" s="7">
        <v>28080</v>
      </c>
      <c r="E186" s="10">
        <f t="shared" si="58"/>
        <v>0.66226415094339619</v>
      </c>
      <c r="F186" s="7"/>
      <c r="G186" s="15">
        <v>14319.999999999998</v>
      </c>
      <c r="H186" s="10">
        <f t="shared" si="59"/>
        <v>0.33773584905660375</v>
      </c>
      <c r="I186" s="7">
        <f t="shared" si="60"/>
        <v>42400</v>
      </c>
    </row>
    <row r="187" spans="1:9" ht="12.75" customHeight="1" x14ac:dyDescent="0.2">
      <c r="A187" s="215"/>
      <c r="B187" s="210"/>
      <c r="C187" s="50" t="s">
        <v>473</v>
      </c>
      <c r="D187" s="7">
        <v>2768</v>
      </c>
      <c r="E187" s="10">
        <f t="shared" si="58"/>
        <v>0.31511839708561018</v>
      </c>
      <c r="F187" s="7"/>
      <c r="G187" s="15">
        <v>6016</v>
      </c>
      <c r="H187" s="10">
        <f t="shared" si="59"/>
        <v>0.68488160291438982</v>
      </c>
      <c r="I187" s="7">
        <f t="shared" si="60"/>
        <v>8784</v>
      </c>
    </row>
    <row r="188" spans="1:9" ht="12.75" customHeight="1" x14ac:dyDescent="0.2">
      <c r="A188" s="215"/>
      <c r="B188" s="210"/>
      <c r="C188" s="50" t="s">
        <v>474</v>
      </c>
      <c r="D188" s="7">
        <v>0</v>
      </c>
      <c r="E188" s="10">
        <f t="shared" si="58"/>
        <v>0</v>
      </c>
      <c r="F188" s="7"/>
      <c r="G188" s="15">
        <v>13824</v>
      </c>
      <c r="H188" s="10">
        <f t="shared" si="59"/>
        <v>1</v>
      </c>
      <c r="I188" s="7">
        <f t="shared" si="60"/>
        <v>13824</v>
      </c>
    </row>
    <row r="189" spans="1:9" ht="12.75" customHeight="1" x14ac:dyDescent="0.2">
      <c r="A189" s="215"/>
      <c r="B189" s="210"/>
      <c r="C189" s="35" t="s">
        <v>75</v>
      </c>
      <c r="D189" s="33">
        <f>SUM(D185:D188)</f>
        <v>58496</v>
      </c>
      <c r="E189" s="34">
        <f t="shared" si="43"/>
        <v>0.39541423318191649</v>
      </c>
      <c r="F189" s="33"/>
      <c r="G189" s="33">
        <f>SUM(G185:G188)</f>
        <v>89440</v>
      </c>
      <c r="H189" s="34">
        <f t="shared" si="44"/>
        <v>0.60458576681808351</v>
      </c>
      <c r="I189" s="33">
        <f t="shared" si="45"/>
        <v>147936</v>
      </c>
    </row>
    <row r="190" spans="1:9" ht="12.75" customHeight="1" thickBot="1" x14ac:dyDescent="0.25">
      <c r="A190" s="215"/>
      <c r="B190" s="217"/>
      <c r="C190" s="64" t="s">
        <v>25</v>
      </c>
      <c r="D190" s="63">
        <f>SUM(D162,D169,D183,D189)</f>
        <v>471424</v>
      </c>
      <c r="E190" s="61">
        <f t="shared" si="43"/>
        <v>0.57595246007389023</v>
      </c>
      <c r="F190" s="63"/>
      <c r="G190" s="63">
        <f>SUM(G162,G169,G183,G189)</f>
        <v>347088</v>
      </c>
      <c r="H190" s="61">
        <f t="shared" si="44"/>
        <v>0.42404753992610983</v>
      </c>
      <c r="I190" s="63">
        <f t="shared" si="45"/>
        <v>818512</v>
      </c>
    </row>
    <row r="191" spans="1:9" ht="12.75" customHeight="1" thickBot="1" x14ac:dyDescent="0.25">
      <c r="A191" s="216"/>
      <c r="B191" s="204" t="s">
        <v>251</v>
      </c>
      <c r="C191" s="205"/>
      <c r="D191" s="76">
        <f>SUM(D153,D190)</f>
        <v>908176</v>
      </c>
      <c r="E191" s="77">
        <f t="shared" si="43"/>
        <v>0.58993919866964606</v>
      </c>
      <c r="F191" s="78"/>
      <c r="G191" s="76">
        <f>SUM(G153,G190)</f>
        <v>631264</v>
      </c>
      <c r="H191" s="77">
        <f t="shared" si="44"/>
        <v>0.41006080133035389</v>
      </c>
      <c r="I191" s="78">
        <f t="shared" si="45"/>
        <v>1539440</v>
      </c>
    </row>
    <row r="192" spans="1:9" ht="12.75" customHeight="1" x14ac:dyDescent="0.2">
      <c r="A192" s="212" t="s">
        <v>532</v>
      </c>
      <c r="B192" s="212" t="s">
        <v>521</v>
      </c>
      <c r="C192" s="55" t="s">
        <v>300</v>
      </c>
      <c r="D192" s="33"/>
      <c r="E192" s="34"/>
      <c r="F192" s="65"/>
      <c r="G192" s="33"/>
      <c r="H192" s="34"/>
      <c r="I192" s="33"/>
    </row>
    <row r="193" spans="1:9" ht="12.75" customHeight="1" x14ac:dyDescent="0.2">
      <c r="A193" s="209"/>
      <c r="B193" s="209"/>
      <c r="C193" s="50" t="s">
        <v>36</v>
      </c>
      <c r="D193" s="7">
        <v>14912</v>
      </c>
      <c r="E193" s="10">
        <f t="shared" ref="E193" si="61">+D193/$I193</f>
        <v>0.42988929889298894</v>
      </c>
      <c r="F193" s="7"/>
      <c r="G193" s="7">
        <v>19776</v>
      </c>
      <c r="H193" s="10">
        <f t="shared" ref="H193" si="62">+G193/$I193</f>
        <v>0.57011070110701112</v>
      </c>
      <c r="I193" s="7">
        <f t="shared" ref="I193:I194" si="63">+D193+G193</f>
        <v>34688</v>
      </c>
    </row>
    <row r="194" spans="1:9" ht="12.75" customHeight="1" x14ac:dyDescent="0.2">
      <c r="A194" s="209"/>
      <c r="B194" s="209"/>
      <c r="C194" s="50" t="s">
        <v>204</v>
      </c>
      <c r="D194" s="7"/>
      <c r="E194" s="10" t="s">
        <v>102</v>
      </c>
      <c r="F194" s="7"/>
      <c r="G194" s="7"/>
      <c r="H194" s="10" t="s">
        <v>102</v>
      </c>
      <c r="I194" s="7">
        <f t="shared" si="63"/>
        <v>0</v>
      </c>
    </row>
    <row r="195" spans="1:9" ht="12.75" customHeight="1" x14ac:dyDescent="0.2">
      <c r="A195" s="209"/>
      <c r="B195" s="209"/>
      <c r="C195" s="50" t="s">
        <v>234</v>
      </c>
      <c r="D195" s="7">
        <v>14560</v>
      </c>
      <c r="E195" s="10">
        <f t="shared" ref="E195" si="64">+D195/$I195</f>
        <v>0.84967320261437906</v>
      </c>
      <c r="F195" s="7"/>
      <c r="G195" s="7">
        <v>2576</v>
      </c>
      <c r="H195" s="10">
        <f t="shared" ref="H195" si="65">+G195/$I195</f>
        <v>0.15032679738562091</v>
      </c>
      <c r="I195" s="7">
        <f t="shared" ref="I195" si="66">+D195+G195</f>
        <v>17136</v>
      </c>
    </row>
    <row r="196" spans="1:9" ht="12.75" customHeight="1" x14ac:dyDescent="0.2">
      <c r="A196" s="209"/>
      <c r="B196" s="209"/>
      <c r="C196" s="50" t="s">
        <v>19</v>
      </c>
      <c r="D196" s="7">
        <v>4128</v>
      </c>
      <c r="E196" s="10">
        <f t="shared" ref="E196:E234" si="67">+D196/$I196</f>
        <v>0.78181818181818186</v>
      </c>
      <c r="F196" s="7"/>
      <c r="G196" s="7">
        <v>1152</v>
      </c>
      <c r="H196" s="10">
        <f t="shared" ref="H196:H234" si="68">+G196/$I196</f>
        <v>0.21818181818181817</v>
      </c>
      <c r="I196" s="7">
        <f t="shared" ref="I196:I234" si="69">+D196+G196</f>
        <v>5280</v>
      </c>
    </row>
    <row r="197" spans="1:9" ht="12.75" customHeight="1" x14ac:dyDescent="0.2">
      <c r="A197" s="209"/>
      <c r="B197" s="209"/>
      <c r="C197" s="50" t="s">
        <v>7</v>
      </c>
      <c r="D197" s="7">
        <v>23952</v>
      </c>
      <c r="E197" s="10">
        <f t="shared" si="67"/>
        <v>0.57093821510297482</v>
      </c>
      <c r="F197" s="7"/>
      <c r="G197" s="7">
        <v>18000</v>
      </c>
      <c r="H197" s="10">
        <f t="shared" si="68"/>
        <v>0.42906178489702518</v>
      </c>
      <c r="I197" s="7">
        <f t="shared" si="69"/>
        <v>41952</v>
      </c>
    </row>
    <row r="198" spans="1:9" ht="12.75" customHeight="1" x14ac:dyDescent="0.2">
      <c r="A198" s="209"/>
      <c r="B198" s="209"/>
      <c r="C198" s="50" t="s">
        <v>207</v>
      </c>
      <c r="D198" s="7"/>
      <c r="E198" s="10" t="s">
        <v>102</v>
      </c>
      <c r="F198" s="7"/>
      <c r="G198" s="7"/>
      <c r="H198" s="10" t="s">
        <v>102</v>
      </c>
      <c r="I198" s="7">
        <f t="shared" ref="I198" si="70">+D198+G198</f>
        <v>0</v>
      </c>
    </row>
    <row r="199" spans="1:9" ht="12.75" customHeight="1" x14ac:dyDescent="0.2">
      <c r="A199" s="209"/>
      <c r="B199" s="209"/>
      <c r="C199" s="50" t="s">
        <v>235</v>
      </c>
      <c r="D199" s="7">
        <v>7824</v>
      </c>
      <c r="E199" s="10">
        <f t="shared" si="67"/>
        <v>0.59057971014492749</v>
      </c>
      <c r="F199" s="7"/>
      <c r="G199" s="7">
        <v>5424</v>
      </c>
      <c r="H199" s="10">
        <f t="shared" si="68"/>
        <v>0.40942028985507245</v>
      </c>
      <c r="I199" s="7">
        <f t="shared" si="69"/>
        <v>13248</v>
      </c>
    </row>
    <row r="200" spans="1:9" ht="12.75" customHeight="1" x14ac:dyDescent="0.2">
      <c r="A200" s="209"/>
      <c r="B200" s="209"/>
      <c r="C200" s="50" t="s">
        <v>14</v>
      </c>
      <c r="D200" s="7">
        <v>36960</v>
      </c>
      <c r="E200" s="10">
        <f t="shared" si="67"/>
        <v>0.84988962472406182</v>
      </c>
      <c r="F200" s="7"/>
      <c r="G200" s="7">
        <v>6528</v>
      </c>
      <c r="H200" s="10">
        <f t="shared" si="68"/>
        <v>0.15011037527593818</v>
      </c>
      <c r="I200" s="7">
        <f t="shared" si="69"/>
        <v>43488</v>
      </c>
    </row>
    <row r="201" spans="1:9" ht="12.75" customHeight="1" x14ac:dyDescent="0.2">
      <c r="A201" s="209"/>
      <c r="B201" s="209"/>
      <c r="C201" s="50" t="s">
        <v>0</v>
      </c>
      <c r="D201" s="7">
        <v>21792</v>
      </c>
      <c r="E201" s="10">
        <f t="shared" si="67"/>
        <v>0.65417867435158505</v>
      </c>
      <c r="F201" s="7"/>
      <c r="G201" s="7">
        <v>11520</v>
      </c>
      <c r="H201" s="10">
        <f t="shared" si="68"/>
        <v>0.345821325648415</v>
      </c>
      <c r="I201" s="7">
        <f t="shared" si="69"/>
        <v>33312</v>
      </c>
    </row>
    <row r="202" spans="1:9" ht="12.75" customHeight="1" x14ac:dyDescent="0.2">
      <c r="A202" s="209"/>
      <c r="B202" s="209"/>
      <c r="C202" s="50" t="s">
        <v>15</v>
      </c>
      <c r="D202" s="7">
        <v>2560</v>
      </c>
      <c r="E202" s="10">
        <f t="shared" ref="E202" si="71">+D202/$I202</f>
        <v>1</v>
      </c>
      <c r="F202" s="7"/>
      <c r="G202" s="7">
        <v>0</v>
      </c>
      <c r="H202" s="10">
        <f t="shared" ref="H202" si="72">+G202/$I202</f>
        <v>0</v>
      </c>
      <c r="I202" s="7">
        <f t="shared" ref="I202" si="73">+D202+G202</f>
        <v>2560</v>
      </c>
    </row>
    <row r="203" spans="1:9" ht="12.75" customHeight="1" x14ac:dyDescent="0.2">
      <c r="A203" s="209"/>
      <c r="B203" s="209"/>
      <c r="C203" s="50" t="s">
        <v>237</v>
      </c>
      <c r="D203" s="7">
        <v>2064</v>
      </c>
      <c r="E203" s="10">
        <f t="shared" si="67"/>
        <v>1</v>
      </c>
      <c r="F203" s="7"/>
      <c r="G203" s="7">
        <v>0</v>
      </c>
      <c r="H203" s="10">
        <f t="shared" si="68"/>
        <v>0</v>
      </c>
      <c r="I203" s="7">
        <f t="shared" si="69"/>
        <v>2064</v>
      </c>
    </row>
    <row r="204" spans="1:9" ht="12.75" customHeight="1" x14ac:dyDescent="0.2">
      <c r="A204" s="209"/>
      <c r="B204" s="209"/>
      <c r="C204" s="50" t="s">
        <v>480</v>
      </c>
      <c r="D204" s="7">
        <v>13312</v>
      </c>
      <c r="E204" s="10">
        <f t="shared" si="67"/>
        <v>0.59428571428571431</v>
      </c>
      <c r="F204" s="7"/>
      <c r="G204" s="7">
        <v>9088</v>
      </c>
      <c r="H204" s="10">
        <f t="shared" si="68"/>
        <v>0.40571428571428569</v>
      </c>
      <c r="I204" s="7">
        <f t="shared" si="69"/>
        <v>22400</v>
      </c>
    </row>
    <row r="205" spans="1:9" ht="12.75" customHeight="1" x14ac:dyDescent="0.2">
      <c r="A205" s="209"/>
      <c r="B205" s="209"/>
      <c r="C205" s="50" t="s">
        <v>643</v>
      </c>
      <c r="D205" s="7">
        <v>10416</v>
      </c>
      <c r="E205" s="10">
        <f t="shared" si="67"/>
        <v>0.61823361823361822</v>
      </c>
      <c r="F205" s="7"/>
      <c r="G205" s="7">
        <v>6432</v>
      </c>
      <c r="H205" s="10">
        <f t="shared" si="68"/>
        <v>0.38176638176638178</v>
      </c>
      <c r="I205" s="7">
        <f t="shared" si="69"/>
        <v>16848</v>
      </c>
    </row>
    <row r="206" spans="1:9" ht="12.75" customHeight="1" x14ac:dyDescent="0.2">
      <c r="A206" s="209"/>
      <c r="B206" s="209"/>
      <c r="C206" s="50" t="s">
        <v>267</v>
      </c>
      <c r="D206" s="7">
        <v>11520</v>
      </c>
      <c r="E206" s="10">
        <f t="shared" si="67"/>
        <v>0.76433121019108285</v>
      </c>
      <c r="F206" s="7"/>
      <c r="G206" s="7">
        <v>3552</v>
      </c>
      <c r="H206" s="10">
        <f t="shared" si="68"/>
        <v>0.2356687898089172</v>
      </c>
      <c r="I206" s="7">
        <f t="shared" si="69"/>
        <v>15072</v>
      </c>
    </row>
    <row r="207" spans="1:9" ht="12.75" customHeight="1" x14ac:dyDescent="0.2">
      <c r="A207" s="209"/>
      <c r="B207" s="209"/>
      <c r="C207" s="50" t="s">
        <v>8</v>
      </c>
      <c r="D207" s="7">
        <v>2352</v>
      </c>
      <c r="E207" s="10">
        <f t="shared" si="67"/>
        <v>0.68055555555555558</v>
      </c>
      <c r="F207" s="7"/>
      <c r="G207" s="7">
        <v>1104</v>
      </c>
      <c r="H207" s="10">
        <f t="shared" si="68"/>
        <v>0.31944444444444442</v>
      </c>
      <c r="I207" s="7">
        <f t="shared" si="69"/>
        <v>3456</v>
      </c>
    </row>
    <row r="208" spans="1:9" ht="12.75" customHeight="1" x14ac:dyDescent="0.2">
      <c r="A208" s="209"/>
      <c r="B208" s="209"/>
      <c r="C208" s="50" t="s">
        <v>396</v>
      </c>
      <c r="D208" s="7">
        <v>3264</v>
      </c>
      <c r="E208" s="10">
        <f t="shared" ref="E208" si="74">+D208/$I208</f>
        <v>0.49635036496350365</v>
      </c>
      <c r="F208" s="7"/>
      <c r="G208" s="7">
        <v>3312</v>
      </c>
      <c r="H208" s="10">
        <f t="shared" ref="H208" si="75">+G208/$I208</f>
        <v>0.5036496350364964</v>
      </c>
      <c r="I208" s="7">
        <f t="shared" ref="I208" si="76">+D208+G208</f>
        <v>6576</v>
      </c>
    </row>
    <row r="209" spans="1:9" ht="12.75" customHeight="1" x14ac:dyDescent="0.2">
      <c r="A209" s="209"/>
      <c r="B209" s="209"/>
      <c r="C209" s="50" t="s">
        <v>37</v>
      </c>
      <c r="D209" s="7">
        <v>37008</v>
      </c>
      <c r="E209" s="10">
        <f t="shared" si="67"/>
        <v>0.74854368932038839</v>
      </c>
      <c r="F209" s="7"/>
      <c r="G209" s="7">
        <v>12432</v>
      </c>
      <c r="H209" s="10">
        <f t="shared" si="68"/>
        <v>0.25145631067961166</v>
      </c>
      <c r="I209" s="7">
        <f t="shared" si="69"/>
        <v>49440</v>
      </c>
    </row>
    <row r="210" spans="1:9" ht="12.75" customHeight="1" x14ac:dyDescent="0.2">
      <c r="A210" s="209"/>
      <c r="B210" s="209"/>
      <c r="C210" s="50" t="s">
        <v>208</v>
      </c>
      <c r="D210" s="7">
        <v>11424</v>
      </c>
      <c r="E210" s="10">
        <f t="shared" ref="E210" si="77">+D210/$I210</f>
        <v>0.40384615384615385</v>
      </c>
      <c r="F210" s="7"/>
      <c r="G210" s="7">
        <v>16864</v>
      </c>
      <c r="H210" s="10">
        <f t="shared" ref="H210" si="78">+G210/$I210</f>
        <v>0.59615384615384615</v>
      </c>
      <c r="I210" s="7">
        <f t="shared" ref="I210" si="79">+D210+G210</f>
        <v>28288</v>
      </c>
    </row>
    <row r="211" spans="1:9" ht="12.75" customHeight="1" x14ac:dyDescent="0.2">
      <c r="A211" s="209"/>
      <c r="B211" s="209"/>
      <c r="C211" s="91" t="s">
        <v>219</v>
      </c>
      <c r="D211" s="7">
        <v>6912</v>
      </c>
      <c r="E211" s="10">
        <f t="shared" si="67"/>
        <v>1</v>
      </c>
      <c r="F211" s="7"/>
      <c r="G211" s="7">
        <v>0</v>
      </c>
      <c r="H211" s="10">
        <f t="shared" si="68"/>
        <v>0</v>
      </c>
      <c r="I211" s="7">
        <f t="shared" si="69"/>
        <v>6912</v>
      </c>
    </row>
    <row r="212" spans="1:9" ht="12.75" customHeight="1" x14ac:dyDescent="0.2">
      <c r="A212" s="209"/>
      <c r="B212" s="209"/>
      <c r="C212" s="91" t="s">
        <v>287</v>
      </c>
      <c r="D212" s="7">
        <v>3008</v>
      </c>
      <c r="E212" s="10">
        <f t="shared" si="67"/>
        <v>0.67142857142857137</v>
      </c>
      <c r="F212" s="7"/>
      <c r="G212" s="7">
        <v>1472</v>
      </c>
      <c r="H212" s="10">
        <f t="shared" si="68"/>
        <v>0.32857142857142857</v>
      </c>
      <c r="I212" s="7">
        <f t="shared" si="69"/>
        <v>4480</v>
      </c>
    </row>
    <row r="213" spans="1:9" ht="12.75" customHeight="1" x14ac:dyDescent="0.2">
      <c r="A213" s="209"/>
      <c r="B213" s="209"/>
      <c r="C213" s="50" t="s">
        <v>1</v>
      </c>
      <c r="D213" s="7">
        <v>120304</v>
      </c>
      <c r="E213" s="10">
        <f t="shared" si="67"/>
        <v>0.93137619224575752</v>
      </c>
      <c r="F213" s="7"/>
      <c r="G213" s="7">
        <v>8864</v>
      </c>
      <c r="H213" s="10">
        <f t="shared" si="68"/>
        <v>6.8623807754242538E-2</v>
      </c>
      <c r="I213" s="7">
        <f t="shared" si="69"/>
        <v>129168</v>
      </c>
    </row>
    <row r="214" spans="1:9" ht="12.75" customHeight="1" x14ac:dyDescent="0.2">
      <c r="A214" s="209"/>
      <c r="B214" s="209"/>
      <c r="C214" s="50" t="s">
        <v>16</v>
      </c>
      <c r="D214" s="7">
        <v>11712</v>
      </c>
      <c r="E214" s="10">
        <f t="shared" si="67"/>
        <v>0.45353159851301117</v>
      </c>
      <c r="F214" s="7"/>
      <c r="G214" s="7">
        <v>14112</v>
      </c>
      <c r="H214" s="10">
        <f t="shared" si="68"/>
        <v>0.54646840148698883</v>
      </c>
      <c r="I214" s="7">
        <f t="shared" si="69"/>
        <v>25824</v>
      </c>
    </row>
    <row r="215" spans="1:9" ht="12.75" customHeight="1" x14ac:dyDescent="0.2">
      <c r="A215" s="209"/>
      <c r="B215" s="209"/>
      <c r="C215" s="50" t="s">
        <v>2</v>
      </c>
      <c r="D215" s="7">
        <v>4560</v>
      </c>
      <c r="E215" s="10">
        <f t="shared" si="67"/>
        <v>0.75</v>
      </c>
      <c r="F215" s="7"/>
      <c r="G215" s="7">
        <v>1520</v>
      </c>
      <c r="H215" s="10">
        <f t="shared" si="68"/>
        <v>0.25</v>
      </c>
      <c r="I215" s="7">
        <f t="shared" si="69"/>
        <v>6080</v>
      </c>
    </row>
    <row r="216" spans="1:9" ht="12.75" customHeight="1" x14ac:dyDescent="0.2">
      <c r="A216" s="209"/>
      <c r="B216" s="209"/>
      <c r="C216" s="50" t="s">
        <v>20</v>
      </c>
      <c r="D216" s="7">
        <v>0</v>
      </c>
      <c r="E216" s="10">
        <f t="shared" si="67"/>
        <v>0</v>
      </c>
      <c r="F216" s="7"/>
      <c r="G216" s="7">
        <v>2208</v>
      </c>
      <c r="H216" s="10">
        <f t="shared" si="68"/>
        <v>1</v>
      </c>
      <c r="I216" s="7">
        <f t="shared" si="69"/>
        <v>2208</v>
      </c>
    </row>
    <row r="217" spans="1:9" ht="12.75" customHeight="1" x14ac:dyDescent="0.2">
      <c r="A217" s="209"/>
      <c r="B217" s="209"/>
      <c r="C217" s="50" t="s">
        <v>17</v>
      </c>
      <c r="D217" s="7">
        <v>4368</v>
      </c>
      <c r="E217" s="10">
        <f t="shared" si="67"/>
        <v>0.19402985074626866</v>
      </c>
      <c r="F217" s="7"/>
      <c r="G217" s="7">
        <v>18144</v>
      </c>
      <c r="H217" s="10">
        <f t="shared" si="68"/>
        <v>0.80597014925373134</v>
      </c>
      <c r="I217" s="7">
        <f t="shared" si="69"/>
        <v>22512</v>
      </c>
    </row>
    <row r="218" spans="1:9" ht="12.75" customHeight="1" x14ac:dyDescent="0.2">
      <c r="A218" s="209"/>
      <c r="B218" s="209"/>
      <c r="C218" s="50" t="s">
        <v>21</v>
      </c>
      <c r="D218" s="7">
        <v>71616</v>
      </c>
      <c r="E218" s="10">
        <f t="shared" si="67"/>
        <v>0.67941712204007287</v>
      </c>
      <c r="F218" s="7"/>
      <c r="G218" s="7">
        <v>33792</v>
      </c>
      <c r="H218" s="10">
        <f t="shared" si="68"/>
        <v>0.32058287795992713</v>
      </c>
      <c r="I218" s="7">
        <f t="shared" si="69"/>
        <v>105408</v>
      </c>
    </row>
    <row r="219" spans="1:9" ht="12.75" customHeight="1" x14ac:dyDescent="0.2">
      <c r="A219" s="209"/>
      <c r="B219" s="209"/>
      <c r="C219" s="50" t="s">
        <v>3</v>
      </c>
      <c r="D219" s="7">
        <v>19200</v>
      </c>
      <c r="E219" s="10">
        <f t="shared" si="67"/>
        <v>0.66555740432612309</v>
      </c>
      <c r="F219" s="7"/>
      <c r="G219" s="7">
        <v>9648</v>
      </c>
      <c r="H219" s="10">
        <f t="shared" si="68"/>
        <v>0.33444259567387685</v>
      </c>
      <c r="I219" s="7">
        <f t="shared" si="69"/>
        <v>28848</v>
      </c>
    </row>
    <row r="220" spans="1:9" ht="12.75" customHeight="1" x14ac:dyDescent="0.2">
      <c r="A220" s="209"/>
      <c r="B220" s="209"/>
      <c r="C220" s="50" t="s">
        <v>97</v>
      </c>
      <c r="D220" s="7">
        <v>18864</v>
      </c>
      <c r="E220" s="10">
        <f t="shared" si="67"/>
        <v>0.83735795454545459</v>
      </c>
      <c r="F220" s="7"/>
      <c r="G220" s="7">
        <v>3664</v>
      </c>
      <c r="H220" s="10">
        <f t="shared" si="68"/>
        <v>0.16264204545454544</v>
      </c>
      <c r="I220" s="7">
        <f t="shared" si="69"/>
        <v>22528</v>
      </c>
    </row>
    <row r="221" spans="1:9" ht="12.75" customHeight="1" x14ac:dyDescent="0.2">
      <c r="A221" s="209"/>
      <c r="B221" s="209"/>
      <c r="C221" s="50" t="s">
        <v>6</v>
      </c>
      <c r="D221" s="7">
        <v>111760</v>
      </c>
      <c r="E221" s="10">
        <f t="shared" si="67"/>
        <v>0.79673776662484319</v>
      </c>
      <c r="F221" s="7"/>
      <c r="G221" s="7">
        <v>28512</v>
      </c>
      <c r="H221" s="10">
        <f t="shared" si="68"/>
        <v>0.20326223337515684</v>
      </c>
      <c r="I221" s="7">
        <f t="shared" si="69"/>
        <v>140272</v>
      </c>
    </row>
    <row r="222" spans="1:9" ht="12.75" customHeight="1" x14ac:dyDescent="0.2">
      <c r="A222" s="209"/>
      <c r="B222" s="209"/>
      <c r="C222" s="50" t="s">
        <v>9</v>
      </c>
      <c r="D222" s="7">
        <v>8928</v>
      </c>
      <c r="E222" s="10">
        <f t="shared" si="67"/>
        <v>0.52840909090909094</v>
      </c>
      <c r="F222" s="7"/>
      <c r="G222" s="7">
        <v>7968</v>
      </c>
      <c r="H222" s="10">
        <f t="shared" si="68"/>
        <v>0.47159090909090912</v>
      </c>
      <c r="I222" s="7">
        <f t="shared" si="69"/>
        <v>16896</v>
      </c>
    </row>
    <row r="223" spans="1:9" ht="12.75" customHeight="1" x14ac:dyDescent="0.2">
      <c r="A223" s="209"/>
      <c r="B223" s="209"/>
      <c r="C223" s="50" t="s">
        <v>236</v>
      </c>
      <c r="D223" s="7">
        <v>13296</v>
      </c>
      <c r="E223" s="10">
        <f t="shared" ref="E223" si="80">+D223/$I223</f>
        <v>0.88216560509554143</v>
      </c>
      <c r="F223" s="7"/>
      <c r="G223" s="7">
        <v>1776</v>
      </c>
      <c r="H223" s="10">
        <f t="shared" ref="H223" si="81">+G223/$I223</f>
        <v>0.1178343949044586</v>
      </c>
      <c r="I223" s="7">
        <f t="shared" ref="I223" si="82">+D223+G223</f>
        <v>15072</v>
      </c>
    </row>
    <row r="224" spans="1:9" ht="12.75" customHeight="1" x14ac:dyDescent="0.2">
      <c r="A224" s="209"/>
      <c r="B224" s="209"/>
      <c r="C224" s="50" t="s">
        <v>4</v>
      </c>
      <c r="D224" s="7">
        <v>9936</v>
      </c>
      <c r="E224" s="10">
        <f t="shared" si="67"/>
        <v>0.39655172413793105</v>
      </c>
      <c r="F224" s="7"/>
      <c r="G224" s="7">
        <v>15120</v>
      </c>
      <c r="H224" s="10">
        <f t="shared" si="68"/>
        <v>0.60344827586206895</v>
      </c>
      <c r="I224" s="7">
        <f t="shared" si="69"/>
        <v>25056</v>
      </c>
    </row>
    <row r="225" spans="1:9" ht="12.75" customHeight="1" x14ac:dyDescent="0.2">
      <c r="A225" s="209"/>
      <c r="B225" s="209"/>
      <c r="C225" s="50" t="s">
        <v>10</v>
      </c>
      <c r="D225" s="7">
        <v>3456</v>
      </c>
      <c r="E225" s="10">
        <f t="shared" si="67"/>
        <v>0.37305699481865284</v>
      </c>
      <c r="F225" s="7"/>
      <c r="G225" s="7">
        <v>5808</v>
      </c>
      <c r="H225" s="10">
        <f t="shared" si="68"/>
        <v>0.62694300518134716</v>
      </c>
      <c r="I225" s="7">
        <f t="shared" si="69"/>
        <v>9264</v>
      </c>
    </row>
    <row r="226" spans="1:9" ht="12.75" customHeight="1" x14ac:dyDescent="0.2">
      <c r="A226" s="209"/>
      <c r="B226" s="209"/>
      <c r="C226" s="50" t="s">
        <v>18</v>
      </c>
      <c r="D226" s="7">
        <v>16752</v>
      </c>
      <c r="E226" s="10">
        <f t="shared" si="67"/>
        <v>0.62769784172661869</v>
      </c>
      <c r="F226" s="7"/>
      <c r="G226" s="7">
        <v>9936</v>
      </c>
      <c r="H226" s="10">
        <f t="shared" si="68"/>
        <v>0.37230215827338131</v>
      </c>
      <c r="I226" s="7">
        <f t="shared" si="69"/>
        <v>26688</v>
      </c>
    </row>
    <row r="227" spans="1:9" ht="12.75" customHeight="1" x14ac:dyDescent="0.2">
      <c r="A227" s="209"/>
      <c r="B227" s="209"/>
      <c r="C227" s="50" t="s">
        <v>22</v>
      </c>
      <c r="D227" s="7">
        <v>70272</v>
      </c>
      <c r="E227" s="10">
        <f t="shared" si="67"/>
        <v>0.72799602187966184</v>
      </c>
      <c r="F227" s="7"/>
      <c r="G227" s="7">
        <v>26256</v>
      </c>
      <c r="H227" s="10">
        <f t="shared" si="68"/>
        <v>0.27200397812033816</v>
      </c>
      <c r="I227" s="7">
        <f t="shared" si="69"/>
        <v>96528</v>
      </c>
    </row>
    <row r="228" spans="1:9" ht="12.75" customHeight="1" x14ac:dyDescent="0.2">
      <c r="A228" s="209"/>
      <c r="B228" s="209"/>
      <c r="C228" s="50" t="s">
        <v>23</v>
      </c>
      <c r="D228" s="7">
        <v>39264</v>
      </c>
      <c r="E228" s="10">
        <f t="shared" si="67"/>
        <v>0.71006944444444442</v>
      </c>
      <c r="F228" s="7"/>
      <c r="G228" s="7">
        <v>16032</v>
      </c>
      <c r="H228" s="10">
        <f t="shared" si="68"/>
        <v>0.28993055555555558</v>
      </c>
      <c r="I228" s="7">
        <f t="shared" si="69"/>
        <v>55296</v>
      </c>
    </row>
    <row r="229" spans="1:9" ht="12.75" customHeight="1" x14ac:dyDescent="0.2">
      <c r="A229" s="209"/>
      <c r="B229" s="209"/>
      <c r="C229" s="50" t="s">
        <v>24</v>
      </c>
      <c r="D229" s="7">
        <v>12144</v>
      </c>
      <c r="E229" s="10">
        <f t="shared" si="67"/>
        <v>0.63567839195979903</v>
      </c>
      <c r="F229" s="7"/>
      <c r="G229" s="7">
        <v>6960</v>
      </c>
      <c r="H229" s="10">
        <f t="shared" si="68"/>
        <v>0.36432160804020103</v>
      </c>
      <c r="I229" s="7">
        <f t="shared" si="69"/>
        <v>19104</v>
      </c>
    </row>
    <row r="230" spans="1:9" ht="12.75" customHeight="1" x14ac:dyDescent="0.2">
      <c r="A230" s="209"/>
      <c r="B230" s="209"/>
      <c r="C230" s="91" t="s">
        <v>275</v>
      </c>
      <c r="D230" s="7">
        <v>0</v>
      </c>
      <c r="E230" s="10">
        <f t="shared" ref="E230" si="83">+D230/$I230</f>
        <v>0</v>
      </c>
      <c r="F230" s="7"/>
      <c r="G230" s="7">
        <v>1008</v>
      </c>
      <c r="H230" s="10">
        <f t="shared" ref="H230" si="84">+G230/$I230</f>
        <v>1</v>
      </c>
      <c r="I230" s="7">
        <f t="shared" ref="I230" si="85">+D230+G230</f>
        <v>1008</v>
      </c>
    </row>
    <row r="231" spans="1:9" ht="12.75" customHeight="1" x14ac:dyDescent="0.2">
      <c r="A231" s="209"/>
      <c r="B231" s="209"/>
      <c r="C231" s="91" t="s">
        <v>206</v>
      </c>
      <c r="D231" s="7">
        <v>7824</v>
      </c>
      <c r="E231" s="10">
        <f t="shared" si="67"/>
        <v>0.43312666076173606</v>
      </c>
      <c r="F231" s="7"/>
      <c r="G231" s="7">
        <v>10240</v>
      </c>
      <c r="H231" s="10">
        <f t="shared" si="68"/>
        <v>0.566873339238264</v>
      </c>
      <c r="I231" s="7">
        <f t="shared" si="69"/>
        <v>18064</v>
      </c>
    </row>
    <row r="232" spans="1:9" ht="12.75" customHeight="1" x14ac:dyDescent="0.2">
      <c r="A232" s="209"/>
      <c r="B232" s="209"/>
      <c r="C232" s="50" t="s">
        <v>5</v>
      </c>
      <c r="D232" s="7">
        <v>32208</v>
      </c>
      <c r="E232" s="10">
        <f t="shared" ref="E232" si="86">+D232/$I232</f>
        <v>0.50489089541008281</v>
      </c>
      <c r="F232" s="7"/>
      <c r="G232" s="7">
        <v>31584</v>
      </c>
      <c r="H232" s="10">
        <f t="shared" ref="H232" si="87">+G232/$I232</f>
        <v>0.49510910458991725</v>
      </c>
      <c r="I232" s="7">
        <f t="shared" ref="I232" si="88">+D232+G232</f>
        <v>63792</v>
      </c>
    </row>
    <row r="233" spans="1:9" ht="12.75" customHeight="1" x14ac:dyDescent="0.2">
      <c r="A233" s="209"/>
      <c r="B233" s="209"/>
      <c r="C233" s="91" t="s">
        <v>261</v>
      </c>
      <c r="D233" s="7">
        <v>2400</v>
      </c>
      <c r="E233" s="10">
        <f t="shared" ref="E233" si="89">+D233/$I233</f>
        <v>1</v>
      </c>
      <c r="F233" s="7"/>
      <c r="G233" s="7">
        <v>0</v>
      </c>
      <c r="H233" s="10">
        <f t="shared" ref="H233" si="90">+G233/$I233</f>
        <v>0</v>
      </c>
      <c r="I233" s="7">
        <f t="shared" ref="I233" si="91">+D233+G233</f>
        <v>2400</v>
      </c>
    </row>
    <row r="234" spans="1:9" ht="12.75" customHeight="1" thickBot="1" x14ac:dyDescent="0.25">
      <c r="A234" s="209"/>
      <c r="B234" s="219"/>
      <c r="C234" s="89" t="s">
        <v>270</v>
      </c>
      <c r="D234" s="7">
        <v>7968</v>
      </c>
      <c r="E234" s="10">
        <f t="shared" si="67"/>
        <v>0.42131979695431471</v>
      </c>
      <c r="F234" s="7"/>
      <c r="G234" s="7">
        <v>10944</v>
      </c>
      <c r="H234" s="10">
        <f t="shared" si="68"/>
        <v>0.57868020304568524</v>
      </c>
      <c r="I234" s="7">
        <f t="shared" si="69"/>
        <v>18912</v>
      </c>
    </row>
    <row r="235" spans="1:9" ht="12.75" customHeight="1" thickBot="1" x14ac:dyDescent="0.25">
      <c r="A235" s="213"/>
      <c r="B235" s="204" t="s">
        <v>328</v>
      </c>
      <c r="C235" s="205"/>
      <c r="D235" s="76">
        <f>SUM(D193:D234)</f>
        <v>814800</v>
      </c>
      <c r="E235" s="77">
        <f t="shared" ref="E235" si="92">+D235/$I235</f>
        <v>0.68006089499619404</v>
      </c>
      <c r="F235" s="78"/>
      <c r="G235" s="76">
        <f>SUM(G193:G234)</f>
        <v>383328</v>
      </c>
      <c r="H235" s="77">
        <f t="shared" ref="H235" si="93">+G235/$I235</f>
        <v>0.31993910500380596</v>
      </c>
      <c r="I235" s="78">
        <f t="shared" ref="I235" si="94">+D235+G235</f>
        <v>1198128</v>
      </c>
    </row>
    <row r="236" spans="1:9" ht="12.75" customHeight="1" x14ac:dyDescent="0.2">
      <c r="A236" s="212" t="s">
        <v>531</v>
      </c>
      <c r="B236" s="209" t="s">
        <v>522</v>
      </c>
      <c r="C236" s="53" t="s">
        <v>430</v>
      </c>
      <c r="D236" s="43"/>
      <c r="E236" s="42"/>
      <c r="F236" s="43"/>
      <c r="G236" s="43"/>
      <c r="H236" s="42"/>
      <c r="I236" s="43"/>
    </row>
    <row r="237" spans="1:9" ht="12.75" customHeight="1" x14ac:dyDescent="0.2">
      <c r="A237" s="209"/>
      <c r="B237" s="220"/>
      <c r="C237" s="52" t="s">
        <v>234</v>
      </c>
      <c r="D237" s="16">
        <v>24032.000000000004</v>
      </c>
      <c r="E237" s="17">
        <f t="shared" si="43"/>
        <v>0.57835964574509058</v>
      </c>
      <c r="F237" s="16"/>
      <c r="G237" s="16">
        <v>17520</v>
      </c>
      <c r="H237" s="17">
        <f t="shared" si="44"/>
        <v>0.42164035425490953</v>
      </c>
      <c r="I237" s="16">
        <f t="shared" si="45"/>
        <v>41552</v>
      </c>
    </row>
    <row r="238" spans="1:9" ht="12.75" customHeight="1" x14ac:dyDescent="0.2">
      <c r="A238" s="209"/>
      <c r="B238" s="220"/>
      <c r="C238" s="9" t="s">
        <v>235</v>
      </c>
      <c r="D238" s="16">
        <v>720</v>
      </c>
      <c r="E238" s="17">
        <f t="shared" si="43"/>
        <v>0.5</v>
      </c>
      <c r="F238" s="16"/>
      <c r="G238" s="16">
        <v>720</v>
      </c>
      <c r="H238" s="17">
        <f t="shared" si="44"/>
        <v>0.5</v>
      </c>
      <c r="I238" s="16">
        <f t="shared" si="45"/>
        <v>1440</v>
      </c>
    </row>
    <row r="239" spans="1:9" ht="12.75" customHeight="1" x14ac:dyDescent="0.2">
      <c r="A239" s="209"/>
      <c r="B239" s="220"/>
      <c r="C239" s="9" t="s">
        <v>14</v>
      </c>
      <c r="D239" s="16">
        <v>37504</v>
      </c>
      <c r="E239" s="17">
        <f t="shared" si="43"/>
        <v>0.75080076873798851</v>
      </c>
      <c r="F239" s="16"/>
      <c r="G239" s="16">
        <v>12448</v>
      </c>
      <c r="H239" s="17">
        <f t="shared" si="44"/>
        <v>0.24919923126201154</v>
      </c>
      <c r="I239" s="16">
        <f t="shared" si="45"/>
        <v>49952</v>
      </c>
    </row>
    <row r="240" spans="1:9" ht="12.75" customHeight="1" x14ac:dyDescent="0.2">
      <c r="A240" s="209"/>
      <c r="B240" s="220"/>
      <c r="C240" s="9" t="s">
        <v>15</v>
      </c>
      <c r="D240" s="7">
        <v>10176</v>
      </c>
      <c r="E240" s="10">
        <f t="shared" si="43"/>
        <v>0.6489795918367347</v>
      </c>
      <c r="F240" s="7"/>
      <c r="G240" s="7">
        <v>5504</v>
      </c>
      <c r="H240" s="10">
        <f t="shared" si="44"/>
        <v>0.3510204081632653</v>
      </c>
      <c r="I240" s="7">
        <f t="shared" si="45"/>
        <v>15680</v>
      </c>
    </row>
    <row r="241" spans="1:9" ht="12.75" customHeight="1" x14ac:dyDescent="0.2">
      <c r="A241" s="209"/>
      <c r="B241" s="220"/>
      <c r="C241" s="9" t="s">
        <v>16</v>
      </c>
      <c r="D241" s="7">
        <v>8544</v>
      </c>
      <c r="E241" s="10">
        <f t="shared" si="43"/>
        <v>0.68461538461538463</v>
      </c>
      <c r="F241" s="7"/>
      <c r="G241" s="7">
        <v>3936</v>
      </c>
      <c r="H241" s="10">
        <f t="shared" si="44"/>
        <v>0.31538461538461537</v>
      </c>
      <c r="I241" s="7">
        <f t="shared" si="45"/>
        <v>12480</v>
      </c>
    </row>
    <row r="242" spans="1:9" ht="12.75" customHeight="1" x14ac:dyDescent="0.2">
      <c r="A242" s="209"/>
      <c r="B242" s="220"/>
      <c r="C242" s="9" t="s">
        <v>20</v>
      </c>
      <c r="D242" s="7"/>
      <c r="E242" s="10" t="s">
        <v>102</v>
      </c>
      <c r="F242" s="7"/>
      <c r="G242" s="7"/>
      <c r="H242" s="10" t="s">
        <v>102</v>
      </c>
      <c r="I242" s="7">
        <f t="shared" si="45"/>
        <v>0</v>
      </c>
    </row>
    <row r="243" spans="1:9" ht="12.75" customHeight="1" x14ac:dyDescent="0.2">
      <c r="A243" s="209"/>
      <c r="B243" s="220"/>
      <c r="C243" s="9" t="s">
        <v>17</v>
      </c>
      <c r="D243" s="7">
        <v>1056</v>
      </c>
      <c r="E243" s="10">
        <f t="shared" si="43"/>
        <v>0.20370370370370369</v>
      </c>
      <c r="F243" s="7"/>
      <c r="G243" s="7">
        <v>4128</v>
      </c>
      <c r="H243" s="10">
        <f t="shared" si="44"/>
        <v>0.79629629629629628</v>
      </c>
      <c r="I243" s="7">
        <f t="shared" si="45"/>
        <v>5184</v>
      </c>
    </row>
    <row r="244" spans="1:9" ht="12.75" customHeight="1" x14ac:dyDescent="0.2">
      <c r="A244" s="209"/>
      <c r="B244" s="220"/>
      <c r="C244" s="9" t="s">
        <v>97</v>
      </c>
      <c r="D244" s="7">
        <v>4608</v>
      </c>
      <c r="E244" s="10">
        <f t="shared" si="43"/>
        <v>0.91428571428571426</v>
      </c>
      <c r="F244" s="7"/>
      <c r="G244" s="7">
        <v>432</v>
      </c>
      <c r="H244" s="10">
        <f t="shared" si="44"/>
        <v>8.5714285714285715E-2</v>
      </c>
      <c r="I244" s="7">
        <f t="shared" si="45"/>
        <v>5040</v>
      </c>
    </row>
    <row r="245" spans="1:9" ht="12.75" customHeight="1" x14ac:dyDescent="0.2">
      <c r="A245" s="209"/>
      <c r="B245" s="220"/>
      <c r="C245" s="9" t="s">
        <v>236</v>
      </c>
      <c r="D245" s="7">
        <v>0</v>
      </c>
      <c r="E245" s="10">
        <f t="shared" si="43"/>
        <v>0</v>
      </c>
      <c r="F245" s="7"/>
      <c r="G245" s="7">
        <v>1488</v>
      </c>
      <c r="H245" s="10">
        <f t="shared" si="44"/>
        <v>1</v>
      </c>
      <c r="I245" s="7">
        <f t="shared" si="45"/>
        <v>1488</v>
      </c>
    </row>
    <row r="246" spans="1:9" ht="12.75" customHeight="1" x14ac:dyDescent="0.2">
      <c r="A246" s="209"/>
      <c r="B246" s="220"/>
      <c r="C246" s="9" t="s">
        <v>18</v>
      </c>
      <c r="D246" s="7">
        <v>4464</v>
      </c>
      <c r="E246" s="10">
        <f t="shared" si="43"/>
        <v>0.48947368421052634</v>
      </c>
      <c r="F246" s="7"/>
      <c r="G246" s="7">
        <v>4656</v>
      </c>
      <c r="H246" s="10">
        <f t="shared" si="44"/>
        <v>0.51052631578947372</v>
      </c>
      <c r="I246" s="7">
        <f t="shared" si="45"/>
        <v>9120</v>
      </c>
    </row>
    <row r="247" spans="1:9" ht="12.75" customHeight="1" x14ac:dyDescent="0.2">
      <c r="A247" s="209"/>
      <c r="B247" s="220"/>
      <c r="C247" s="9" t="s">
        <v>22</v>
      </c>
      <c r="D247" s="7">
        <v>27888.000000000004</v>
      </c>
      <c r="E247" s="10">
        <f t="shared" si="43"/>
        <v>0.76447368421052642</v>
      </c>
      <c r="F247" s="7"/>
      <c r="G247" s="7">
        <v>8592</v>
      </c>
      <c r="H247" s="10">
        <f t="shared" si="44"/>
        <v>0.23552631578947369</v>
      </c>
      <c r="I247" s="7">
        <f t="shared" si="45"/>
        <v>36480</v>
      </c>
    </row>
    <row r="248" spans="1:9" ht="12.75" customHeight="1" x14ac:dyDescent="0.2">
      <c r="A248" s="209"/>
      <c r="B248" s="220"/>
      <c r="C248" s="35" t="s">
        <v>75</v>
      </c>
      <c r="D248" s="33">
        <f>SUM(D237:D247)</f>
        <v>118992</v>
      </c>
      <c r="E248" s="40">
        <f t="shared" si="43"/>
        <v>0.66693570083400588</v>
      </c>
      <c r="F248" s="39"/>
      <c r="G248" s="33">
        <f>SUM(G237:G247)</f>
        <v>59424</v>
      </c>
      <c r="H248" s="40">
        <f t="shared" si="44"/>
        <v>0.33306429916599406</v>
      </c>
      <c r="I248" s="39">
        <f t="shared" si="45"/>
        <v>178416</v>
      </c>
    </row>
    <row r="249" spans="1:9" ht="12.75" customHeight="1" x14ac:dyDescent="0.2">
      <c r="A249" s="209"/>
      <c r="B249" s="220"/>
      <c r="C249" s="53" t="s">
        <v>180</v>
      </c>
      <c r="D249" s="33"/>
      <c r="E249" s="34"/>
      <c r="F249" s="65"/>
      <c r="G249" s="33"/>
      <c r="H249" s="34"/>
      <c r="I249" s="33"/>
    </row>
    <row r="250" spans="1:9" ht="12.75" customHeight="1" x14ac:dyDescent="0.2">
      <c r="A250" s="209"/>
      <c r="B250" s="220"/>
      <c r="C250" s="9" t="s">
        <v>19</v>
      </c>
      <c r="D250" s="16"/>
      <c r="E250" s="10" t="s">
        <v>102</v>
      </c>
      <c r="F250" s="5"/>
      <c r="G250" s="16"/>
      <c r="H250" s="10" t="s">
        <v>102</v>
      </c>
      <c r="I250" s="16">
        <f t="shared" ref="I250:I339" si="95">+D250+G250</f>
        <v>0</v>
      </c>
    </row>
    <row r="251" spans="1:9" ht="12.75" customHeight="1" x14ac:dyDescent="0.2">
      <c r="A251" s="209"/>
      <c r="B251" s="220"/>
      <c r="C251" s="9" t="s">
        <v>237</v>
      </c>
      <c r="D251" s="7"/>
      <c r="E251" s="10" t="s">
        <v>102</v>
      </c>
      <c r="F251" s="12"/>
      <c r="G251" s="7"/>
      <c r="H251" s="10" t="s">
        <v>102</v>
      </c>
      <c r="I251" s="7">
        <f t="shared" si="95"/>
        <v>0</v>
      </c>
    </row>
    <row r="252" spans="1:9" ht="12.75" customHeight="1" x14ac:dyDescent="0.2">
      <c r="A252" s="209"/>
      <c r="B252" s="220"/>
      <c r="C252" s="9" t="s">
        <v>1</v>
      </c>
      <c r="D252" s="7">
        <v>53024</v>
      </c>
      <c r="E252" s="10">
        <f t="shared" ref="E252:E339" si="96">+D252/$I252</f>
        <v>0.59465279023865059</v>
      </c>
      <c r="F252" s="12"/>
      <c r="G252" s="7">
        <v>36144</v>
      </c>
      <c r="H252" s="10">
        <f t="shared" ref="H252:H339" si="97">+G252/$I252</f>
        <v>0.40534720976134936</v>
      </c>
      <c r="I252" s="7">
        <f t="shared" si="95"/>
        <v>89168</v>
      </c>
    </row>
    <row r="253" spans="1:9" ht="12.75" customHeight="1" x14ac:dyDescent="0.2">
      <c r="A253" s="209"/>
      <c r="B253" s="220"/>
      <c r="C253" s="9" t="s">
        <v>2</v>
      </c>
      <c r="D253" s="7"/>
      <c r="E253" s="10" t="s">
        <v>102</v>
      </c>
      <c r="F253" s="7"/>
      <c r="G253" s="7"/>
      <c r="H253" s="10" t="s">
        <v>102</v>
      </c>
      <c r="I253" s="7">
        <f t="shared" si="95"/>
        <v>0</v>
      </c>
    </row>
    <row r="254" spans="1:9" ht="12.75" customHeight="1" x14ac:dyDescent="0.2">
      <c r="A254" s="209"/>
      <c r="B254" s="220"/>
      <c r="C254" s="9" t="s">
        <v>21</v>
      </c>
      <c r="D254" s="7">
        <v>30144</v>
      </c>
      <c r="E254" s="10">
        <f t="shared" si="96"/>
        <v>0.6015325670498084</v>
      </c>
      <c r="F254" s="7"/>
      <c r="G254" s="7">
        <v>19968</v>
      </c>
      <c r="H254" s="10">
        <f t="shared" si="97"/>
        <v>0.39846743295019155</v>
      </c>
      <c r="I254" s="7">
        <f t="shared" si="95"/>
        <v>50112</v>
      </c>
    </row>
    <row r="255" spans="1:9" ht="12.75" customHeight="1" x14ac:dyDescent="0.2">
      <c r="A255" s="209"/>
      <c r="B255" s="220"/>
      <c r="C255" s="9" t="s">
        <v>3</v>
      </c>
      <c r="D255" s="15">
        <v>3168</v>
      </c>
      <c r="E255" s="10">
        <f t="shared" si="96"/>
        <v>0.51162790697674421</v>
      </c>
      <c r="F255" s="7"/>
      <c r="G255" s="15">
        <v>3024</v>
      </c>
      <c r="H255" s="10">
        <f t="shared" si="97"/>
        <v>0.48837209302325579</v>
      </c>
      <c r="I255" s="7">
        <f t="shared" si="95"/>
        <v>6192</v>
      </c>
    </row>
    <row r="256" spans="1:9" ht="12.75" customHeight="1" x14ac:dyDescent="0.2">
      <c r="A256" s="209"/>
      <c r="B256" s="220"/>
      <c r="C256" s="9" t="s">
        <v>4</v>
      </c>
      <c r="D256" s="15">
        <v>4416</v>
      </c>
      <c r="E256" s="10">
        <f t="shared" si="96"/>
        <v>0.60130718954248363</v>
      </c>
      <c r="F256" s="7"/>
      <c r="G256" s="7">
        <v>2928</v>
      </c>
      <c r="H256" s="10">
        <f t="shared" si="97"/>
        <v>0.39869281045751637</v>
      </c>
      <c r="I256" s="7">
        <f t="shared" si="95"/>
        <v>7344</v>
      </c>
    </row>
    <row r="257" spans="1:9" ht="12.75" customHeight="1" x14ac:dyDescent="0.2">
      <c r="A257" s="209"/>
      <c r="B257" s="220"/>
      <c r="C257" s="9" t="s">
        <v>47</v>
      </c>
      <c r="D257" s="7">
        <v>6432</v>
      </c>
      <c r="E257" s="10">
        <f t="shared" si="96"/>
        <v>0.22866894197952217</v>
      </c>
      <c r="F257" s="7"/>
      <c r="G257" s="7">
        <v>21696</v>
      </c>
      <c r="H257" s="10">
        <f t="shared" si="97"/>
        <v>0.77133105802047786</v>
      </c>
      <c r="I257" s="7">
        <f t="shared" si="95"/>
        <v>28128</v>
      </c>
    </row>
    <row r="258" spans="1:9" ht="12.75" customHeight="1" x14ac:dyDescent="0.2">
      <c r="A258" s="209"/>
      <c r="B258" s="220"/>
      <c r="C258" s="9" t="s">
        <v>206</v>
      </c>
      <c r="D258" s="7">
        <v>0</v>
      </c>
      <c r="E258" s="10">
        <f t="shared" ref="E258" si="98">+D258/$I258</f>
        <v>0</v>
      </c>
      <c r="F258" s="7"/>
      <c r="G258" s="7">
        <v>1440</v>
      </c>
      <c r="H258" s="10">
        <f t="shared" ref="H258" si="99">+G258/$I258</f>
        <v>1</v>
      </c>
      <c r="I258" s="7">
        <f t="shared" ref="I258" si="100">+D258+G258</f>
        <v>1440</v>
      </c>
    </row>
    <row r="259" spans="1:9" ht="12.75" customHeight="1" x14ac:dyDescent="0.2">
      <c r="A259" s="209"/>
      <c r="B259" s="220"/>
      <c r="C259" s="50" t="s">
        <v>5</v>
      </c>
      <c r="D259" s="7">
        <v>15792</v>
      </c>
      <c r="E259" s="10">
        <f t="shared" si="96"/>
        <v>0.89159891598915986</v>
      </c>
      <c r="F259" s="7"/>
      <c r="G259" s="7">
        <v>1920</v>
      </c>
      <c r="H259" s="10">
        <f t="shared" si="97"/>
        <v>0.10840108401084012</v>
      </c>
      <c r="I259" s="7">
        <f t="shared" si="95"/>
        <v>17712</v>
      </c>
    </row>
    <row r="260" spans="1:9" ht="12.75" customHeight="1" x14ac:dyDescent="0.2">
      <c r="A260" s="209"/>
      <c r="B260" s="220"/>
      <c r="C260" s="35" t="s">
        <v>75</v>
      </c>
      <c r="D260" s="33">
        <f>SUM(D250:D259)</f>
        <v>112976</v>
      </c>
      <c r="E260" s="34">
        <f t="shared" si="96"/>
        <v>0.56460898768591072</v>
      </c>
      <c r="F260" s="33"/>
      <c r="G260" s="33">
        <f>SUM(G250:G259)</f>
        <v>87120</v>
      </c>
      <c r="H260" s="34">
        <f t="shared" si="97"/>
        <v>0.43539101231408922</v>
      </c>
      <c r="I260" s="33">
        <f t="shared" si="95"/>
        <v>200096</v>
      </c>
    </row>
    <row r="261" spans="1:9" ht="12.75" customHeight="1" x14ac:dyDescent="0.2">
      <c r="A261" s="209"/>
      <c r="B261" s="220"/>
      <c r="C261" s="53" t="s">
        <v>99</v>
      </c>
      <c r="D261" s="33"/>
      <c r="E261" s="34"/>
      <c r="F261" s="65"/>
      <c r="G261" s="33"/>
      <c r="H261" s="34"/>
      <c r="I261" s="33"/>
    </row>
    <row r="262" spans="1:9" ht="12.75" customHeight="1" x14ac:dyDescent="0.2">
      <c r="A262" s="209"/>
      <c r="B262" s="220"/>
      <c r="C262" s="9" t="s">
        <v>36</v>
      </c>
      <c r="D262" s="7">
        <v>768</v>
      </c>
      <c r="E262" s="10">
        <f t="shared" si="96"/>
        <v>0.2857142857142857</v>
      </c>
      <c r="F262" s="12"/>
      <c r="G262" s="7">
        <v>1920</v>
      </c>
      <c r="H262" s="10">
        <f t="shared" si="97"/>
        <v>0.7142857142857143</v>
      </c>
      <c r="I262" s="7">
        <f t="shared" si="95"/>
        <v>2688</v>
      </c>
    </row>
    <row r="263" spans="1:9" ht="12.75" customHeight="1" x14ac:dyDescent="0.2">
      <c r="A263" s="209"/>
      <c r="B263" s="220"/>
      <c r="C263" s="9" t="s">
        <v>7</v>
      </c>
      <c r="D263" s="15">
        <v>3840</v>
      </c>
      <c r="E263" s="10">
        <f t="shared" si="96"/>
        <v>0.3007518796992481</v>
      </c>
      <c r="F263" s="7"/>
      <c r="G263" s="15">
        <v>8928</v>
      </c>
      <c r="H263" s="10">
        <f t="shared" si="97"/>
        <v>0.6992481203007519</v>
      </c>
      <c r="I263" s="7">
        <f t="shared" si="95"/>
        <v>12768</v>
      </c>
    </row>
    <row r="264" spans="1:9" ht="12.75" customHeight="1" x14ac:dyDescent="0.2">
      <c r="A264" s="209"/>
      <c r="B264" s="220"/>
      <c r="C264" s="9" t="s">
        <v>0</v>
      </c>
      <c r="D264" s="15">
        <v>0</v>
      </c>
      <c r="E264" s="10">
        <f t="shared" si="96"/>
        <v>0</v>
      </c>
      <c r="F264" s="7"/>
      <c r="G264" s="15">
        <v>3600</v>
      </c>
      <c r="H264" s="10">
        <f t="shared" si="97"/>
        <v>1</v>
      </c>
      <c r="I264" s="7">
        <f t="shared" si="95"/>
        <v>3600</v>
      </c>
    </row>
    <row r="265" spans="1:9" ht="12.75" customHeight="1" x14ac:dyDescent="0.2">
      <c r="A265" s="209"/>
      <c r="B265" s="220"/>
      <c r="C265" s="9" t="s">
        <v>8</v>
      </c>
      <c r="D265" s="7"/>
      <c r="E265" s="10" t="s">
        <v>102</v>
      </c>
      <c r="F265" s="7"/>
      <c r="G265" s="7"/>
      <c r="H265" s="10" t="s">
        <v>102</v>
      </c>
      <c r="I265" s="7">
        <f t="shared" si="95"/>
        <v>0</v>
      </c>
    </row>
    <row r="266" spans="1:9" ht="12.75" customHeight="1" x14ac:dyDescent="0.2">
      <c r="A266" s="209"/>
      <c r="B266" s="220"/>
      <c r="C266" s="9" t="s">
        <v>34</v>
      </c>
      <c r="D266" s="15">
        <v>18432</v>
      </c>
      <c r="E266" s="10">
        <f t="shared" si="96"/>
        <v>0.39183673469387753</v>
      </c>
      <c r="F266" s="7"/>
      <c r="G266" s="15">
        <v>28608</v>
      </c>
      <c r="H266" s="10">
        <f t="shared" si="97"/>
        <v>0.60816326530612241</v>
      </c>
      <c r="I266" s="7">
        <f t="shared" si="95"/>
        <v>47040</v>
      </c>
    </row>
    <row r="267" spans="1:9" ht="12.75" customHeight="1" x14ac:dyDescent="0.2">
      <c r="A267" s="209"/>
      <c r="B267" s="220"/>
      <c r="C267" s="9" t="s">
        <v>37</v>
      </c>
      <c r="D267" s="7">
        <v>7776</v>
      </c>
      <c r="E267" s="10">
        <f t="shared" si="96"/>
        <v>0.68936170212765957</v>
      </c>
      <c r="F267" s="7"/>
      <c r="G267" s="7">
        <v>3504</v>
      </c>
      <c r="H267" s="10">
        <f t="shared" si="97"/>
        <v>0.31063829787234043</v>
      </c>
      <c r="I267" s="7">
        <f t="shared" si="95"/>
        <v>11280</v>
      </c>
    </row>
    <row r="268" spans="1:9" ht="12.75" customHeight="1" x14ac:dyDescent="0.2">
      <c r="A268" s="209"/>
      <c r="B268" s="220"/>
      <c r="C268" s="9" t="s">
        <v>208</v>
      </c>
      <c r="D268" s="7">
        <v>3456</v>
      </c>
      <c r="E268" s="10">
        <f t="shared" si="96"/>
        <v>0.23606557377049181</v>
      </c>
      <c r="F268" s="12"/>
      <c r="G268" s="7">
        <v>11184</v>
      </c>
      <c r="H268" s="10">
        <f t="shared" si="97"/>
        <v>0.76393442622950825</v>
      </c>
      <c r="I268" s="7">
        <f t="shared" si="95"/>
        <v>14640</v>
      </c>
    </row>
    <row r="269" spans="1:9" ht="12.75" customHeight="1" x14ac:dyDescent="0.2">
      <c r="A269" s="209"/>
      <c r="B269" s="220"/>
      <c r="C269" s="9" t="s">
        <v>219</v>
      </c>
      <c r="D269" s="15">
        <v>0</v>
      </c>
      <c r="E269" s="10">
        <f t="shared" si="96"/>
        <v>0</v>
      </c>
      <c r="F269" s="7"/>
      <c r="G269" s="15">
        <v>1216</v>
      </c>
      <c r="H269" s="10">
        <f t="shared" si="97"/>
        <v>1</v>
      </c>
      <c r="I269" s="7">
        <f t="shared" si="95"/>
        <v>1216</v>
      </c>
    </row>
    <row r="270" spans="1:9" ht="12.75" customHeight="1" x14ac:dyDescent="0.2">
      <c r="A270" s="209"/>
      <c r="B270" s="220"/>
      <c r="C270" s="9" t="s">
        <v>6</v>
      </c>
      <c r="D270" s="7">
        <v>74000</v>
      </c>
      <c r="E270" s="10">
        <f t="shared" si="96"/>
        <v>0.85347850156855509</v>
      </c>
      <c r="F270" s="7"/>
      <c r="G270" s="7">
        <v>12704</v>
      </c>
      <c r="H270" s="10">
        <f t="shared" si="97"/>
        <v>0.14652149843144491</v>
      </c>
      <c r="I270" s="7">
        <f t="shared" si="95"/>
        <v>86704</v>
      </c>
    </row>
    <row r="271" spans="1:9" ht="12.75" customHeight="1" x14ac:dyDescent="0.2">
      <c r="A271" s="209"/>
      <c r="B271" s="220"/>
      <c r="C271" s="9" t="s">
        <v>9</v>
      </c>
      <c r="D271" s="7">
        <v>6912</v>
      </c>
      <c r="E271" s="10">
        <f t="shared" si="96"/>
        <v>1</v>
      </c>
      <c r="F271" s="7"/>
      <c r="G271" s="7">
        <v>0</v>
      </c>
      <c r="H271" s="10">
        <f t="shared" si="97"/>
        <v>0</v>
      </c>
      <c r="I271" s="7">
        <f t="shared" si="95"/>
        <v>6912</v>
      </c>
    </row>
    <row r="272" spans="1:9" ht="12.75" customHeight="1" x14ac:dyDescent="0.2">
      <c r="A272" s="209"/>
      <c r="B272" s="220"/>
      <c r="C272" s="9" t="s">
        <v>10</v>
      </c>
      <c r="D272" s="7">
        <v>3360</v>
      </c>
      <c r="E272" s="10">
        <f t="shared" si="96"/>
        <v>0.42944785276073622</v>
      </c>
      <c r="F272" s="7"/>
      <c r="G272" s="7">
        <v>4464</v>
      </c>
      <c r="H272" s="10">
        <f t="shared" si="97"/>
        <v>0.57055214723926384</v>
      </c>
      <c r="I272" s="7">
        <f t="shared" si="95"/>
        <v>7824</v>
      </c>
    </row>
    <row r="273" spans="1:9" ht="12.75" customHeight="1" x14ac:dyDescent="0.2">
      <c r="A273" s="209"/>
      <c r="B273" s="220"/>
      <c r="C273" s="50" t="s">
        <v>23</v>
      </c>
      <c r="D273" s="7">
        <v>11424</v>
      </c>
      <c r="E273" s="10">
        <f t="shared" si="96"/>
        <v>0.59203980099502485</v>
      </c>
      <c r="F273" s="7"/>
      <c r="G273" s="7">
        <v>7872</v>
      </c>
      <c r="H273" s="10">
        <f t="shared" si="97"/>
        <v>0.4079601990049751</v>
      </c>
      <c r="I273" s="7">
        <f t="shared" si="95"/>
        <v>19296</v>
      </c>
    </row>
    <row r="274" spans="1:9" ht="12.75" customHeight="1" x14ac:dyDescent="0.2">
      <c r="A274" s="209"/>
      <c r="B274" s="220"/>
      <c r="C274" s="50" t="s">
        <v>24</v>
      </c>
      <c r="D274" s="15">
        <v>1440</v>
      </c>
      <c r="E274" s="10">
        <f t="shared" si="96"/>
        <v>0.38461538461538464</v>
      </c>
      <c r="F274" s="7"/>
      <c r="G274" s="15">
        <v>2304</v>
      </c>
      <c r="H274" s="10">
        <f t="shared" si="97"/>
        <v>0.61538461538461542</v>
      </c>
      <c r="I274" s="7">
        <f t="shared" si="95"/>
        <v>3744</v>
      </c>
    </row>
    <row r="275" spans="1:9" ht="12.75" customHeight="1" x14ac:dyDescent="0.2">
      <c r="A275" s="209"/>
      <c r="B275" s="220"/>
      <c r="C275" s="35" t="s">
        <v>75</v>
      </c>
      <c r="D275" s="33">
        <f>SUM(D262:D274)</f>
        <v>131408</v>
      </c>
      <c r="E275" s="34">
        <f t="shared" si="96"/>
        <v>0.60358638935841846</v>
      </c>
      <c r="F275" s="33"/>
      <c r="G275" s="33">
        <f>SUM(G262:G274)</f>
        <v>86304</v>
      </c>
      <c r="H275" s="34">
        <f t="shared" si="97"/>
        <v>0.39641361064158154</v>
      </c>
      <c r="I275" s="33">
        <f t="shared" si="95"/>
        <v>217712</v>
      </c>
    </row>
    <row r="276" spans="1:9" ht="12.75" customHeight="1" thickBot="1" x14ac:dyDescent="0.25">
      <c r="A276" s="209"/>
      <c r="B276" s="221"/>
      <c r="C276" s="64" t="s">
        <v>25</v>
      </c>
      <c r="D276" s="63">
        <f>SUM(D248,D260,D275)</f>
        <v>363376</v>
      </c>
      <c r="E276" s="61">
        <f t="shared" si="96"/>
        <v>0.60946221554315161</v>
      </c>
      <c r="F276" s="63"/>
      <c r="G276" s="63">
        <f>SUM(G248,G260,G275)</f>
        <v>232848</v>
      </c>
      <c r="H276" s="61">
        <f t="shared" si="97"/>
        <v>0.39053778445684845</v>
      </c>
      <c r="I276" s="63">
        <f t="shared" si="95"/>
        <v>596224</v>
      </c>
    </row>
    <row r="277" spans="1:9" ht="12.75" customHeight="1" x14ac:dyDescent="0.2">
      <c r="A277" s="207" t="s">
        <v>531</v>
      </c>
      <c r="B277" s="209" t="s">
        <v>523</v>
      </c>
      <c r="C277" s="52" t="s">
        <v>498</v>
      </c>
      <c r="D277" s="16"/>
      <c r="E277" s="10" t="s">
        <v>102</v>
      </c>
      <c r="F277" s="5"/>
      <c r="G277" s="16"/>
      <c r="H277" s="10" t="s">
        <v>102</v>
      </c>
      <c r="I277" s="16">
        <f t="shared" si="95"/>
        <v>0</v>
      </c>
    </row>
    <row r="278" spans="1:9" ht="12.75" customHeight="1" x14ac:dyDescent="0.2">
      <c r="A278" s="207"/>
      <c r="B278" s="209"/>
      <c r="C278" s="9" t="s">
        <v>499</v>
      </c>
      <c r="D278" s="7">
        <v>8000</v>
      </c>
      <c r="E278" s="10">
        <f t="shared" si="96"/>
        <v>0.5617977528089888</v>
      </c>
      <c r="F278" s="12"/>
      <c r="G278" s="7">
        <v>6240</v>
      </c>
      <c r="H278" s="10">
        <f t="shared" si="97"/>
        <v>0.43820224719101125</v>
      </c>
      <c r="I278" s="7">
        <f t="shared" si="95"/>
        <v>14240</v>
      </c>
    </row>
    <row r="279" spans="1:9" ht="12.75" customHeight="1" x14ac:dyDescent="0.2">
      <c r="A279" s="207"/>
      <c r="B279" s="209"/>
      <c r="C279" s="9" t="s">
        <v>500</v>
      </c>
      <c r="D279" s="7">
        <v>0</v>
      </c>
      <c r="E279" s="10">
        <f t="shared" si="96"/>
        <v>0</v>
      </c>
      <c r="F279" s="7"/>
      <c r="G279" s="7">
        <v>9152</v>
      </c>
      <c r="H279" s="10">
        <f t="shared" si="97"/>
        <v>1</v>
      </c>
      <c r="I279" s="7">
        <f t="shared" si="95"/>
        <v>9152</v>
      </c>
    </row>
    <row r="280" spans="1:9" ht="12.75" customHeight="1" x14ac:dyDescent="0.2">
      <c r="A280" s="207"/>
      <c r="B280" s="209"/>
      <c r="C280" s="9" t="s">
        <v>501</v>
      </c>
      <c r="D280" s="7">
        <v>16400</v>
      </c>
      <c r="E280" s="10">
        <f t="shared" si="96"/>
        <v>0.36594073545162442</v>
      </c>
      <c r="F280" s="12"/>
      <c r="G280" s="7">
        <v>28416</v>
      </c>
      <c r="H280" s="10">
        <f t="shared" si="97"/>
        <v>0.63405926454837558</v>
      </c>
      <c r="I280" s="7">
        <f t="shared" si="95"/>
        <v>44816</v>
      </c>
    </row>
    <row r="281" spans="1:9" ht="12.75" customHeight="1" x14ac:dyDescent="0.2">
      <c r="A281" s="207"/>
      <c r="B281" s="209"/>
      <c r="C281" s="9" t="s">
        <v>502</v>
      </c>
      <c r="D281" s="7">
        <v>10800</v>
      </c>
      <c r="E281" s="10">
        <f t="shared" si="96"/>
        <v>0.27985074626865669</v>
      </c>
      <c r="F281" s="12"/>
      <c r="G281" s="7">
        <v>27792</v>
      </c>
      <c r="H281" s="10">
        <f t="shared" si="97"/>
        <v>0.72014925373134331</v>
      </c>
      <c r="I281" s="7">
        <f t="shared" si="95"/>
        <v>38592</v>
      </c>
    </row>
    <row r="282" spans="1:9" ht="12.75" customHeight="1" x14ac:dyDescent="0.2">
      <c r="A282" s="207"/>
      <c r="B282" s="209"/>
      <c r="C282" s="9" t="s">
        <v>503</v>
      </c>
      <c r="D282" s="7">
        <v>10880</v>
      </c>
      <c r="E282" s="10">
        <f t="shared" si="96"/>
        <v>0.35233160621761656</v>
      </c>
      <c r="F282" s="12"/>
      <c r="G282" s="7">
        <v>20000</v>
      </c>
      <c r="H282" s="10">
        <f t="shared" si="97"/>
        <v>0.64766839378238339</v>
      </c>
      <c r="I282" s="7">
        <f t="shared" si="95"/>
        <v>30880</v>
      </c>
    </row>
    <row r="283" spans="1:9" ht="12.75" customHeight="1" x14ac:dyDescent="0.2">
      <c r="A283" s="207"/>
      <c r="B283" s="209"/>
      <c r="C283" s="9" t="s">
        <v>504</v>
      </c>
      <c r="D283" s="14">
        <v>45744</v>
      </c>
      <c r="E283" s="17">
        <f t="shared" si="96"/>
        <v>0.42330470832099498</v>
      </c>
      <c r="F283" s="16"/>
      <c r="G283" s="14">
        <v>62320</v>
      </c>
      <c r="H283" s="17">
        <f t="shared" si="97"/>
        <v>0.57669529167900502</v>
      </c>
      <c r="I283" s="16">
        <f t="shared" si="95"/>
        <v>108064</v>
      </c>
    </row>
    <row r="284" spans="1:9" ht="12.75" customHeight="1" x14ac:dyDescent="0.2">
      <c r="A284" s="207"/>
      <c r="B284" s="209"/>
      <c r="C284" s="9" t="s">
        <v>505</v>
      </c>
      <c r="D284" s="7">
        <v>10256</v>
      </c>
      <c r="E284" s="10">
        <f t="shared" si="96"/>
        <v>0.38866151280885253</v>
      </c>
      <c r="F284" s="7"/>
      <c r="G284" s="7">
        <v>16132</v>
      </c>
      <c r="H284" s="10">
        <f t="shared" si="97"/>
        <v>0.61133848719114747</v>
      </c>
      <c r="I284" s="7">
        <f t="shared" si="95"/>
        <v>26388</v>
      </c>
    </row>
    <row r="285" spans="1:9" ht="12.75" customHeight="1" x14ac:dyDescent="0.2">
      <c r="A285" s="207"/>
      <c r="B285" s="209"/>
      <c r="C285" s="9" t="s">
        <v>506</v>
      </c>
      <c r="D285" s="7">
        <v>1344</v>
      </c>
      <c r="E285" s="10">
        <f t="shared" ref="E285" si="101">+D285/$I285</f>
        <v>0.22105263157894736</v>
      </c>
      <c r="F285" s="7"/>
      <c r="G285" s="7">
        <v>4736</v>
      </c>
      <c r="H285" s="10">
        <f t="shared" ref="H285" si="102">+G285/$I285</f>
        <v>0.77894736842105261</v>
      </c>
      <c r="I285" s="7">
        <f t="shared" ref="I285" si="103">+D285+G285</f>
        <v>6080</v>
      </c>
    </row>
    <row r="286" spans="1:9" ht="12.75" customHeight="1" x14ac:dyDescent="0.2">
      <c r="A286" s="207"/>
      <c r="B286" s="209"/>
      <c r="C286" s="9" t="s">
        <v>507</v>
      </c>
      <c r="D286" s="7">
        <v>1504</v>
      </c>
      <c r="E286" s="10">
        <f t="shared" ref="E286" si="104">+D286/$I286</f>
        <v>0.22982885085574573</v>
      </c>
      <c r="F286" s="7"/>
      <c r="G286" s="7">
        <v>5040</v>
      </c>
      <c r="H286" s="10">
        <f t="shared" ref="H286" si="105">+G286/$I286</f>
        <v>0.77017114914425433</v>
      </c>
      <c r="I286" s="7">
        <f t="shared" ref="I286" si="106">+D286+G286</f>
        <v>6544</v>
      </c>
    </row>
    <row r="287" spans="1:9" ht="12.75" customHeight="1" x14ac:dyDescent="0.2">
      <c r="A287" s="207"/>
      <c r="B287" s="209"/>
      <c r="C287" s="9" t="s">
        <v>508</v>
      </c>
      <c r="D287" s="7">
        <v>3744</v>
      </c>
      <c r="E287" s="10">
        <f t="shared" si="96"/>
        <v>0.64109589041095894</v>
      </c>
      <c r="F287" s="7"/>
      <c r="G287" s="7">
        <v>2096</v>
      </c>
      <c r="H287" s="10">
        <f t="shared" si="97"/>
        <v>0.35890410958904112</v>
      </c>
      <c r="I287" s="7">
        <f t="shared" si="95"/>
        <v>5840</v>
      </c>
    </row>
    <row r="288" spans="1:9" ht="12.75" customHeight="1" x14ac:dyDescent="0.2">
      <c r="A288" s="207"/>
      <c r="B288" s="209"/>
      <c r="C288" s="9" t="s">
        <v>509</v>
      </c>
      <c r="D288" s="7">
        <v>7936</v>
      </c>
      <c r="E288" s="10">
        <f t="shared" si="96"/>
        <v>0.4206955046649703</v>
      </c>
      <c r="F288" s="7"/>
      <c r="G288" s="7">
        <v>10928</v>
      </c>
      <c r="H288" s="10">
        <f t="shared" si="97"/>
        <v>0.5793044953350297</v>
      </c>
      <c r="I288" s="7">
        <f t="shared" si="95"/>
        <v>18864</v>
      </c>
    </row>
    <row r="289" spans="1:9" ht="12.75" customHeight="1" x14ac:dyDescent="0.2">
      <c r="A289" s="207"/>
      <c r="B289" s="209"/>
      <c r="C289" s="49" t="s">
        <v>684</v>
      </c>
      <c r="D289" s="7">
        <v>1920</v>
      </c>
      <c r="E289" s="10">
        <f t="shared" si="96"/>
        <v>0.45454545454545453</v>
      </c>
      <c r="F289" s="7"/>
      <c r="G289" s="7">
        <v>2304</v>
      </c>
      <c r="H289" s="10">
        <f t="shared" si="97"/>
        <v>0.54545454545454541</v>
      </c>
      <c r="I289" s="7">
        <f t="shared" si="95"/>
        <v>4224</v>
      </c>
    </row>
    <row r="290" spans="1:9" ht="12.75" customHeight="1" x14ac:dyDescent="0.2">
      <c r="A290" s="207"/>
      <c r="B290" s="209"/>
      <c r="C290" s="9" t="s">
        <v>510</v>
      </c>
      <c r="D290" s="7">
        <v>11456</v>
      </c>
      <c r="E290" s="10">
        <f t="shared" si="96"/>
        <v>0.8689320388349514</v>
      </c>
      <c r="F290" s="7"/>
      <c r="G290" s="7">
        <v>1728</v>
      </c>
      <c r="H290" s="10">
        <f t="shared" si="97"/>
        <v>0.13106796116504854</v>
      </c>
      <c r="I290" s="7">
        <f t="shared" si="95"/>
        <v>13184</v>
      </c>
    </row>
    <row r="291" spans="1:9" ht="12.75" customHeight="1" thickBot="1" x14ac:dyDescent="0.25">
      <c r="A291" s="207"/>
      <c r="B291" s="219"/>
      <c r="C291" s="64" t="s">
        <v>25</v>
      </c>
      <c r="D291" s="63">
        <f>SUM(D277:D290)</f>
        <v>129984</v>
      </c>
      <c r="E291" s="61">
        <f t="shared" si="96"/>
        <v>0.39766511252248615</v>
      </c>
      <c r="F291" s="63"/>
      <c r="G291" s="63">
        <f>SUM(G277:G290)</f>
        <v>196884</v>
      </c>
      <c r="H291" s="61">
        <f t="shared" si="97"/>
        <v>0.60233488747751385</v>
      </c>
      <c r="I291" s="63">
        <f t="shared" si="95"/>
        <v>326868</v>
      </c>
    </row>
    <row r="292" spans="1:9" ht="12.75" customHeight="1" x14ac:dyDescent="0.2">
      <c r="A292" s="207"/>
      <c r="B292" s="212" t="s">
        <v>524</v>
      </c>
      <c r="C292" s="48" t="s">
        <v>669</v>
      </c>
      <c r="D292" s="16">
        <v>95632</v>
      </c>
      <c r="E292" s="17">
        <f t="shared" si="96"/>
        <v>0.85276073619631898</v>
      </c>
      <c r="F292" s="16"/>
      <c r="G292" s="16">
        <v>16512</v>
      </c>
      <c r="H292" s="17">
        <f t="shared" si="97"/>
        <v>0.14723926380368099</v>
      </c>
      <c r="I292" s="16">
        <f t="shared" si="95"/>
        <v>112144</v>
      </c>
    </row>
    <row r="293" spans="1:9" ht="12.75" customHeight="1" x14ac:dyDescent="0.2">
      <c r="A293" s="207"/>
      <c r="B293" s="210"/>
      <c r="C293" s="9" t="s">
        <v>511</v>
      </c>
      <c r="D293" s="7">
        <v>6672</v>
      </c>
      <c r="E293" s="10">
        <f t="shared" si="96"/>
        <v>0.53324808184143224</v>
      </c>
      <c r="F293" s="7"/>
      <c r="G293" s="7">
        <v>5840</v>
      </c>
      <c r="H293" s="10">
        <f t="shared" si="97"/>
        <v>0.46675191815856776</v>
      </c>
      <c r="I293" s="7">
        <f t="shared" si="95"/>
        <v>12512</v>
      </c>
    </row>
    <row r="294" spans="1:9" ht="12.75" customHeight="1" x14ac:dyDescent="0.2">
      <c r="A294" s="207"/>
      <c r="B294" s="210"/>
      <c r="C294" s="50" t="s">
        <v>512</v>
      </c>
      <c r="D294" s="7">
        <v>20880</v>
      </c>
      <c r="E294" s="10">
        <f t="shared" si="96"/>
        <v>0.75960419091967402</v>
      </c>
      <c r="F294" s="7"/>
      <c r="G294" s="7">
        <v>6608</v>
      </c>
      <c r="H294" s="10">
        <f t="shared" si="97"/>
        <v>0.24039580908032596</v>
      </c>
      <c r="I294" s="7">
        <f t="shared" si="95"/>
        <v>27488</v>
      </c>
    </row>
    <row r="295" spans="1:9" ht="12.75" customHeight="1" thickBot="1" x14ac:dyDescent="0.25">
      <c r="A295" s="207"/>
      <c r="B295" s="217"/>
      <c r="C295" s="62" t="s">
        <v>25</v>
      </c>
      <c r="D295" s="63">
        <f>SUM(D292:D294)</f>
        <v>123184</v>
      </c>
      <c r="E295" s="61">
        <f t="shared" si="96"/>
        <v>0.80965401198864229</v>
      </c>
      <c r="F295" s="63"/>
      <c r="G295" s="63">
        <f>SUM(G292:G294)</f>
        <v>28960</v>
      </c>
      <c r="H295" s="61">
        <f t="shared" si="97"/>
        <v>0.19034598801135766</v>
      </c>
      <c r="I295" s="63">
        <f t="shared" si="95"/>
        <v>152144</v>
      </c>
    </row>
    <row r="296" spans="1:9" ht="12.75" customHeight="1" thickBot="1" x14ac:dyDescent="0.25">
      <c r="A296" s="211"/>
      <c r="B296" s="204" t="s">
        <v>252</v>
      </c>
      <c r="C296" s="205"/>
      <c r="D296" s="76">
        <f>SUM(D276,D291,D295)</f>
        <v>616544</v>
      </c>
      <c r="E296" s="77">
        <f t="shared" si="96"/>
        <v>0.57340342027238667</v>
      </c>
      <c r="F296" s="78"/>
      <c r="G296" s="76">
        <f>SUM(G276,G291,G295)</f>
        <v>458692</v>
      </c>
      <c r="H296" s="77">
        <f t="shared" si="97"/>
        <v>0.42659657972761328</v>
      </c>
      <c r="I296" s="78">
        <f t="shared" si="95"/>
        <v>1075236</v>
      </c>
    </row>
    <row r="297" spans="1:9" ht="12.75" customHeight="1" x14ac:dyDescent="0.2">
      <c r="A297" s="212" t="s">
        <v>530</v>
      </c>
      <c r="B297" s="212" t="s">
        <v>525</v>
      </c>
      <c r="C297" s="47" t="s">
        <v>297</v>
      </c>
      <c r="D297" s="36"/>
      <c r="E297" s="36"/>
      <c r="F297" s="36"/>
      <c r="G297" s="36"/>
      <c r="H297" s="36"/>
      <c r="I297" s="36"/>
    </row>
    <row r="298" spans="1:9" ht="12.75" customHeight="1" x14ac:dyDescent="0.2">
      <c r="A298" s="209"/>
      <c r="B298" s="210"/>
      <c r="C298" s="9" t="s">
        <v>78</v>
      </c>
      <c r="D298" s="15">
        <v>15056</v>
      </c>
      <c r="E298" s="10">
        <f t="shared" ref="E298:E301" si="107">+D298/$I298</f>
        <v>0.71613394216133941</v>
      </c>
      <c r="F298" s="7"/>
      <c r="G298" s="15">
        <v>5968</v>
      </c>
      <c r="H298" s="10">
        <f t="shared" ref="H298:H301" si="108">+G298/$I298</f>
        <v>0.28386605783866059</v>
      </c>
      <c r="I298" s="7">
        <f t="shared" ref="I298:I301" si="109">+D298+G298</f>
        <v>21024</v>
      </c>
    </row>
    <row r="299" spans="1:9" ht="12.75" customHeight="1" x14ac:dyDescent="0.2">
      <c r="A299" s="209"/>
      <c r="B299" s="210"/>
      <c r="C299" s="9" t="s">
        <v>237</v>
      </c>
      <c r="D299" s="15">
        <v>1728</v>
      </c>
      <c r="E299" s="10">
        <f t="shared" si="107"/>
        <v>1</v>
      </c>
      <c r="F299" s="7"/>
      <c r="G299" s="15">
        <v>0</v>
      </c>
      <c r="H299" s="10">
        <f t="shared" si="108"/>
        <v>0</v>
      </c>
      <c r="I299" s="7">
        <f t="shared" si="109"/>
        <v>1728</v>
      </c>
    </row>
    <row r="300" spans="1:9" ht="12.75" customHeight="1" x14ac:dyDescent="0.2">
      <c r="A300" s="209"/>
      <c r="B300" s="210"/>
      <c r="C300" s="9" t="s">
        <v>8</v>
      </c>
      <c r="D300" s="15">
        <v>7487.9999999999991</v>
      </c>
      <c r="E300" s="10">
        <f t="shared" si="107"/>
        <v>0.85714285714285698</v>
      </c>
      <c r="F300" s="7"/>
      <c r="G300" s="15">
        <v>1248</v>
      </c>
      <c r="H300" s="10">
        <f t="shared" si="108"/>
        <v>0.14285714285714285</v>
      </c>
      <c r="I300" s="7">
        <f t="shared" si="109"/>
        <v>8736</v>
      </c>
    </row>
    <row r="301" spans="1:9" ht="12.75" customHeight="1" x14ac:dyDescent="0.2">
      <c r="A301" s="209"/>
      <c r="B301" s="210"/>
      <c r="C301" s="9" t="s">
        <v>3</v>
      </c>
      <c r="D301" s="15">
        <v>11040</v>
      </c>
      <c r="E301" s="10">
        <f t="shared" si="107"/>
        <v>0.88461538461538458</v>
      </c>
      <c r="F301" s="7"/>
      <c r="G301" s="15">
        <v>1440</v>
      </c>
      <c r="H301" s="10">
        <f t="shared" si="108"/>
        <v>0.11538461538461539</v>
      </c>
      <c r="I301" s="7">
        <f t="shared" si="109"/>
        <v>12480</v>
      </c>
    </row>
    <row r="302" spans="1:9" ht="12.75" customHeight="1" x14ac:dyDescent="0.2">
      <c r="A302" s="209"/>
      <c r="B302" s="210"/>
      <c r="C302" s="9" t="s">
        <v>9</v>
      </c>
      <c r="D302" s="7">
        <v>18680</v>
      </c>
      <c r="E302" s="10">
        <f t="shared" ref="E302:E305" si="110">+D302/$I302</f>
        <v>0.69062407571724338</v>
      </c>
      <c r="F302" s="7"/>
      <c r="G302" s="7">
        <v>8368</v>
      </c>
      <c r="H302" s="10">
        <f t="shared" ref="H302:H305" si="111">+G302/$I302</f>
        <v>0.30937592428275656</v>
      </c>
      <c r="I302" s="7">
        <f t="shared" ref="I302:I305" si="112">+D302+G302</f>
        <v>27048</v>
      </c>
    </row>
    <row r="303" spans="1:9" ht="12.75" customHeight="1" x14ac:dyDescent="0.2">
      <c r="A303" s="209"/>
      <c r="B303" s="210"/>
      <c r="C303" s="9" t="s">
        <v>5</v>
      </c>
      <c r="D303" s="16">
        <v>8784</v>
      </c>
      <c r="E303" s="17">
        <f t="shared" si="110"/>
        <v>0.28955696202531644</v>
      </c>
      <c r="F303" s="5"/>
      <c r="G303" s="16">
        <v>21552</v>
      </c>
      <c r="H303" s="17">
        <f t="shared" si="111"/>
        <v>0.71044303797468356</v>
      </c>
      <c r="I303" s="16">
        <f t="shared" si="112"/>
        <v>30336</v>
      </c>
    </row>
    <row r="304" spans="1:9" ht="12.75" customHeight="1" x14ac:dyDescent="0.2">
      <c r="A304" s="209"/>
      <c r="B304" s="210"/>
      <c r="C304" s="9" t="s">
        <v>80</v>
      </c>
      <c r="D304" s="7">
        <v>18384</v>
      </c>
      <c r="E304" s="10">
        <f t="shared" ref="E304" si="113">+D304/$I304</f>
        <v>0.8764302059496567</v>
      </c>
      <c r="F304" s="7"/>
      <c r="G304" s="7">
        <v>2592</v>
      </c>
      <c r="H304" s="10">
        <f t="shared" ref="H304" si="114">+G304/$I304</f>
        <v>0.12356979405034325</v>
      </c>
      <c r="I304" s="7">
        <f t="shared" ref="I304" si="115">+D304+G304</f>
        <v>20976</v>
      </c>
    </row>
    <row r="305" spans="1:9" ht="12.75" customHeight="1" x14ac:dyDescent="0.2">
      <c r="A305" s="209"/>
      <c r="B305" s="210"/>
      <c r="C305" s="35" t="s">
        <v>75</v>
      </c>
      <c r="D305" s="33">
        <f>SUM(D298:D304)</f>
        <v>81160</v>
      </c>
      <c r="E305" s="42">
        <f t="shared" si="110"/>
        <v>0.66346216728794716</v>
      </c>
      <c r="F305" s="43"/>
      <c r="G305" s="33">
        <f>SUM(G298:G304)</f>
        <v>41168</v>
      </c>
      <c r="H305" s="42">
        <f t="shared" si="111"/>
        <v>0.33653783271205284</v>
      </c>
      <c r="I305" s="43">
        <f t="shared" si="112"/>
        <v>122328</v>
      </c>
    </row>
    <row r="306" spans="1:9" ht="12.75" customHeight="1" x14ac:dyDescent="0.2">
      <c r="A306" s="209"/>
      <c r="B306" s="210"/>
      <c r="C306" s="53" t="s">
        <v>313</v>
      </c>
      <c r="D306" s="33"/>
      <c r="E306" s="34"/>
      <c r="F306" s="33"/>
      <c r="G306" s="33"/>
      <c r="H306" s="34"/>
      <c r="I306" s="33"/>
    </row>
    <row r="307" spans="1:9" ht="12.75" customHeight="1" x14ac:dyDescent="0.2">
      <c r="A307" s="209"/>
      <c r="B307" s="210"/>
      <c r="C307" s="9" t="s">
        <v>7</v>
      </c>
      <c r="D307" s="15">
        <v>27792</v>
      </c>
      <c r="E307" s="10">
        <f t="shared" si="96"/>
        <v>0.59141981613891725</v>
      </c>
      <c r="F307" s="7"/>
      <c r="G307" s="15">
        <v>19200</v>
      </c>
      <c r="H307" s="10">
        <f t="shared" si="97"/>
        <v>0.40858018386108275</v>
      </c>
      <c r="I307" s="7">
        <f t="shared" si="95"/>
        <v>46992</v>
      </c>
    </row>
    <row r="308" spans="1:9" ht="12.75" customHeight="1" x14ac:dyDescent="0.2">
      <c r="A308" s="209"/>
      <c r="B308" s="210"/>
      <c r="C308" s="9" t="s">
        <v>79</v>
      </c>
      <c r="D308" s="15">
        <v>37632</v>
      </c>
      <c r="E308" s="10">
        <f t="shared" si="96"/>
        <v>0.56729377713458751</v>
      </c>
      <c r="F308" s="7"/>
      <c r="G308" s="15">
        <v>28704</v>
      </c>
      <c r="H308" s="10">
        <f t="shared" si="97"/>
        <v>0.43270622286541244</v>
      </c>
      <c r="I308" s="7">
        <f t="shared" si="95"/>
        <v>66336</v>
      </c>
    </row>
    <row r="309" spans="1:9" ht="12.75" customHeight="1" x14ac:dyDescent="0.2">
      <c r="A309" s="209"/>
      <c r="B309" s="210"/>
      <c r="C309" s="9" t="s">
        <v>396</v>
      </c>
      <c r="D309" s="7">
        <v>4096</v>
      </c>
      <c r="E309" s="10">
        <f t="shared" si="96"/>
        <v>0.49805447470817121</v>
      </c>
      <c r="F309" s="7"/>
      <c r="G309" s="7">
        <v>4128</v>
      </c>
      <c r="H309" s="10">
        <f t="shared" si="97"/>
        <v>0.50194552529182879</v>
      </c>
      <c r="I309" s="7">
        <f t="shared" si="95"/>
        <v>8224</v>
      </c>
    </row>
    <row r="310" spans="1:9" ht="12.75" customHeight="1" x14ac:dyDescent="0.2">
      <c r="A310" s="209"/>
      <c r="B310" s="210"/>
      <c r="C310" s="9" t="s">
        <v>208</v>
      </c>
      <c r="D310" s="7">
        <v>6672</v>
      </c>
      <c r="E310" s="10">
        <f t="shared" si="96"/>
        <v>0.33016627078384797</v>
      </c>
      <c r="F310" s="12"/>
      <c r="G310" s="7">
        <v>13536</v>
      </c>
      <c r="H310" s="10">
        <f t="shared" si="97"/>
        <v>0.66983372921615203</v>
      </c>
      <c r="I310" s="7">
        <f t="shared" si="95"/>
        <v>20208</v>
      </c>
    </row>
    <row r="311" spans="1:9" ht="12.75" customHeight="1" x14ac:dyDescent="0.2">
      <c r="A311" s="209"/>
      <c r="B311" s="210"/>
      <c r="C311" s="9" t="s">
        <v>219</v>
      </c>
      <c r="D311" s="15"/>
      <c r="E311" s="10">
        <f t="shared" si="96"/>
        <v>0</v>
      </c>
      <c r="F311" s="7"/>
      <c r="G311" s="14">
        <v>2944</v>
      </c>
      <c r="H311" s="10">
        <f t="shared" si="97"/>
        <v>1</v>
      </c>
      <c r="I311" s="7">
        <f t="shared" si="95"/>
        <v>2944</v>
      </c>
    </row>
    <row r="312" spans="1:9" ht="12.75" customHeight="1" x14ac:dyDescent="0.2">
      <c r="A312" s="209"/>
      <c r="B312" s="210"/>
      <c r="C312" s="9" t="s">
        <v>10</v>
      </c>
      <c r="D312" s="7">
        <v>12208</v>
      </c>
      <c r="E312" s="10">
        <f t="shared" si="96"/>
        <v>0.48598726114649682</v>
      </c>
      <c r="F312" s="7"/>
      <c r="G312" s="7">
        <v>12912</v>
      </c>
      <c r="H312" s="10">
        <f t="shared" si="97"/>
        <v>0.51401273885350318</v>
      </c>
      <c r="I312" s="7">
        <f t="shared" si="95"/>
        <v>25120</v>
      </c>
    </row>
    <row r="313" spans="1:9" ht="12.75" customHeight="1" x14ac:dyDescent="0.2">
      <c r="A313" s="209"/>
      <c r="B313" s="210"/>
      <c r="C313" s="35" t="s">
        <v>75</v>
      </c>
      <c r="D313" s="33">
        <f>SUM(D307:D312)</f>
        <v>88400</v>
      </c>
      <c r="E313" s="34">
        <f t="shared" si="96"/>
        <v>0.52053891087243265</v>
      </c>
      <c r="F313" s="33"/>
      <c r="G313" s="33">
        <f>SUM(G307:G312)</f>
        <v>81424</v>
      </c>
      <c r="H313" s="34">
        <f t="shared" si="97"/>
        <v>0.47946108912756735</v>
      </c>
      <c r="I313" s="33">
        <f t="shared" si="95"/>
        <v>169824</v>
      </c>
    </row>
    <row r="314" spans="1:9" ht="12.75" customHeight="1" thickBot="1" x14ac:dyDescent="0.25">
      <c r="A314" s="209"/>
      <c r="B314" s="217"/>
      <c r="C314" s="64" t="s">
        <v>25</v>
      </c>
      <c r="D314" s="63">
        <f>SUM(D305,D313)</f>
        <v>169560</v>
      </c>
      <c r="E314" s="61">
        <f t="shared" si="96"/>
        <v>0.58038281442536765</v>
      </c>
      <c r="F314" s="63"/>
      <c r="G314" s="63">
        <f>SUM(G305,G313)</f>
        <v>122592</v>
      </c>
      <c r="H314" s="61">
        <f t="shared" si="97"/>
        <v>0.4196171855746324</v>
      </c>
      <c r="I314" s="63">
        <f t="shared" si="95"/>
        <v>292152</v>
      </c>
    </row>
    <row r="315" spans="1:9" ht="12.75" customHeight="1" x14ac:dyDescent="0.2">
      <c r="A315" s="209"/>
      <c r="B315" s="212" t="s">
        <v>526</v>
      </c>
      <c r="C315" s="53" t="s">
        <v>101</v>
      </c>
      <c r="D315" s="36"/>
      <c r="E315" s="36"/>
      <c r="F315" s="36"/>
      <c r="G315" s="36"/>
      <c r="H315" s="36"/>
      <c r="I315" s="36"/>
    </row>
    <row r="316" spans="1:9" ht="12.75" customHeight="1" x14ac:dyDescent="0.2">
      <c r="A316" s="209"/>
      <c r="B316" s="210"/>
      <c r="C316" s="52" t="s">
        <v>36</v>
      </c>
      <c r="D316" s="15">
        <v>14208</v>
      </c>
      <c r="E316" s="10">
        <f t="shared" ref="E316:E325" si="116">+D316/$I316</f>
        <v>0.88800000000000001</v>
      </c>
      <c r="F316" s="7"/>
      <c r="G316" s="15">
        <v>1792</v>
      </c>
      <c r="H316" s="10">
        <f t="shared" ref="H316:H325" si="117">+G316/$I316</f>
        <v>0.112</v>
      </c>
      <c r="I316" s="7">
        <f t="shared" ref="I316:I325" si="118">+D316+G316</f>
        <v>16000</v>
      </c>
    </row>
    <row r="317" spans="1:9" ht="12.75" customHeight="1" x14ac:dyDescent="0.2">
      <c r="A317" s="209"/>
      <c r="B317" s="210"/>
      <c r="C317" s="52" t="s">
        <v>207</v>
      </c>
      <c r="D317" s="7"/>
      <c r="E317" s="10">
        <f t="shared" si="116"/>
        <v>0</v>
      </c>
      <c r="F317" s="7"/>
      <c r="G317" s="7">
        <v>7472</v>
      </c>
      <c r="H317" s="10">
        <f t="shared" si="117"/>
        <v>1</v>
      </c>
      <c r="I317" s="7">
        <f t="shared" si="118"/>
        <v>7472</v>
      </c>
    </row>
    <row r="318" spans="1:9" ht="12.75" customHeight="1" x14ac:dyDescent="0.2">
      <c r="A318" s="209"/>
      <c r="B318" s="210"/>
      <c r="C318" s="9" t="s">
        <v>314</v>
      </c>
      <c r="D318" s="16">
        <v>8288</v>
      </c>
      <c r="E318" s="17">
        <f t="shared" si="116"/>
        <v>0.955719557195572</v>
      </c>
      <c r="F318" s="16"/>
      <c r="G318" s="16">
        <v>384</v>
      </c>
      <c r="H318" s="17">
        <f t="shared" si="117"/>
        <v>4.4280442804428041E-2</v>
      </c>
      <c r="I318" s="16">
        <f t="shared" si="118"/>
        <v>8672</v>
      </c>
    </row>
    <row r="319" spans="1:9" ht="12.75" customHeight="1" x14ac:dyDescent="0.2">
      <c r="A319" s="209"/>
      <c r="B319" s="210"/>
      <c r="C319" s="52" t="s">
        <v>0</v>
      </c>
      <c r="D319" s="16">
        <v>11376</v>
      </c>
      <c r="E319" s="17">
        <f t="shared" ref="E319" si="119">+D319/$I319</f>
        <v>0.91860465116279066</v>
      </c>
      <c r="F319" s="16"/>
      <c r="G319" s="16">
        <v>1008</v>
      </c>
      <c r="H319" s="17">
        <f t="shared" ref="H319" si="120">+G319/$I319</f>
        <v>8.1395348837209308E-2</v>
      </c>
      <c r="I319" s="16">
        <f t="shared" ref="I319" si="121">+D319+G319</f>
        <v>12384</v>
      </c>
    </row>
    <row r="320" spans="1:9" ht="12.75" customHeight="1" x14ac:dyDescent="0.2">
      <c r="A320" s="209"/>
      <c r="B320" s="210"/>
      <c r="C320" s="52" t="s">
        <v>37</v>
      </c>
      <c r="D320" s="7">
        <v>19488</v>
      </c>
      <c r="E320" s="10">
        <f t="shared" si="116"/>
        <v>0.80237154150197632</v>
      </c>
      <c r="F320" s="7"/>
      <c r="G320" s="7">
        <v>4800</v>
      </c>
      <c r="H320" s="10">
        <f t="shared" si="117"/>
        <v>0.19762845849802371</v>
      </c>
      <c r="I320" s="7">
        <f t="shared" si="118"/>
        <v>24288</v>
      </c>
    </row>
    <row r="321" spans="1:9" ht="12.75" customHeight="1" x14ac:dyDescent="0.2">
      <c r="A321" s="209"/>
      <c r="B321" s="210"/>
      <c r="C321" s="9" t="s">
        <v>2</v>
      </c>
      <c r="D321" s="15">
        <v>1600</v>
      </c>
      <c r="E321" s="10">
        <f t="shared" ref="E321" si="122">+D321/$I321</f>
        <v>1</v>
      </c>
      <c r="F321" s="7"/>
      <c r="G321" s="15"/>
      <c r="H321" s="10">
        <f t="shared" ref="H321" si="123">+G321/$I321</f>
        <v>0</v>
      </c>
      <c r="I321" s="7">
        <f t="shared" ref="I321" si="124">+D321+G321</f>
        <v>1600</v>
      </c>
    </row>
    <row r="322" spans="1:9" ht="12.75" customHeight="1" x14ac:dyDescent="0.2">
      <c r="A322" s="209"/>
      <c r="B322" s="210"/>
      <c r="C322" s="52" t="s">
        <v>309</v>
      </c>
      <c r="D322" s="7">
        <v>10560</v>
      </c>
      <c r="E322" s="10">
        <f t="shared" si="116"/>
        <v>0.69182389937106914</v>
      </c>
      <c r="F322" s="7"/>
      <c r="G322" s="7">
        <v>4704</v>
      </c>
      <c r="H322" s="10">
        <f t="shared" si="117"/>
        <v>0.3081761006289308</v>
      </c>
      <c r="I322" s="7">
        <f t="shared" si="118"/>
        <v>15264</v>
      </c>
    </row>
    <row r="323" spans="1:9" ht="12.75" customHeight="1" x14ac:dyDescent="0.2">
      <c r="A323" s="209"/>
      <c r="B323" s="210"/>
      <c r="C323" s="45" t="s">
        <v>215</v>
      </c>
      <c r="D323" s="15"/>
      <c r="E323" s="10" t="s">
        <v>102</v>
      </c>
      <c r="F323" s="7"/>
      <c r="G323" s="15">
        <v>96</v>
      </c>
      <c r="H323" s="10" t="s">
        <v>102</v>
      </c>
      <c r="I323" s="7">
        <f t="shared" si="118"/>
        <v>96</v>
      </c>
    </row>
    <row r="324" spans="1:9" ht="12.75" customHeight="1" x14ac:dyDescent="0.2">
      <c r="A324" s="209"/>
      <c r="B324" s="210"/>
      <c r="C324" s="9" t="s">
        <v>206</v>
      </c>
      <c r="D324" s="7">
        <v>6720</v>
      </c>
      <c r="E324" s="10">
        <f t="shared" si="116"/>
        <v>1</v>
      </c>
      <c r="F324" s="7"/>
      <c r="G324" s="7">
        <v>0</v>
      </c>
      <c r="H324" s="10">
        <f t="shared" si="117"/>
        <v>0</v>
      </c>
      <c r="I324" s="7">
        <f t="shared" si="118"/>
        <v>6720</v>
      </c>
    </row>
    <row r="325" spans="1:9" ht="12.75" customHeight="1" x14ac:dyDescent="0.2">
      <c r="A325" s="209"/>
      <c r="B325" s="210"/>
      <c r="C325" s="35" t="s">
        <v>75</v>
      </c>
      <c r="D325" s="37">
        <f>SUM(D316:D324)</f>
        <v>72240</v>
      </c>
      <c r="E325" s="34">
        <f t="shared" si="116"/>
        <v>0.78100674623767519</v>
      </c>
      <c r="F325" s="33"/>
      <c r="G325" s="37">
        <f>SUM(G316:G324)</f>
        <v>20256</v>
      </c>
      <c r="H325" s="34">
        <f t="shared" si="117"/>
        <v>0.21899325376232487</v>
      </c>
      <c r="I325" s="33">
        <f t="shared" si="118"/>
        <v>92496</v>
      </c>
    </row>
    <row r="326" spans="1:9" ht="12.75" customHeight="1" x14ac:dyDescent="0.2">
      <c r="A326" s="209"/>
      <c r="B326" s="210"/>
      <c r="C326" s="53" t="s">
        <v>179</v>
      </c>
      <c r="D326" s="37"/>
      <c r="E326" s="34"/>
      <c r="F326" s="33"/>
      <c r="G326" s="37"/>
      <c r="H326" s="34"/>
      <c r="I326" s="33"/>
    </row>
    <row r="327" spans="1:9" ht="12.75" customHeight="1" x14ac:dyDescent="0.2">
      <c r="A327" s="209"/>
      <c r="B327" s="210"/>
      <c r="C327" s="9" t="s">
        <v>312</v>
      </c>
      <c r="D327" s="16">
        <v>7920</v>
      </c>
      <c r="E327" s="17">
        <f>+D327/$I327</f>
        <v>0.65045992115637319</v>
      </c>
      <c r="F327" s="16"/>
      <c r="G327" s="16">
        <v>4256</v>
      </c>
      <c r="H327" s="17">
        <f>+G327/$I327</f>
        <v>0.34954007884362681</v>
      </c>
      <c r="I327" s="16">
        <f>+D327+G327</f>
        <v>12176</v>
      </c>
    </row>
    <row r="328" spans="1:9" ht="12.75" customHeight="1" x14ac:dyDescent="0.2">
      <c r="A328" s="209"/>
      <c r="B328" s="210"/>
      <c r="C328" s="9" t="s">
        <v>34</v>
      </c>
      <c r="D328" s="7">
        <v>36240</v>
      </c>
      <c r="E328" s="10">
        <f t="shared" ref="E328:E329" si="125">+D328/$I328</f>
        <v>0.50366911274182791</v>
      </c>
      <c r="F328" s="7"/>
      <c r="G328" s="7">
        <v>35712</v>
      </c>
      <c r="H328" s="10">
        <f t="shared" ref="H328:H329" si="126">+G328/$I328</f>
        <v>0.49633088725817209</v>
      </c>
      <c r="I328" s="7">
        <f t="shared" ref="I328:I329" si="127">+D328+G328</f>
        <v>71952</v>
      </c>
    </row>
    <row r="329" spans="1:9" ht="12.75" customHeight="1" x14ac:dyDescent="0.2">
      <c r="A329" s="209"/>
      <c r="B329" s="210"/>
      <c r="C329" s="9" t="s">
        <v>81</v>
      </c>
      <c r="D329" s="7">
        <v>3904</v>
      </c>
      <c r="E329" s="10">
        <f t="shared" si="125"/>
        <v>0.2687224669603524</v>
      </c>
      <c r="F329" s="7"/>
      <c r="G329" s="7">
        <v>10624</v>
      </c>
      <c r="H329" s="10">
        <f t="shared" si="126"/>
        <v>0.7312775330396476</v>
      </c>
      <c r="I329" s="7">
        <f t="shared" si="127"/>
        <v>14528</v>
      </c>
    </row>
    <row r="330" spans="1:9" ht="12.75" customHeight="1" x14ac:dyDescent="0.2">
      <c r="A330" s="209"/>
      <c r="B330" s="210"/>
      <c r="C330" s="9" t="s">
        <v>6</v>
      </c>
      <c r="D330" s="7">
        <v>87136</v>
      </c>
      <c r="E330" s="10">
        <f>+D330/$I330</f>
        <v>0.66422734479814616</v>
      </c>
      <c r="F330" s="7"/>
      <c r="G330" s="7">
        <v>44048</v>
      </c>
      <c r="H330" s="10">
        <f>+G330/$I330</f>
        <v>0.3357726552018539</v>
      </c>
      <c r="I330" s="7">
        <f>+D330+G330</f>
        <v>131184</v>
      </c>
    </row>
    <row r="331" spans="1:9" ht="12.75" customHeight="1" x14ac:dyDescent="0.2">
      <c r="A331" s="209"/>
      <c r="B331" s="210"/>
      <c r="C331" s="35" t="s">
        <v>75</v>
      </c>
      <c r="D331" s="33">
        <f>SUM(D327:D330)</f>
        <v>135200</v>
      </c>
      <c r="E331" s="34">
        <f>+D331/$I331</f>
        <v>0.58823529411764708</v>
      </c>
      <c r="F331" s="33"/>
      <c r="G331" s="33">
        <f>SUM(G327:G330)</f>
        <v>94640</v>
      </c>
      <c r="H331" s="34">
        <f>+G331/$I331</f>
        <v>0.41176470588235292</v>
      </c>
      <c r="I331" s="33">
        <f>+D331+G331</f>
        <v>229840</v>
      </c>
    </row>
    <row r="332" spans="1:9" ht="12.75" customHeight="1" x14ac:dyDescent="0.2">
      <c r="A332" s="209"/>
      <c r="B332" s="210"/>
      <c r="C332" s="53" t="s">
        <v>93</v>
      </c>
      <c r="D332" s="43"/>
      <c r="E332" s="42"/>
      <c r="F332" s="43"/>
      <c r="G332" s="43"/>
      <c r="H332" s="42"/>
      <c r="I332" s="43"/>
    </row>
    <row r="333" spans="1:9" ht="12.75" customHeight="1" x14ac:dyDescent="0.2">
      <c r="A333" s="209"/>
      <c r="B333" s="210"/>
      <c r="C333" s="9" t="s">
        <v>1</v>
      </c>
      <c r="D333" s="15">
        <v>88352</v>
      </c>
      <c r="E333" s="10">
        <f t="shared" si="96"/>
        <v>0.91529918780043096</v>
      </c>
      <c r="F333" s="7"/>
      <c r="G333" s="15">
        <v>8176</v>
      </c>
      <c r="H333" s="10">
        <f t="shared" si="97"/>
        <v>8.4700812199569042E-2</v>
      </c>
      <c r="I333" s="7">
        <f t="shared" si="95"/>
        <v>96528</v>
      </c>
    </row>
    <row r="334" spans="1:9" ht="12.75" customHeight="1" x14ac:dyDescent="0.2">
      <c r="A334" s="209"/>
      <c r="B334" s="210"/>
      <c r="C334" s="9" t="s">
        <v>97</v>
      </c>
      <c r="D334" s="15">
        <v>7056</v>
      </c>
      <c r="E334" s="10">
        <f t="shared" si="96"/>
        <v>0.71707317073170729</v>
      </c>
      <c r="F334" s="7"/>
      <c r="G334" s="15">
        <v>2784</v>
      </c>
      <c r="H334" s="10">
        <f t="shared" si="97"/>
        <v>0.28292682926829266</v>
      </c>
      <c r="I334" s="7">
        <f t="shared" si="95"/>
        <v>9840</v>
      </c>
    </row>
    <row r="335" spans="1:9" ht="12.75" customHeight="1" x14ac:dyDescent="0.2">
      <c r="A335" s="209"/>
      <c r="B335" s="210"/>
      <c r="C335" s="9" t="s">
        <v>307</v>
      </c>
      <c r="D335" s="15">
        <v>5808</v>
      </c>
      <c r="E335" s="10">
        <f t="shared" si="96"/>
        <v>0.26021505376344084</v>
      </c>
      <c r="F335" s="7"/>
      <c r="G335" s="15">
        <v>16512</v>
      </c>
      <c r="H335" s="10">
        <f t="shared" si="97"/>
        <v>0.7397849462365591</v>
      </c>
      <c r="I335" s="7">
        <f t="shared" si="95"/>
        <v>22320</v>
      </c>
    </row>
    <row r="336" spans="1:9" ht="12.75" customHeight="1" x14ac:dyDescent="0.2">
      <c r="A336" s="209"/>
      <c r="B336" s="210"/>
      <c r="C336" s="9" t="s">
        <v>4</v>
      </c>
      <c r="D336" s="7">
        <v>10320</v>
      </c>
      <c r="E336" s="10">
        <f t="shared" ref="E336" si="128">+D336/$I336</f>
        <v>0.62865497076023391</v>
      </c>
      <c r="F336" s="7"/>
      <c r="G336" s="7">
        <v>6096</v>
      </c>
      <c r="H336" s="10">
        <f t="shared" ref="H336" si="129">+G336/$I336</f>
        <v>0.37134502923976609</v>
      </c>
      <c r="I336" s="7">
        <f t="shared" ref="I336" si="130">+D336+G336</f>
        <v>16416</v>
      </c>
    </row>
    <row r="337" spans="1:9" ht="12.75" customHeight="1" x14ac:dyDescent="0.2">
      <c r="A337" s="209"/>
      <c r="B337" s="210"/>
      <c r="C337" s="9" t="s">
        <v>47</v>
      </c>
      <c r="D337" s="7">
        <v>40800</v>
      </c>
      <c r="E337" s="10">
        <f>+D337/$I337</f>
        <v>0.70422535211267601</v>
      </c>
      <c r="F337" s="7"/>
      <c r="G337" s="7">
        <v>17136</v>
      </c>
      <c r="H337" s="10">
        <f>+G337/$I337</f>
        <v>0.29577464788732394</v>
      </c>
      <c r="I337" s="7">
        <f>+D337+G337</f>
        <v>57936</v>
      </c>
    </row>
    <row r="338" spans="1:9" ht="12.75" customHeight="1" x14ac:dyDescent="0.2">
      <c r="A338" s="209"/>
      <c r="B338" s="210"/>
      <c r="C338" s="35" t="s">
        <v>75</v>
      </c>
      <c r="D338" s="33">
        <f>SUM(D333:D337)</f>
        <v>152336</v>
      </c>
      <c r="E338" s="34">
        <f t="shared" si="96"/>
        <v>0.75027580772261626</v>
      </c>
      <c r="F338" s="33"/>
      <c r="G338" s="33">
        <f>SUM(G333:G337)</f>
        <v>50704</v>
      </c>
      <c r="H338" s="34">
        <f t="shared" si="97"/>
        <v>0.24972419227738377</v>
      </c>
      <c r="I338" s="33">
        <f t="shared" si="95"/>
        <v>203040</v>
      </c>
    </row>
    <row r="339" spans="1:9" ht="12.75" customHeight="1" thickBot="1" x14ac:dyDescent="0.25">
      <c r="A339" s="209"/>
      <c r="B339" s="217"/>
      <c r="C339" s="64" t="s">
        <v>25</v>
      </c>
      <c r="D339" s="63">
        <f>SUM(D325,D331,D338)</f>
        <v>359776</v>
      </c>
      <c r="E339" s="61">
        <f t="shared" si="96"/>
        <v>0.68479717383359728</v>
      </c>
      <c r="F339" s="63"/>
      <c r="G339" s="63">
        <f>SUM(G325,G331,G338)</f>
        <v>165600</v>
      </c>
      <c r="H339" s="61">
        <f t="shared" si="97"/>
        <v>0.31520282616640272</v>
      </c>
      <c r="I339" s="63">
        <f t="shared" si="95"/>
        <v>525376</v>
      </c>
    </row>
    <row r="340" spans="1:9" ht="12.75" customHeight="1" x14ac:dyDescent="0.2">
      <c r="A340" s="207" t="s">
        <v>530</v>
      </c>
      <c r="B340" s="212" t="s">
        <v>527</v>
      </c>
      <c r="C340" s="51" t="s">
        <v>487</v>
      </c>
      <c r="D340" s="65"/>
      <c r="E340" s="65"/>
      <c r="F340" s="65"/>
      <c r="G340" s="33"/>
      <c r="H340" s="33"/>
      <c r="I340" s="38"/>
    </row>
    <row r="341" spans="1:9" ht="12.75" customHeight="1" x14ac:dyDescent="0.2">
      <c r="A341" s="207"/>
      <c r="B341" s="210"/>
      <c r="C341" s="9" t="s">
        <v>234</v>
      </c>
      <c r="D341" s="7">
        <v>26272</v>
      </c>
      <c r="E341" s="10">
        <f t="shared" ref="E341:E342" si="131">+D341/$I341</f>
        <v>0.75913083680073967</v>
      </c>
      <c r="F341" s="12"/>
      <c r="G341" s="7">
        <v>8336</v>
      </c>
      <c r="H341" s="10">
        <f t="shared" ref="H341:H342" si="132">+G341/$I341</f>
        <v>0.2408691631992603</v>
      </c>
      <c r="I341" s="15">
        <f t="shared" ref="I341:I342" si="133">+D341+G341</f>
        <v>34608</v>
      </c>
    </row>
    <row r="342" spans="1:9" ht="12.75" customHeight="1" x14ac:dyDescent="0.2">
      <c r="A342" s="207"/>
      <c r="B342" s="210"/>
      <c r="C342" s="9" t="s">
        <v>19</v>
      </c>
      <c r="D342" s="7">
        <v>2496</v>
      </c>
      <c r="E342" s="10">
        <f t="shared" si="131"/>
        <v>1</v>
      </c>
      <c r="F342" s="12"/>
      <c r="G342" s="7">
        <v>0</v>
      </c>
      <c r="H342" s="10">
        <f t="shared" si="132"/>
        <v>0</v>
      </c>
      <c r="I342" s="15">
        <f t="shared" si="133"/>
        <v>2496</v>
      </c>
    </row>
    <row r="343" spans="1:9" ht="12.75" customHeight="1" x14ac:dyDescent="0.2">
      <c r="A343" s="207"/>
      <c r="B343" s="210"/>
      <c r="C343" s="52" t="s">
        <v>235</v>
      </c>
      <c r="D343" s="7">
        <v>8640</v>
      </c>
      <c r="E343" s="10">
        <f t="shared" ref="E343:E412" si="134">+D343/$I343</f>
        <v>1</v>
      </c>
      <c r="F343" s="12"/>
      <c r="G343" s="7">
        <v>0</v>
      </c>
      <c r="H343" s="10">
        <f t="shared" ref="H343:H412" si="135">+G343/$I343</f>
        <v>0</v>
      </c>
      <c r="I343" s="15">
        <f t="shared" ref="I343:I412" si="136">+D343+G343</f>
        <v>8640</v>
      </c>
    </row>
    <row r="344" spans="1:9" ht="12.75" customHeight="1" x14ac:dyDescent="0.2">
      <c r="A344" s="207"/>
      <c r="B344" s="210"/>
      <c r="C344" s="52" t="s">
        <v>14</v>
      </c>
      <c r="D344" s="7">
        <v>32544</v>
      </c>
      <c r="E344" s="10">
        <f t="shared" si="134"/>
        <v>0.50321622958931223</v>
      </c>
      <c r="F344" s="12"/>
      <c r="G344" s="7">
        <v>32128</v>
      </c>
      <c r="H344" s="10">
        <f t="shared" si="135"/>
        <v>0.49678377041068777</v>
      </c>
      <c r="I344" s="15">
        <f t="shared" si="136"/>
        <v>64672</v>
      </c>
    </row>
    <row r="345" spans="1:9" ht="12.75" customHeight="1" x14ac:dyDescent="0.2">
      <c r="A345" s="207"/>
      <c r="B345" s="210"/>
      <c r="C345" s="9" t="s">
        <v>470</v>
      </c>
      <c r="D345" s="7">
        <v>576</v>
      </c>
      <c r="E345" s="10">
        <f t="shared" si="134"/>
        <v>1</v>
      </c>
      <c r="F345" s="12"/>
      <c r="G345" s="7"/>
      <c r="H345" s="10">
        <f t="shared" si="135"/>
        <v>0</v>
      </c>
      <c r="I345" s="15">
        <f t="shared" si="136"/>
        <v>576</v>
      </c>
    </row>
    <row r="346" spans="1:9" ht="12.75" customHeight="1" x14ac:dyDescent="0.2">
      <c r="A346" s="207"/>
      <c r="B346" s="210"/>
      <c r="C346" s="9" t="s">
        <v>15</v>
      </c>
      <c r="D346" s="7">
        <v>25808</v>
      </c>
      <c r="E346" s="10">
        <f t="shared" si="134"/>
        <v>0.65092816787732044</v>
      </c>
      <c r="F346" s="12"/>
      <c r="G346" s="7">
        <v>13840</v>
      </c>
      <c r="H346" s="10">
        <f t="shared" si="135"/>
        <v>0.34907183212267956</v>
      </c>
      <c r="I346" s="15">
        <f t="shared" si="136"/>
        <v>39648</v>
      </c>
    </row>
    <row r="347" spans="1:9" ht="12.75" customHeight="1" x14ac:dyDescent="0.2">
      <c r="A347" s="207"/>
      <c r="B347" s="210"/>
      <c r="C347" s="9" t="s">
        <v>236</v>
      </c>
      <c r="D347" s="7">
        <v>2400</v>
      </c>
      <c r="E347" s="10">
        <f t="shared" si="134"/>
        <v>0.68493150684931503</v>
      </c>
      <c r="F347" s="12"/>
      <c r="G347" s="7">
        <v>1104</v>
      </c>
      <c r="H347" s="10">
        <f t="shared" si="135"/>
        <v>0.31506849315068491</v>
      </c>
      <c r="I347" s="15">
        <f t="shared" si="136"/>
        <v>3504</v>
      </c>
    </row>
    <row r="348" spans="1:9" ht="12.75" customHeight="1" x14ac:dyDescent="0.2">
      <c r="A348" s="207"/>
      <c r="B348" s="210"/>
      <c r="C348" s="9" t="s">
        <v>18</v>
      </c>
      <c r="D348" s="7">
        <v>9696</v>
      </c>
      <c r="E348" s="10">
        <f t="shared" si="134"/>
        <v>0.505</v>
      </c>
      <c r="F348" s="12"/>
      <c r="G348" s="7">
        <v>9504</v>
      </c>
      <c r="H348" s="10">
        <f t="shared" si="135"/>
        <v>0.495</v>
      </c>
      <c r="I348" s="15">
        <f t="shared" si="136"/>
        <v>19200</v>
      </c>
    </row>
    <row r="349" spans="1:9" ht="12.75" customHeight="1" x14ac:dyDescent="0.2">
      <c r="A349" s="207"/>
      <c r="B349" s="210"/>
      <c r="C349" s="9" t="s">
        <v>24</v>
      </c>
      <c r="D349" s="7">
        <v>5184</v>
      </c>
      <c r="E349" s="10">
        <f t="shared" ref="E349" si="137">+D349/$I349</f>
        <v>0.70588235294117652</v>
      </c>
      <c r="F349" s="12"/>
      <c r="G349" s="7">
        <v>2160</v>
      </c>
      <c r="H349" s="10">
        <f t="shared" ref="H349" si="138">+G349/$I349</f>
        <v>0.29411764705882354</v>
      </c>
      <c r="I349" s="15">
        <f t="shared" ref="I349" si="139">+D349+G349</f>
        <v>7344</v>
      </c>
    </row>
    <row r="350" spans="1:9" ht="12.75" customHeight="1" x14ac:dyDescent="0.2">
      <c r="A350" s="207"/>
      <c r="B350" s="210"/>
      <c r="C350" s="56" t="s">
        <v>75</v>
      </c>
      <c r="D350" s="33">
        <f>SUM(D341:D349)</f>
        <v>113616</v>
      </c>
      <c r="E350" s="34">
        <f t="shared" si="134"/>
        <v>0.62879659966350832</v>
      </c>
      <c r="F350" s="65"/>
      <c r="G350" s="33">
        <f>SUM(G341:G349)</f>
        <v>67072</v>
      </c>
      <c r="H350" s="34">
        <f t="shared" si="135"/>
        <v>0.37120340033649163</v>
      </c>
      <c r="I350" s="37">
        <f t="shared" si="136"/>
        <v>180688</v>
      </c>
    </row>
    <row r="351" spans="1:9" ht="12.75" customHeight="1" x14ac:dyDescent="0.2">
      <c r="A351" s="207"/>
      <c r="B351" s="210"/>
      <c r="C351" s="53" t="s">
        <v>299</v>
      </c>
      <c r="D351" s="33"/>
      <c r="E351" s="34"/>
      <c r="F351" s="65"/>
      <c r="G351" s="33"/>
      <c r="H351" s="34"/>
      <c r="I351" s="37"/>
    </row>
    <row r="352" spans="1:9" ht="12.75" customHeight="1" x14ac:dyDescent="0.2">
      <c r="A352" s="207"/>
      <c r="B352" s="210"/>
      <c r="C352" s="49" t="s">
        <v>208</v>
      </c>
      <c r="D352" s="7"/>
      <c r="E352" s="10" t="s">
        <v>102</v>
      </c>
      <c r="F352" s="12"/>
      <c r="G352" s="7"/>
      <c r="H352" s="10" t="s">
        <v>102</v>
      </c>
      <c r="I352" s="15">
        <f t="shared" si="136"/>
        <v>0</v>
      </c>
    </row>
    <row r="353" spans="1:9" ht="12.75" customHeight="1" x14ac:dyDescent="0.2">
      <c r="A353" s="207"/>
      <c r="B353" s="210"/>
      <c r="C353" s="49" t="s">
        <v>16</v>
      </c>
      <c r="D353" s="7">
        <v>13392</v>
      </c>
      <c r="E353" s="10">
        <f t="shared" si="134"/>
        <v>0.87187499999999996</v>
      </c>
      <c r="F353" s="12"/>
      <c r="G353" s="7">
        <v>1968</v>
      </c>
      <c r="H353" s="10">
        <f t="shared" si="135"/>
        <v>0.12812499999999999</v>
      </c>
      <c r="I353" s="15">
        <f t="shared" si="136"/>
        <v>15360</v>
      </c>
    </row>
    <row r="354" spans="1:9" ht="12.75" customHeight="1" x14ac:dyDescent="0.2">
      <c r="A354" s="207"/>
      <c r="B354" s="210"/>
      <c r="C354" s="49" t="s">
        <v>17</v>
      </c>
      <c r="D354" s="7">
        <v>8304</v>
      </c>
      <c r="E354" s="10">
        <f t="shared" si="134"/>
        <v>0.47267759562841533</v>
      </c>
      <c r="F354" s="12"/>
      <c r="G354" s="7">
        <v>9264</v>
      </c>
      <c r="H354" s="10">
        <f t="shared" si="135"/>
        <v>0.52732240437158473</v>
      </c>
      <c r="I354" s="15">
        <f t="shared" si="136"/>
        <v>17568</v>
      </c>
    </row>
    <row r="355" spans="1:9" ht="12.75" customHeight="1" x14ac:dyDescent="0.2">
      <c r="A355" s="207"/>
      <c r="B355" s="210"/>
      <c r="C355" s="9" t="s">
        <v>21</v>
      </c>
      <c r="D355" s="7">
        <v>45936</v>
      </c>
      <c r="E355" s="10">
        <f t="shared" si="134"/>
        <v>0.82358003442340788</v>
      </c>
      <c r="F355" s="12"/>
      <c r="G355" s="7">
        <v>9840</v>
      </c>
      <c r="H355" s="10">
        <f t="shared" si="135"/>
        <v>0.17641996557659209</v>
      </c>
      <c r="I355" s="15">
        <f t="shared" si="136"/>
        <v>55776</v>
      </c>
    </row>
    <row r="356" spans="1:9" ht="12.75" customHeight="1" x14ac:dyDescent="0.2">
      <c r="A356" s="207"/>
      <c r="B356" s="210"/>
      <c r="C356" s="49" t="s">
        <v>22</v>
      </c>
      <c r="D356" s="7">
        <v>34656</v>
      </c>
      <c r="E356" s="10">
        <f t="shared" si="134"/>
        <v>0.7713675213675214</v>
      </c>
      <c r="F356" s="12"/>
      <c r="G356" s="7">
        <v>10272</v>
      </c>
      <c r="H356" s="10">
        <f t="shared" si="135"/>
        <v>0.22863247863247863</v>
      </c>
      <c r="I356" s="15">
        <f t="shared" si="136"/>
        <v>44928</v>
      </c>
    </row>
    <row r="357" spans="1:9" ht="12.75" customHeight="1" x14ac:dyDescent="0.2">
      <c r="A357" s="207"/>
      <c r="B357" s="210"/>
      <c r="C357" s="9" t="s">
        <v>23</v>
      </c>
      <c r="D357" s="7">
        <v>17712</v>
      </c>
      <c r="E357" s="10">
        <f t="shared" si="134"/>
        <v>0.70825335892514396</v>
      </c>
      <c r="F357" s="12"/>
      <c r="G357" s="7">
        <v>7296</v>
      </c>
      <c r="H357" s="10">
        <f t="shared" si="135"/>
        <v>0.29174664107485604</v>
      </c>
      <c r="I357" s="15">
        <f t="shared" si="136"/>
        <v>25008</v>
      </c>
    </row>
    <row r="358" spans="1:9" ht="12.75" customHeight="1" x14ac:dyDescent="0.2">
      <c r="A358" s="207"/>
      <c r="B358" s="210"/>
      <c r="C358" s="35" t="s">
        <v>75</v>
      </c>
      <c r="D358" s="33">
        <f>SUM(D352:D357)</f>
        <v>120000</v>
      </c>
      <c r="E358" s="34">
        <f t="shared" si="134"/>
        <v>0.75642965204236001</v>
      </c>
      <c r="F358" s="65"/>
      <c r="G358" s="33">
        <f>SUM(G352:G357)</f>
        <v>38640</v>
      </c>
      <c r="H358" s="34">
        <f t="shared" si="135"/>
        <v>0.24357034795763993</v>
      </c>
      <c r="I358" s="37">
        <f t="shared" si="136"/>
        <v>158640</v>
      </c>
    </row>
    <row r="359" spans="1:9" ht="12.75" customHeight="1" x14ac:dyDescent="0.2">
      <c r="A359" s="207"/>
      <c r="B359" s="210"/>
      <c r="C359" s="47" t="s">
        <v>433</v>
      </c>
      <c r="D359" s="33"/>
      <c r="E359" s="34"/>
      <c r="F359" s="65"/>
      <c r="G359" s="33"/>
      <c r="H359" s="34"/>
      <c r="I359" s="37"/>
    </row>
    <row r="360" spans="1:9" ht="12.75" customHeight="1" x14ac:dyDescent="0.2">
      <c r="A360" s="207"/>
      <c r="B360" s="210"/>
      <c r="C360" s="52" t="s">
        <v>304</v>
      </c>
      <c r="D360" s="7"/>
      <c r="E360" s="10" t="s">
        <v>102</v>
      </c>
      <c r="F360" s="12"/>
      <c r="G360" s="7"/>
      <c r="H360" s="10" t="s">
        <v>102</v>
      </c>
      <c r="I360" s="15">
        <f t="shared" si="136"/>
        <v>0</v>
      </c>
    </row>
    <row r="361" spans="1:9" ht="12.75" customHeight="1" x14ac:dyDescent="0.2">
      <c r="A361" s="207"/>
      <c r="B361" s="210"/>
      <c r="C361" s="52" t="s">
        <v>238</v>
      </c>
      <c r="D361" s="7">
        <v>0</v>
      </c>
      <c r="E361" s="10">
        <f t="shared" ref="E361:E362" si="140">+D361/$I361</f>
        <v>0</v>
      </c>
      <c r="F361" s="12"/>
      <c r="G361" s="7">
        <v>7872</v>
      </c>
      <c r="H361" s="10">
        <f t="shared" ref="H361:H362" si="141">+G361/$I361</f>
        <v>1</v>
      </c>
      <c r="I361" s="15">
        <f t="shared" ref="I361" si="142">+D361+G361</f>
        <v>7872</v>
      </c>
    </row>
    <row r="362" spans="1:9" ht="12.75" customHeight="1" x14ac:dyDescent="0.2">
      <c r="A362" s="207"/>
      <c r="B362" s="210"/>
      <c r="C362" s="9" t="s">
        <v>239</v>
      </c>
      <c r="D362" s="7">
        <v>5136</v>
      </c>
      <c r="E362" s="10">
        <f t="shared" si="140"/>
        <v>0.29722222222222222</v>
      </c>
      <c r="F362" s="12"/>
      <c r="G362" s="7">
        <v>12144</v>
      </c>
      <c r="H362" s="10">
        <f t="shared" si="141"/>
        <v>0.70277777777777772</v>
      </c>
      <c r="I362" s="15">
        <f t="shared" si="136"/>
        <v>17280</v>
      </c>
    </row>
    <row r="363" spans="1:9" ht="12.75" customHeight="1" x14ac:dyDescent="0.2">
      <c r="A363" s="207"/>
      <c r="B363" s="210"/>
      <c r="C363" s="49" t="s">
        <v>246</v>
      </c>
      <c r="D363" s="7">
        <v>0</v>
      </c>
      <c r="E363" s="10">
        <f t="shared" ref="E363:E370" si="143">+D363/$I363</f>
        <v>0</v>
      </c>
      <c r="F363" s="12"/>
      <c r="G363" s="7">
        <v>1104</v>
      </c>
      <c r="H363" s="10">
        <f t="shared" ref="H363:H370" si="144">+G363/$I363</f>
        <v>1</v>
      </c>
      <c r="I363" s="15">
        <f t="shared" ref="I363" si="145">+D363+G363</f>
        <v>1104</v>
      </c>
    </row>
    <row r="364" spans="1:9" ht="12.75" customHeight="1" x14ac:dyDescent="0.2">
      <c r="A364" s="207"/>
      <c r="B364" s="210"/>
      <c r="C364" s="49" t="s">
        <v>240</v>
      </c>
      <c r="D364" s="7">
        <v>25024</v>
      </c>
      <c r="E364" s="10">
        <f t="shared" si="143"/>
        <v>0.45851656405746116</v>
      </c>
      <c r="F364" s="12"/>
      <c r="G364" s="7">
        <v>29552</v>
      </c>
      <c r="H364" s="10">
        <f t="shared" si="144"/>
        <v>0.54148343594253889</v>
      </c>
      <c r="I364" s="15">
        <f t="shared" si="136"/>
        <v>54576</v>
      </c>
    </row>
    <row r="365" spans="1:9" ht="12.75" customHeight="1" x14ac:dyDescent="0.2">
      <c r="A365" s="207"/>
      <c r="B365" s="210"/>
      <c r="C365" s="49" t="s">
        <v>241</v>
      </c>
      <c r="D365" s="7">
        <v>5904</v>
      </c>
      <c r="E365" s="10">
        <f t="shared" si="143"/>
        <v>0.35652173913043478</v>
      </c>
      <c r="F365" s="12"/>
      <c r="G365" s="7">
        <v>10656</v>
      </c>
      <c r="H365" s="10">
        <f t="shared" si="144"/>
        <v>0.64347826086956517</v>
      </c>
      <c r="I365" s="15">
        <f t="shared" si="136"/>
        <v>16560</v>
      </c>
    </row>
    <row r="366" spans="1:9" ht="12.75" customHeight="1" x14ac:dyDescent="0.2">
      <c r="A366" s="207"/>
      <c r="B366" s="210"/>
      <c r="C366" s="49" t="s">
        <v>247</v>
      </c>
      <c r="D366" s="7"/>
      <c r="E366" s="10">
        <f t="shared" si="143"/>
        <v>0</v>
      </c>
      <c r="F366" s="12"/>
      <c r="G366" s="7">
        <v>1200</v>
      </c>
      <c r="H366" s="10">
        <f t="shared" si="144"/>
        <v>1</v>
      </c>
      <c r="I366" s="15">
        <f t="shared" si="136"/>
        <v>1200</v>
      </c>
    </row>
    <row r="367" spans="1:9" ht="12.75" customHeight="1" x14ac:dyDescent="0.2">
      <c r="A367" s="207"/>
      <c r="B367" s="210"/>
      <c r="C367" s="9" t="s">
        <v>243</v>
      </c>
      <c r="D367" s="7">
        <v>15200</v>
      </c>
      <c r="E367" s="10">
        <f t="shared" si="143"/>
        <v>0.57856272838002432</v>
      </c>
      <c r="F367" s="12"/>
      <c r="G367" s="7">
        <v>11072</v>
      </c>
      <c r="H367" s="10">
        <f t="shared" si="144"/>
        <v>0.42143727161997563</v>
      </c>
      <c r="I367" s="15">
        <f t="shared" si="136"/>
        <v>26272</v>
      </c>
    </row>
    <row r="368" spans="1:9" ht="12.75" customHeight="1" x14ac:dyDescent="0.2">
      <c r="A368" s="207"/>
      <c r="B368" s="210"/>
      <c r="C368" s="49" t="s">
        <v>242</v>
      </c>
      <c r="D368" s="7">
        <v>6000</v>
      </c>
      <c r="E368" s="10">
        <f t="shared" si="143"/>
        <v>0.44014084507042256</v>
      </c>
      <c r="F368" s="12"/>
      <c r="G368" s="7">
        <v>7632</v>
      </c>
      <c r="H368" s="10">
        <f t="shared" si="144"/>
        <v>0.5598591549295775</v>
      </c>
      <c r="I368" s="15">
        <f t="shared" si="136"/>
        <v>13632</v>
      </c>
    </row>
    <row r="369" spans="1:9" ht="12.75" customHeight="1" x14ac:dyDescent="0.2">
      <c r="A369" s="207"/>
      <c r="B369" s="210"/>
      <c r="C369" s="49" t="s">
        <v>248</v>
      </c>
      <c r="D369" s="7">
        <v>672</v>
      </c>
      <c r="E369" s="10">
        <f t="shared" si="143"/>
        <v>1</v>
      </c>
      <c r="F369" s="12"/>
      <c r="G369" s="7">
        <v>0</v>
      </c>
      <c r="H369" s="10">
        <f t="shared" si="144"/>
        <v>0</v>
      </c>
      <c r="I369" s="15">
        <f t="shared" si="136"/>
        <v>672</v>
      </c>
    </row>
    <row r="370" spans="1:9" ht="12.75" customHeight="1" x14ac:dyDescent="0.2">
      <c r="A370" s="207"/>
      <c r="B370" s="210"/>
      <c r="C370" s="49" t="s">
        <v>310</v>
      </c>
      <c r="D370" s="7">
        <v>0</v>
      </c>
      <c r="E370" s="10">
        <f t="shared" si="143"/>
        <v>0</v>
      </c>
      <c r="F370" s="12"/>
      <c r="G370" s="7">
        <v>2000</v>
      </c>
      <c r="H370" s="10">
        <f t="shared" si="144"/>
        <v>1</v>
      </c>
      <c r="I370" s="15">
        <f t="shared" si="136"/>
        <v>2000</v>
      </c>
    </row>
    <row r="371" spans="1:9" ht="12.75" customHeight="1" x14ac:dyDescent="0.2">
      <c r="A371" s="207"/>
      <c r="B371" s="210"/>
      <c r="C371" s="9" t="s">
        <v>244</v>
      </c>
      <c r="D371" s="7"/>
      <c r="E371" s="10" t="s">
        <v>102</v>
      </c>
      <c r="F371" s="12"/>
      <c r="G371" s="7"/>
      <c r="H371" s="10" t="s">
        <v>102</v>
      </c>
      <c r="I371" s="15">
        <f t="shared" si="136"/>
        <v>0</v>
      </c>
    </row>
    <row r="372" spans="1:9" ht="12.75" customHeight="1" x14ac:dyDescent="0.2">
      <c r="A372" s="207"/>
      <c r="B372" s="210"/>
      <c r="C372" s="57" t="s">
        <v>75</v>
      </c>
      <c r="D372" s="33">
        <f>SUM(D360:D371)</f>
        <v>57936</v>
      </c>
      <c r="E372" s="34">
        <f t="shared" si="134"/>
        <v>0.41040462427745666</v>
      </c>
      <c r="F372" s="65"/>
      <c r="G372" s="33">
        <f>SUM(G360:G371)</f>
        <v>83232</v>
      </c>
      <c r="H372" s="34">
        <f t="shared" si="135"/>
        <v>0.58959537572254339</v>
      </c>
      <c r="I372" s="37">
        <f t="shared" si="136"/>
        <v>141168</v>
      </c>
    </row>
    <row r="373" spans="1:9" ht="12.75" customHeight="1" thickBot="1" x14ac:dyDescent="0.25">
      <c r="A373" s="207"/>
      <c r="B373" s="217"/>
      <c r="C373" s="64" t="s">
        <v>25</v>
      </c>
      <c r="D373" s="63">
        <f>SUM(D350,D358,D372)</f>
        <v>291552</v>
      </c>
      <c r="E373" s="61">
        <f t="shared" si="134"/>
        <v>0.60677300123206024</v>
      </c>
      <c r="F373" s="68"/>
      <c r="G373" s="63">
        <f>SUM(G350,G358,G372)</f>
        <v>188944</v>
      </c>
      <c r="H373" s="61">
        <f t="shared" si="135"/>
        <v>0.39322699876793982</v>
      </c>
      <c r="I373" s="60">
        <f t="shared" si="136"/>
        <v>480496</v>
      </c>
    </row>
    <row r="374" spans="1:9" ht="12.75" customHeight="1" thickBot="1" x14ac:dyDescent="0.25">
      <c r="A374" s="211"/>
      <c r="B374" s="204" t="s">
        <v>253</v>
      </c>
      <c r="C374" s="205"/>
      <c r="D374" s="76">
        <f>SUM(D314,D339,D373)</f>
        <v>820888</v>
      </c>
      <c r="E374" s="77">
        <f t="shared" si="134"/>
        <v>0.63241357632832673</v>
      </c>
      <c r="F374" s="78"/>
      <c r="G374" s="76">
        <f>SUM(G314,G339,G373)</f>
        <v>477136</v>
      </c>
      <c r="H374" s="77">
        <f t="shared" si="135"/>
        <v>0.36758642367167327</v>
      </c>
      <c r="I374" s="78">
        <f t="shared" si="136"/>
        <v>1298024</v>
      </c>
    </row>
    <row r="375" spans="1:9" ht="12.75" customHeight="1" x14ac:dyDescent="0.2">
      <c r="A375" s="206" t="s">
        <v>529</v>
      </c>
      <c r="B375" s="212" t="s">
        <v>624</v>
      </c>
      <c r="C375" s="55" t="s">
        <v>301</v>
      </c>
      <c r="D375" s="70"/>
      <c r="E375" s="83"/>
      <c r="F375" s="69"/>
      <c r="G375" s="70"/>
      <c r="H375" s="83"/>
      <c r="I375" s="84"/>
    </row>
    <row r="376" spans="1:9" ht="12.75" customHeight="1" x14ac:dyDescent="0.2">
      <c r="A376" s="207"/>
      <c r="B376" s="210"/>
      <c r="C376" s="52" t="s">
        <v>36</v>
      </c>
      <c r="D376" s="7">
        <v>0</v>
      </c>
      <c r="E376" s="10">
        <f t="shared" si="134"/>
        <v>0</v>
      </c>
      <c r="F376" s="12"/>
      <c r="G376" s="7">
        <v>2368</v>
      </c>
      <c r="H376" s="10">
        <f t="shared" si="135"/>
        <v>1</v>
      </c>
      <c r="I376" s="15">
        <f t="shared" si="136"/>
        <v>2368</v>
      </c>
    </row>
    <row r="377" spans="1:9" ht="12.75" customHeight="1" x14ac:dyDescent="0.2">
      <c r="A377" s="207"/>
      <c r="B377" s="210"/>
      <c r="C377" s="52" t="s">
        <v>7</v>
      </c>
      <c r="D377" s="7">
        <v>0</v>
      </c>
      <c r="E377" s="10">
        <f t="shared" ref="E377" si="146">+D377/$I377</f>
        <v>0</v>
      </c>
      <c r="F377" s="12"/>
      <c r="G377" s="7">
        <v>11088.000000000002</v>
      </c>
      <c r="H377" s="10">
        <f t="shared" ref="H377" si="147">+G377/$I377</f>
        <v>1</v>
      </c>
      <c r="I377" s="15">
        <f t="shared" ref="I377" si="148">+D377+G377</f>
        <v>11088.000000000002</v>
      </c>
    </row>
    <row r="378" spans="1:9" ht="12.75" customHeight="1" x14ac:dyDescent="0.2">
      <c r="A378" s="207"/>
      <c r="B378" s="210"/>
      <c r="C378" s="9" t="s">
        <v>0</v>
      </c>
      <c r="D378" s="7">
        <v>0</v>
      </c>
      <c r="E378" s="10">
        <f t="shared" si="134"/>
        <v>0</v>
      </c>
      <c r="F378" s="12"/>
      <c r="G378" s="7">
        <v>2880</v>
      </c>
      <c r="H378" s="10">
        <f t="shared" si="135"/>
        <v>1</v>
      </c>
      <c r="I378" s="15">
        <f t="shared" si="136"/>
        <v>2880</v>
      </c>
    </row>
    <row r="379" spans="1:9" ht="12.75" customHeight="1" x14ac:dyDescent="0.2">
      <c r="A379" s="207"/>
      <c r="B379" s="210"/>
      <c r="C379" s="9" t="s">
        <v>37</v>
      </c>
      <c r="D379" s="7">
        <v>13535.999999999998</v>
      </c>
      <c r="E379" s="10">
        <f t="shared" si="134"/>
        <v>0.67303102625298317</v>
      </c>
      <c r="F379" s="12"/>
      <c r="G379" s="7">
        <v>6576</v>
      </c>
      <c r="H379" s="10">
        <f t="shared" si="135"/>
        <v>0.32696897374701672</v>
      </c>
      <c r="I379" s="15">
        <f t="shared" si="136"/>
        <v>20112</v>
      </c>
    </row>
    <row r="380" spans="1:9" ht="12.75" customHeight="1" x14ac:dyDescent="0.2">
      <c r="A380" s="207"/>
      <c r="B380" s="210"/>
      <c r="C380" s="9" t="s">
        <v>208</v>
      </c>
      <c r="D380" s="7">
        <v>4224</v>
      </c>
      <c r="E380" s="10">
        <f t="shared" si="134"/>
        <v>0.43137254901960786</v>
      </c>
      <c r="F380" s="12"/>
      <c r="G380" s="7">
        <v>5568</v>
      </c>
      <c r="H380" s="10">
        <f t="shared" si="135"/>
        <v>0.56862745098039214</v>
      </c>
      <c r="I380" s="15">
        <f t="shared" si="136"/>
        <v>9792</v>
      </c>
    </row>
    <row r="381" spans="1:9" ht="12.75" customHeight="1" x14ac:dyDescent="0.2">
      <c r="A381" s="207"/>
      <c r="B381" s="210"/>
      <c r="C381" s="9" t="s">
        <v>219</v>
      </c>
      <c r="D381" s="7">
        <v>1792</v>
      </c>
      <c r="E381" s="10">
        <f t="shared" si="134"/>
        <v>0.8</v>
      </c>
      <c r="F381" s="12"/>
      <c r="G381" s="7">
        <v>448</v>
      </c>
      <c r="H381" s="10">
        <f t="shared" si="135"/>
        <v>0.2</v>
      </c>
      <c r="I381" s="15">
        <f t="shared" si="136"/>
        <v>2240</v>
      </c>
    </row>
    <row r="382" spans="1:9" ht="12.75" customHeight="1" x14ac:dyDescent="0.2">
      <c r="A382" s="207"/>
      <c r="B382" s="210"/>
      <c r="C382" s="9" t="s">
        <v>1</v>
      </c>
      <c r="D382" s="7">
        <v>42320</v>
      </c>
      <c r="E382" s="10">
        <f t="shared" si="134"/>
        <v>0.42510446801671486</v>
      </c>
      <c r="F382" s="12"/>
      <c r="G382" s="7">
        <v>57232</v>
      </c>
      <c r="H382" s="10">
        <f t="shared" si="135"/>
        <v>0.57489553198328514</v>
      </c>
      <c r="I382" s="15">
        <f t="shared" si="136"/>
        <v>99552</v>
      </c>
    </row>
    <row r="383" spans="1:9" ht="12.75" customHeight="1" x14ac:dyDescent="0.2">
      <c r="A383" s="207"/>
      <c r="B383" s="210"/>
      <c r="C383" s="9" t="s">
        <v>3</v>
      </c>
      <c r="D383" s="7">
        <v>3792</v>
      </c>
      <c r="E383" s="10">
        <f t="shared" si="134"/>
        <v>0.75238095238095237</v>
      </c>
      <c r="F383" s="12"/>
      <c r="G383" s="7">
        <v>1248</v>
      </c>
      <c r="H383" s="10">
        <f t="shared" si="135"/>
        <v>0.24761904761904763</v>
      </c>
      <c r="I383" s="15">
        <f t="shared" si="136"/>
        <v>5040</v>
      </c>
    </row>
    <row r="384" spans="1:9" ht="12.75" customHeight="1" x14ac:dyDescent="0.2">
      <c r="A384" s="207"/>
      <c r="B384" s="210"/>
      <c r="C384" s="9" t="s">
        <v>9</v>
      </c>
      <c r="D384" s="7">
        <v>2584</v>
      </c>
      <c r="E384" s="10">
        <f t="shared" si="134"/>
        <v>0.4073139974779319</v>
      </c>
      <c r="F384" s="12"/>
      <c r="G384" s="7">
        <v>3760</v>
      </c>
      <c r="H384" s="10">
        <f t="shared" si="135"/>
        <v>0.59268600252206805</v>
      </c>
      <c r="I384" s="15">
        <f t="shared" si="136"/>
        <v>6344</v>
      </c>
    </row>
    <row r="385" spans="1:9" ht="12.75" customHeight="1" x14ac:dyDescent="0.2">
      <c r="A385" s="207"/>
      <c r="B385" s="210"/>
      <c r="C385" s="9" t="s">
        <v>4</v>
      </c>
      <c r="D385" s="7">
        <v>720</v>
      </c>
      <c r="E385" s="10">
        <f t="shared" si="134"/>
        <v>0.13274336283185842</v>
      </c>
      <c r="F385" s="12"/>
      <c r="G385" s="7">
        <v>4704</v>
      </c>
      <c r="H385" s="10">
        <f t="shared" si="135"/>
        <v>0.86725663716814161</v>
      </c>
      <c r="I385" s="15">
        <f t="shared" si="136"/>
        <v>5424</v>
      </c>
    </row>
    <row r="386" spans="1:9" ht="12.75" customHeight="1" x14ac:dyDescent="0.2">
      <c r="A386" s="207"/>
      <c r="B386" s="210"/>
      <c r="C386" s="9" t="s">
        <v>10</v>
      </c>
      <c r="D386" s="7"/>
      <c r="E386" s="10" t="s">
        <v>102</v>
      </c>
      <c r="F386" s="12"/>
      <c r="G386" s="7"/>
      <c r="H386" s="10" t="s">
        <v>102</v>
      </c>
      <c r="I386" s="15">
        <f t="shared" si="136"/>
        <v>0</v>
      </c>
    </row>
    <row r="387" spans="1:9" ht="12.75" customHeight="1" x14ac:dyDescent="0.2">
      <c r="A387" s="207"/>
      <c r="B387" s="210"/>
      <c r="C387" s="9" t="s">
        <v>23</v>
      </c>
      <c r="D387" s="7">
        <v>6480</v>
      </c>
      <c r="E387" s="10">
        <f t="shared" si="134"/>
        <v>0.61085972850678738</v>
      </c>
      <c r="F387" s="12"/>
      <c r="G387" s="7">
        <v>4128</v>
      </c>
      <c r="H387" s="10">
        <f t="shared" si="135"/>
        <v>0.38914027149321267</v>
      </c>
      <c r="I387" s="15">
        <f t="shared" si="136"/>
        <v>10608</v>
      </c>
    </row>
    <row r="388" spans="1:9" ht="12.75" customHeight="1" x14ac:dyDescent="0.2">
      <c r="A388" s="207"/>
      <c r="B388" s="210"/>
      <c r="C388" s="9" t="s">
        <v>47</v>
      </c>
      <c r="D388" s="7">
        <v>5232</v>
      </c>
      <c r="E388" s="10">
        <f t="shared" si="134"/>
        <v>0.43253968253968256</v>
      </c>
      <c r="F388" s="12"/>
      <c r="G388" s="7">
        <v>6864</v>
      </c>
      <c r="H388" s="10">
        <f t="shared" si="135"/>
        <v>0.56746031746031744</v>
      </c>
      <c r="I388" s="15">
        <f t="shared" si="136"/>
        <v>12096</v>
      </c>
    </row>
    <row r="389" spans="1:9" ht="12.75" customHeight="1" x14ac:dyDescent="0.2">
      <c r="A389" s="207"/>
      <c r="B389" s="210"/>
      <c r="C389" s="9" t="s">
        <v>24</v>
      </c>
      <c r="D389" s="7">
        <v>2640</v>
      </c>
      <c r="E389" s="10">
        <f t="shared" si="134"/>
        <v>1</v>
      </c>
      <c r="F389" s="12"/>
      <c r="G389" s="7">
        <v>0</v>
      </c>
      <c r="H389" s="10">
        <f t="shared" si="135"/>
        <v>0</v>
      </c>
      <c r="I389" s="15">
        <f t="shared" si="136"/>
        <v>2640</v>
      </c>
    </row>
    <row r="390" spans="1:9" ht="12.75" customHeight="1" x14ac:dyDescent="0.2">
      <c r="A390" s="207"/>
      <c r="B390" s="210"/>
      <c r="C390" s="9" t="s">
        <v>206</v>
      </c>
      <c r="D390" s="7">
        <v>0</v>
      </c>
      <c r="E390" s="10">
        <f t="shared" si="134"/>
        <v>0</v>
      </c>
      <c r="F390" s="12"/>
      <c r="G390" s="7">
        <v>1520</v>
      </c>
      <c r="H390" s="10">
        <f t="shared" si="135"/>
        <v>1</v>
      </c>
      <c r="I390" s="15">
        <f t="shared" si="136"/>
        <v>1520</v>
      </c>
    </row>
    <row r="391" spans="1:9" ht="12.75" customHeight="1" x14ac:dyDescent="0.2">
      <c r="A391" s="207"/>
      <c r="B391" s="210"/>
      <c r="C391" s="9" t="s">
        <v>5</v>
      </c>
      <c r="D391" s="7">
        <v>3840</v>
      </c>
      <c r="E391" s="10">
        <f t="shared" si="134"/>
        <v>0.42328042328042326</v>
      </c>
      <c r="F391" s="12"/>
      <c r="G391" s="7">
        <v>5232</v>
      </c>
      <c r="H391" s="10">
        <f t="shared" si="135"/>
        <v>0.57671957671957674</v>
      </c>
      <c r="I391" s="15">
        <f t="shared" si="136"/>
        <v>9072</v>
      </c>
    </row>
    <row r="392" spans="1:9" ht="12.75" customHeight="1" x14ac:dyDescent="0.2">
      <c r="A392" s="207"/>
      <c r="B392" s="210"/>
      <c r="C392" s="57" t="s">
        <v>75</v>
      </c>
      <c r="D392" s="33">
        <f>SUM(D376:D391)</f>
        <v>87160</v>
      </c>
      <c r="E392" s="34">
        <f t="shared" ref="E392" si="149">+D392/$I392</f>
        <v>0.43411563135036058</v>
      </c>
      <c r="F392" s="65"/>
      <c r="G392" s="33">
        <f>SUM(G376:G391)</f>
        <v>113616</v>
      </c>
      <c r="H392" s="34">
        <f t="shared" ref="H392" si="150">+G392/$I392</f>
        <v>0.56588436864963942</v>
      </c>
      <c r="I392" s="37">
        <f t="shared" ref="I392" si="151">+D392+G392</f>
        <v>200776</v>
      </c>
    </row>
    <row r="393" spans="1:9" ht="12.75" customHeight="1" x14ac:dyDescent="0.2">
      <c r="A393" s="207"/>
      <c r="B393" s="210"/>
      <c r="C393" s="47" t="s">
        <v>305</v>
      </c>
      <c r="D393" s="33"/>
      <c r="E393" s="34"/>
      <c r="F393" s="65"/>
      <c r="G393" s="33"/>
      <c r="H393" s="34"/>
      <c r="I393" s="37"/>
    </row>
    <row r="394" spans="1:9" ht="12.75" customHeight="1" x14ac:dyDescent="0.2">
      <c r="A394" s="207"/>
      <c r="B394" s="210"/>
      <c r="C394" s="9" t="s">
        <v>234</v>
      </c>
      <c r="D394" s="7">
        <v>12752</v>
      </c>
      <c r="E394" s="10">
        <f t="shared" si="134"/>
        <v>0.67371090448013526</v>
      </c>
      <c r="F394" s="12"/>
      <c r="G394" s="7">
        <v>6176</v>
      </c>
      <c r="H394" s="10">
        <f t="shared" si="135"/>
        <v>0.32628909551986474</v>
      </c>
      <c r="I394" s="15">
        <f t="shared" si="136"/>
        <v>18928</v>
      </c>
    </row>
    <row r="395" spans="1:9" ht="12.75" customHeight="1" x14ac:dyDescent="0.2">
      <c r="A395" s="207"/>
      <c r="B395" s="210"/>
      <c r="C395" s="9" t="s">
        <v>235</v>
      </c>
      <c r="D395" s="7">
        <v>672</v>
      </c>
      <c r="E395" s="10">
        <f t="shared" si="134"/>
        <v>1</v>
      </c>
      <c r="F395" s="12"/>
      <c r="G395" s="7"/>
      <c r="H395" s="10">
        <f t="shared" si="135"/>
        <v>0</v>
      </c>
      <c r="I395" s="15">
        <f t="shared" si="136"/>
        <v>672</v>
      </c>
    </row>
    <row r="396" spans="1:9" ht="12.75" customHeight="1" x14ac:dyDescent="0.2">
      <c r="A396" s="207"/>
      <c r="B396" s="210"/>
      <c r="C396" s="9" t="s">
        <v>14</v>
      </c>
      <c r="D396" s="7">
        <v>8992</v>
      </c>
      <c r="E396" s="10">
        <f t="shared" ref="E396" si="152">+D396/$I396</f>
        <v>0.32731508444962143</v>
      </c>
      <c r="F396" s="12"/>
      <c r="G396" s="7">
        <v>18480</v>
      </c>
      <c r="H396" s="10">
        <f t="shared" ref="H396" si="153">+G396/$I396</f>
        <v>0.67268491555037857</v>
      </c>
      <c r="I396" s="15">
        <f t="shared" ref="I396" si="154">+D396+G396</f>
        <v>27472</v>
      </c>
    </row>
    <row r="397" spans="1:9" ht="12.75" customHeight="1" x14ac:dyDescent="0.2">
      <c r="A397" s="207"/>
      <c r="B397" s="210"/>
      <c r="C397" s="9" t="s">
        <v>15</v>
      </c>
      <c r="D397" s="7">
        <v>7248</v>
      </c>
      <c r="E397" s="10">
        <f t="shared" si="134"/>
        <v>0.79894179894179895</v>
      </c>
      <c r="F397" s="12"/>
      <c r="G397" s="7">
        <v>1824</v>
      </c>
      <c r="H397" s="10">
        <f t="shared" si="135"/>
        <v>0.20105820105820105</v>
      </c>
      <c r="I397" s="15">
        <f t="shared" si="136"/>
        <v>9072</v>
      </c>
    </row>
    <row r="398" spans="1:9" ht="12.75" customHeight="1" x14ac:dyDescent="0.2">
      <c r="A398" s="207"/>
      <c r="B398" s="210"/>
      <c r="C398" s="9" t="s">
        <v>34</v>
      </c>
      <c r="D398" s="7">
        <v>13296</v>
      </c>
      <c r="E398" s="10">
        <f t="shared" ref="E398" si="155">+D398/$I398</f>
        <v>0.76731301939058172</v>
      </c>
      <c r="F398" s="12"/>
      <c r="G398" s="7">
        <v>4032</v>
      </c>
      <c r="H398" s="10">
        <f t="shared" ref="H398" si="156">+G398/$I398</f>
        <v>0.23268698060941828</v>
      </c>
      <c r="I398" s="15">
        <f t="shared" ref="I398" si="157">+D398+G398</f>
        <v>17328</v>
      </c>
    </row>
    <row r="399" spans="1:9" ht="12.75" customHeight="1" x14ac:dyDescent="0.2">
      <c r="A399" s="207"/>
      <c r="B399" s="210"/>
      <c r="C399" s="9" t="s">
        <v>16</v>
      </c>
      <c r="D399" s="7"/>
      <c r="E399" s="10">
        <f t="shared" si="134"/>
        <v>0</v>
      </c>
      <c r="F399" s="12"/>
      <c r="G399" s="7">
        <v>4800</v>
      </c>
      <c r="H399" s="10">
        <f t="shared" si="135"/>
        <v>1</v>
      </c>
      <c r="I399" s="15">
        <f t="shared" si="136"/>
        <v>4800</v>
      </c>
    </row>
    <row r="400" spans="1:9" ht="12.75" customHeight="1" x14ac:dyDescent="0.2">
      <c r="A400" s="207"/>
      <c r="B400" s="210"/>
      <c r="C400" s="9" t="s">
        <v>17</v>
      </c>
      <c r="D400" s="7"/>
      <c r="E400" s="10">
        <f t="shared" si="134"/>
        <v>0</v>
      </c>
      <c r="F400" s="12"/>
      <c r="G400" s="7">
        <v>4416</v>
      </c>
      <c r="H400" s="10">
        <f t="shared" si="135"/>
        <v>1</v>
      </c>
      <c r="I400" s="15">
        <f t="shared" si="136"/>
        <v>4416</v>
      </c>
    </row>
    <row r="401" spans="1:9" ht="12.75" customHeight="1" x14ac:dyDescent="0.2">
      <c r="A401" s="207"/>
      <c r="B401" s="210"/>
      <c r="C401" s="9" t="s">
        <v>21</v>
      </c>
      <c r="D401" s="7">
        <v>17376</v>
      </c>
      <c r="E401" s="10">
        <f t="shared" si="134"/>
        <v>0.36491935483870969</v>
      </c>
      <c r="F401" s="12"/>
      <c r="G401" s="7">
        <v>30240</v>
      </c>
      <c r="H401" s="10">
        <f t="shared" si="135"/>
        <v>0.63508064516129037</v>
      </c>
      <c r="I401" s="15">
        <f t="shared" si="136"/>
        <v>47616</v>
      </c>
    </row>
    <row r="402" spans="1:9" ht="12.75" customHeight="1" x14ac:dyDescent="0.2">
      <c r="A402" s="207"/>
      <c r="B402" s="210"/>
      <c r="C402" s="9" t="s">
        <v>97</v>
      </c>
      <c r="D402" s="7"/>
      <c r="E402" s="10">
        <f t="shared" si="134"/>
        <v>0</v>
      </c>
      <c r="F402" s="12"/>
      <c r="G402" s="7">
        <v>1856</v>
      </c>
      <c r="H402" s="10">
        <f t="shared" si="135"/>
        <v>1</v>
      </c>
      <c r="I402" s="15">
        <f t="shared" si="136"/>
        <v>1856</v>
      </c>
    </row>
    <row r="403" spans="1:9" ht="12.75" customHeight="1" x14ac:dyDescent="0.2">
      <c r="A403" s="207"/>
      <c r="B403" s="210"/>
      <c r="C403" s="9" t="s">
        <v>6</v>
      </c>
      <c r="D403" s="7">
        <v>27760</v>
      </c>
      <c r="E403" s="10">
        <f t="shared" si="134"/>
        <v>0.46242004264392322</v>
      </c>
      <c r="F403" s="12"/>
      <c r="G403" s="7">
        <v>32272</v>
      </c>
      <c r="H403" s="10">
        <f t="shared" si="135"/>
        <v>0.53757995735607678</v>
      </c>
      <c r="I403" s="15">
        <f t="shared" si="136"/>
        <v>60032</v>
      </c>
    </row>
    <row r="404" spans="1:9" ht="12.75" customHeight="1" x14ac:dyDescent="0.2">
      <c r="A404" s="207"/>
      <c r="B404" s="210"/>
      <c r="C404" s="9" t="s">
        <v>236</v>
      </c>
      <c r="D404" s="7"/>
      <c r="E404" s="10" t="s">
        <v>102</v>
      </c>
      <c r="F404" s="12"/>
      <c r="G404" s="7"/>
      <c r="H404" s="10" t="s">
        <v>102</v>
      </c>
      <c r="I404" s="15">
        <f t="shared" si="136"/>
        <v>0</v>
      </c>
    </row>
    <row r="405" spans="1:9" ht="12.75" customHeight="1" x14ac:dyDescent="0.2">
      <c r="A405" s="207"/>
      <c r="B405" s="210"/>
      <c r="C405" s="9" t="s">
        <v>18</v>
      </c>
      <c r="D405" s="7">
        <v>1056</v>
      </c>
      <c r="E405" s="10">
        <f t="shared" ref="E405" si="158">+D405/$I405</f>
        <v>0.42307692307692307</v>
      </c>
      <c r="F405" s="12"/>
      <c r="G405" s="7">
        <v>1440</v>
      </c>
      <c r="H405" s="10">
        <f t="shared" ref="H405" si="159">+G405/$I405</f>
        <v>0.57692307692307687</v>
      </c>
      <c r="I405" s="15">
        <f t="shared" ref="I405" si="160">+D405+G405</f>
        <v>2496</v>
      </c>
    </row>
    <row r="406" spans="1:9" ht="12.75" customHeight="1" x14ac:dyDescent="0.2">
      <c r="A406" s="207"/>
      <c r="B406" s="210"/>
      <c r="C406" s="9" t="s">
        <v>22</v>
      </c>
      <c r="D406" s="7">
        <v>11472</v>
      </c>
      <c r="E406" s="10">
        <f t="shared" si="134"/>
        <v>0.48088531187122735</v>
      </c>
      <c r="F406" s="12"/>
      <c r="G406" s="7">
        <v>12384</v>
      </c>
      <c r="H406" s="10">
        <f t="shared" si="135"/>
        <v>0.51911468812877259</v>
      </c>
      <c r="I406" s="15">
        <f t="shared" si="136"/>
        <v>23856</v>
      </c>
    </row>
    <row r="407" spans="1:9" ht="12.75" customHeight="1" x14ac:dyDescent="0.2">
      <c r="A407" s="207"/>
      <c r="B407" s="210"/>
      <c r="C407" s="35" t="s">
        <v>75</v>
      </c>
      <c r="D407" s="33">
        <f>SUM(D394:D406)</f>
        <v>100624</v>
      </c>
      <c r="E407" s="34">
        <f t="shared" ref="E407" si="161">+D407/$I407</f>
        <v>0.46042902115821072</v>
      </c>
      <c r="F407" s="65"/>
      <c r="G407" s="33">
        <f>SUM(G394:G406)</f>
        <v>117920</v>
      </c>
      <c r="H407" s="34">
        <f t="shared" ref="H407" si="162">+G407/$I407</f>
        <v>0.53957097884178928</v>
      </c>
      <c r="I407" s="37">
        <f t="shared" ref="I407" si="163">+D407+G407</f>
        <v>218544</v>
      </c>
    </row>
    <row r="408" spans="1:9" ht="12.75" customHeight="1" x14ac:dyDescent="0.2">
      <c r="A408" s="207"/>
      <c r="B408" s="210"/>
      <c r="C408" s="9" t="s">
        <v>513</v>
      </c>
      <c r="D408" s="7">
        <v>3600</v>
      </c>
      <c r="E408" s="10">
        <f t="shared" si="134"/>
        <v>0.53191489361702127</v>
      </c>
      <c r="F408" s="12"/>
      <c r="G408" s="7">
        <v>3168</v>
      </c>
      <c r="H408" s="10">
        <f t="shared" si="135"/>
        <v>0.46808510638297873</v>
      </c>
      <c r="I408" s="15">
        <f t="shared" si="136"/>
        <v>6768</v>
      </c>
    </row>
    <row r="409" spans="1:9" ht="12.75" customHeight="1" x14ac:dyDescent="0.2">
      <c r="A409" s="207"/>
      <c r="B409" s="210"/>
      <c r="C409" s="9" t="s">
        <v>659</v>
      </c>
      <c r="D409" s="7">
        <v>3936.0000000000005</v>
      </c>
      <c r="E409" s="10">
        <f t="shared" si="134"/>
        <v>0.80392156862745112</v>
      </c>
      <c r="F409" s="12"/>
      <c r="G409" s="7">
        <v>960</v>
      </c>
      <c r="H409" s="10">
        <f t="shared" si="135"/>
        <v>0.19607843137254902</v>
      </c>
      <c r="I409" s="15">
        <f t="shared" si="136"/>
        <v>4896</v>
      </c>
    </row>
    <row r="410" spans="1:9" ht="12.75" customHeight="1" x14ac:dyDescent="0.2">
      <c r="A410" s="207"/>
      <c r="B410" s="210"/>
      <c r="C410" s="57" t="s">
        <v>75</v>
      </c>
      <c r="D410" s="33">
        <f>SUM(D408:D409)</f>
        <v>7536</v>
      </c>
      <c r="E410" s="34">
        <f t="shared" si="134"/>
        <v>0.64609053497942381</v>
      </c>
      <c r="F410" s="65"/>
      <c r="G410" s="33">
        <f>SUM(G408:G409)</f>
        <v>4128</v>
      </c>
      <c r="H410" s="34">
        <f t="shared" si="135"/>
        <v>0.35390946502057613</v>
      </c>
      <c r="I410" s="37">
        <f t="shared" si="136"/>
        <v>11664</v>
      </c>
    </row>
    <row r="411" spans="1:9" ht="12.75" customHeight="1" thickBot="1" x14ac:dyDescent="0.25">
      <c r="A411" s="207"/>
      <c r="B411" s="217"/>
      <c r="C411" s="64" t="s">
        <v>25</v>
      </c>
      <c r="D411" s="67">
        <f>SUM(D392,D407,D410)</f>
        <v>195320</v>
      </c>
      <c r="E411" s="79">
        <f t="shared" si="134"/>
        <v>0.45319547825441314</v>
      </c>
      <c r="F411" s="66"/>
      <c r="G411" s="67">
        <f>SUM(G392,G407,G410)</f>
        <v>235664</v>
      </c>
      <c r="H411" s="79">
        <f t="shared" si="135"/>
        <v>0.5468045217455868</v>
      </c>
      <c r="I411" s="85">
        <f t="shared" si="136"/>
        <v>430984</v>
      </c>
    </row>
    <row r="412" spans="1:9" ht="12.75" customHeight="1" thickBot="1" x14ac:dyDescent="0.25">
      <c r="A412" s="208"/>
      <c r="B412" s="204" t="s">
        <v>254</v>
      </c>
      <c r="C412" s="205"/>
      <c r="D412" s="76">
        <f>+D411</f>
        <v>195320</v>
      </c>
      <c r="E412" s="77">
        <f t="shared" si="134"/>
        <v>0.45319547825441314</v>
      </c>
      <c r="F412" s="78"/>
      <c r="G412" s="76">
        <f>+G411</f>
        <v>235664</v>
      </c>
      <c r="H412" s="77">
        <f t="shared" si="135"/>
        <v>0.5468045217455868</v>
      </c>
      <c r="I412" s="78">
        <f t="shared" si="136"/>
        <v>430984</v>
      </c>
    </row>
    <row r="413" spans="1:9" ht="12.75" customHeight="1" x14ac:dyDescent="0.2">
      <c r="D413" s="2"/>
      <c r="E413" s="2"/>
      <c r="F413" s="2"/>
      <c r="G413" s="1"/>
      <c r="H413" s="1"/>
    </row>
    <row r="414" spans="1:9" ht="12.75" customHeight="1" x14ac:dyDescent="0.2">
      <c r="D414" s="1"/>
      <c r="E414" s="1"/>
      <c r="F414" s="1"/>
      <c r="G414" s="2"/>
      <c r="H414" s="1"/>
    </row>
    <row r="415" spans="1:9" ht="12.75" customHeight="1" x14ac:dyDescent="0.2">
      <c r="D415" s="1"/>
      <c r="E415" s="1"/>
      <c r="F415" s="1"/>
      <c r="G415" s="1"/>
      <c r="H415" s="1"/>
    </row>
    <row r="416" spans="1:9" ht="12.75" customHeight="1" x14ac:dyDescent="0.2">
      <c r="D416" s="1"/>
      <c r="E416" s="1"/>
      <c r="F416" s="1"/>
      <c r="G416" s="1"/>
      <c r="H416" s="1"/>
    </row>
    <row r="417" spans="4:8" ht="12.75" customHeight="1" x14ac:dyDescent="0.2">
      <c r="D417" s="1"/>
      <c r="E417" s="1"/>
      <c r="F417" s="1"/>
      <c r="G417" s="1"/>
      <c r="H417" s="1"/>
    </row>
    <row r="418" spans="4:8" ht="12.75" customHeight="1" x14ac:dyDescent="0.2">
      <c r="D418" s="1"/>
      <c r="E418" s="1"/>
      <c r="F418" s="1"/>
      <c r="G418" s="1"/>
      <c r="H418" s="1"/>
    </row>
    <row r="419" spans="4:8" ht="12.75" customHeight="1" x14ac:dyDescent="0.2">
      <c r="D419" s="1"/>
      <c r="E419" s="1"/>
      <c r="F419" s="1"/>
      <c r="G419" s="1"/>
      <c r="H419" s="1"/>
    </row>
    <row r="420" spans="4:8" ht="12.75" customHeight="1" x14ac:dyDescent="0.2">
      <c r="D420" s="1"/>
      <c r="E420" s="1"/>
      <c r="F420" s="1"/>
      <c r="G420" s="1"/>
      <c r="H420" s="1"/>
    </row>
    <row r="421" spans="4:8" ht="12.75" customHeight="1" x14ac:dyDescent="0.2">
      <c r="D421" s="2"/>
      <c r="E421" s="2"/>
      <c r="F421" s="2"/>
      <c r="G421" s="1"/>
      <c r="H421" s="1"/>
    </row>
    <row r="422" spans="4:8" ht="12.75" customHeight="1" x14ac:dyDescent="0.2">
      <c r="D422" s="2"/>
      <c r="E422" s="2"/>
      <c r="F422" s="2"/>
      <c r="G422" s="1"/>
      <c r="H422" s="1"/>
    </row>
    <row r="423" spans="4:8" ht="12.75" customHeight="1" x14ac:dyDescent="0.2">
      <c r="D423" s="1"/>
      <c r="E423" s="1"/>
      <c r="F423" s="1"/>
      <c r="G423" s="1"/>
      <c r="H423" s="1"/>
    </row>
    <row r="424" spans="4:8" x14ac:dyDescent="0.2">
      <c r="D424" s="1"/>
      <c r="E424" s="1"/>
      <c r="F424" s="1"/>
      <c r="G424" s="1"/>
      <c r="H424" s="1"/>
    </row>
    <row r="425" spans="4:8" x14ac:dyDescent="0.2">
      <c r="D425" s="1"/>
      <c r="E425" s="1"/>
      <c r="F425" s="1"/>
      <c r="G425" s="1"/>
      <c r="H425" s="1"/>
    </row>
    <row r="426" spans="4:8" x14ac:dyDescent="0.2">
      <c r="D426" s="1"/>
      <c r="E426" s="1"/>
      <c r="F426" s="1"/>
      <c r="G426" s="1"/>
      <c r="H426" s="1"/>
    </row>
    <row r="427" spans="4:8" x14ac:dyDescent="0.2">
      <c r="D427" s="1"/>
      <c r="E427" s="1"/>
      <c r="F427" s="1"/>
      <c r="G427" s="1"/>
      <c r="H427" s="1"/>
    </row>
    <row r="428" spans="4:8" x14ac:dyDescent="0.2">
      <c r="D428" s="1"/>
      <c r="E428" s="1"/>
      <c r="F428" s="1"/>
      <c r="G428" s="1"/>
      <c r="H428" s="1"/>
    </row>
    <row r="429" spans="4:8" x14ac:dyDescent="0.2">
      <c r="D429" s="2"/>
      <c r="E429" s="2"/>
      <c r="F429" s="2"/>
      <c r="G429" s="1"/>
      <c r="H429" s="1"/>
    </row>
    <row r="430" spans="4:8" x14ac:dyDescent="0.2">
      <c r="D430" s="2"/>
      <c r="E430" s="2"/>
      <c r="F430" s="2"/>
      <c r="G430" s="1"/>
      <c r="H430" s="1"/>
    </row>
    <row r="431" spans="4:8" x14ac:dyDescent="0.2">
      <c r="D431" s="1"/>
      <c r="E431" s="1"/>
      <c r="F431" s="1"/>
      <c r="G431" s="1"/>
      <c r="H431" s="1"/>
    </row>
    <row r="432" spans="4:8" x14ac:dyDescent="0.2">
      <c r="D432" s="1"/>
      <c r="E432" s="1"/>
      <c r="F432" s="1"/>
      <c r="G432" s="1"/>
      <c r="H432" s="1"/>
    </row>
    <row r="433" spans="4:8" x14ac:dyDescent="0.2">
      <c r="D433" s="1"/>
      <c r="E433" s="1"/>
      <c r="F433" s="1"/>
      <c r="G433" s="1"/>
      <c r="H433" s="1"/>
    </row>
    <row r="434" spans="4:8" x14ac:dyDescent="0.2">
      <c r="D434" s="1"/>
      <c r="E434" s="1"/>
      <c r="F434" s="1"/>
      <c r="G434" s="1"/>
      <c r="H434" s="1"/>
    </row>
    <row r="435" spans="4:8" x14ac:dyDescent="0.2">
      <c r="D435" s="1"/>
      <c r="E435" s="1"/>
      <c r="F435" s="1"/>
      <c r="G435" s="1"/>
      <c r="H435" s="1"/>
    </row>
    <row r="436" spans="4:8" x14ac:dyDescent="0.2">
      <c r="D436" s="1"/>
      <c r="E436" s="1"/>
      <c r="F436" s="1"/>
      <c r="G436" s="1"/>
      <c r="H436" s="1"/>
    </row>
    <row r="437" spans="4:8" x14ac:dyDescent="0.2">
      <c r="D437" s="2"/>
      <c r="E437" s="2"/>
      <c r="F437" s="2"/>
      <c r="G437" s="1"/>
      <c r="H437" s="1"/>
    </row>
    <row r="438" spans="4:8" x14ac:dyDescent="0.2">
      <c r="D438" s="2"/>
      <c r="E438" s="2"/>
      <c r="F438" s="2"/>
      <c r="G438" s="1"/>
      <c r="H438" s="1"/>
    </row>
    <row r="439" spans="4:8" x14ac:dyDescent="0.2">
      <c r="D439" s="1"/>
      <c r="E439" s="1"/>
      <c r="F439" s="1"/>
      <c r="G439" s="1"/>
      <c r="H439" s="1"/>
    </row>
    <row r="440" spans="4:8" x14ac:dyDescent="0.2">
      <c r="D440" s="1"/>
      <c r="E440" s="1"/>
      <c r="F440" s="1"/>
      <c r="G440" s="1"/>
      <c r="H440" s="1"/>
    </row>
    <row r="441" spans="4:8" x14ac:dyDescent="0.2">
      <c r="D441" s="1"/>
      <c r="E441" s="1"/>
      <c r="F441" s="1"/>
      <c r="G441" s="1"/>
      <c r="H441" s="1"/>
    </row>
    <row r="442" spans="4:8" x14ac:dyDescent="0.2">
      <c r="D442" s="1"/>
      <c r="E442" s="1"/>
      <c r="F442" s="1"/>
      <c r="G442" s="1"/>
      <c r="H442" s="1"/>
    </row>
    <row r="443" spans="4:8" x14ac:dyDescent="0.2">
      <c r="D443" s="1"/>
      <c r="E443" s="1"/>
      <c r="F443" s="1"/>
      <c r="G443" s="1"/>
      <c r="H443" s="1"/>
    </row>
    <row r="444" spans="4:8" x14ac:dyDescent="0.2">
      <c r="D444" s="1"/>
      <c r="E444" s="1"/>
      <c r="F444" s="1"/>
      <c r="G444" s="1"/>
      <c r="H444" s="1"/>
    </row>
    <row r="445" spans="4:8" x14ac:dyDescent="0.2">
      <c r="D445" s="1"/>
      <c r="E445" s="1"/>
      <c r="F445" s="1"/>
      <c r="G445" s="1"/>
      <c r="H445" s="1"/>
    </row>
    <row r="446" spans="4:8" x14ac:dyDescent="0.2">
      <c r="D446" s="1"/>
      <c r="E446" s="1"/>
      <c r="F446" s="1"/>
      <c r="G446" s="1"/>
      <c r="H446" s="1"/>
    </row>
    <row r="447" spans="4:8" x14ac:dyDescent="0.2">
      <c r="D447" s="1"/>
      <c r="E447" s="1"/>
      <c r="F447" s="1"/>
      <c r="G447" s="1"/>
      <c r="H447" s="1"/>
    </row>
    <row r="448" spans="4:8" x14ac:dyDescent="0.2">
      <c r="D448" s="1"/>
      <c r="E448" s="1"/>
      <c r="F448" s="1"/>
      <c r="G448" s="1"/>
      <c r="H448" s="1"/>
    </row>
    <row r="449" spans="4:8" x14ac:dyDescent="0.2">
      <c r="D449" s="1"/>
      <c r="E449" s="1"/>
      <c r="F449" s="1"/>
      <c r="G449" s="2"/>
      <c r="H449" s="1"/>
    </row>
    <row r="450" spans="4:8" x14ac:dyDescent="0.2">
      <c r="D450" s="1"/>
      <c r="E450" s="1"/>
      <c r="F450" s="1"/>
      <c r="G450" s="2"/>
      <c r="H450" s="1"/>
    </row>
    <row r="451" spans="4:8" x14ac:dyDescent="0.2">
      <c r="D451" s="2"/>
      <c r="E451" s="2"/>
      <c r="F451" s="2"/>
      <c r="G451" s="1"/>
      <c r="H451" s="1"/>
    </row>
    <row r="452" spans="4:8" x14ac:dyDescent="0.2">
      <c r="D452" s="2"/>
      <c r="E452" s="2"/>
      <c r="F452" s="2"/>
      <c r="G452" s="1"/>
      <c r="H452" s="1"/>
    </row>
    <row r="453" spans="4:8" x14ac:dyDescent="0.2">
      <c r="D453" s="2"/>
      <c r="E453" s="2"/>
      <c r="F453" s="2"/>
      <c r="G453" s="1"/>
      <c r="H453" s="1"/>
    </row>
    <row r="454" spans="4:8" x14ac:dyDescent="0.2">
      <c r="D454" s="2"/>
      <c r="E454" s="2"/>
      <c r="F454" s="2"/>
      <c r="G454" s="1"/>
      <c r="H454" s="1"/>
    </row>
    <row r="455" spans="4:8" x14ac:dyDescent="0.2">
      <c r="D455" s="1"/>
      <c r="E455" s="1"/>
      <c r="F455" s="1"/>
      <c r="G455" s="1"/>
      <c r="H455" s="1"/>
    </row>
    <row r="456" spans="4:8" x14ac:dyDescent="0.2">
      <c r="D456" s="1"/>
      <c r="E456" s="1"/>
      <c r="F456" s="1"/>
      <c r="G456" s="1"/>
      <c r="H456" s="1"/>
    </row>
    <row r="457" spans="4:8" x14ac:dyDescent="0.2">
      <c r="D457" s="1"/>
      <c r="E457" s="1"/>
      <c r="F457" s="1"/>
      <c r="G457" s="1"/>
      <c r="H457" s="1"/>
    </row>
    <row r="458" spans="4:8" x14ac:dyDescent="0.2">
      <c r="D458" s="1"/>
      <c r="E458" s="1"/>
      <c r="F458" s="1"/>
      <c r="G458" s="1"/>
      <c r="H458" s="1"/>
    </row>
    <row r="459" spans="4:8" x14ac:dyDescent="0.2">
      <c r="D459" s="1"/>
      <c r="E459" s="1"/>
      <c r="F459" s="1"/>
      <c r="G459" s="1"/>
      <c r="H459" s="1"/>
    </row>
    <row r="460" spans="4:8" x14ac:dyDescent="0.2">
      <c r="D460" s="1"/>
      <c r="E460" s="1"/>
      <c r="F460" s="1"/>
      <c r="G460" s="1"/>
      <c r="H460" s="1"/>
    </row>
    <row r="461" spans="4:8" x14ac:dyDescent="0.2">
      <c r="D461" s="1"/>
      <c r="E461" s="1"/>
      <c r="F461" s="1"/>
      <c r="G461" s="1"/>
      <c r="H461" s="1"/>
    </row>
    <row r="462" spans="4:8" x14ac:dyDescent="0.2">
      <c r="D462" s="1"/>
      <c r="E462" s="1"/>
      <c r="F462" s="1"/>
      <c r="G462" s="1"/>
      <c r="H462" s="1"/>
    </row>
    <row r="463" spans="4:8" x14ac:dyDescent="0.2">
      <c r="D463" s="1"/>
      <c r="E463" s="1"/>
      <c r="F463" s="1"/>
      <c r="G463" s="1"/>
      <c r="H463" s="1"/>
    </row>
    <row r="464" spans="4:8" x14ac:dyDescent="0.2">
      <c r="D464" s="1"/>
      <c r="E464" s="1"/>
      <c r="F464" s="1"/>
      <c r="G464" s="1"/>
      <c r="H464" s="1"/>
    </row>
    <row r="465" spans="4:8" x14ac:dyDescent="0.2">
      <c r="D465" s="1"/>
      <c r="E465" s="1"/>
      <c r="F465" s="1"/>
      <c r="G465" s="1"/>
      <c r="H465" s="1"/>
    </row>
    <row r="466" spans="4:8" x14ac:dyDescent="0.2">
      <c r="D466" s="1"/>
      <c r="E466" s="1"/>
      <c r="F466" s="1"/>
      <c r="G466" s="1"/>
      <c r="H466" s="1"/>
    </row>
    <row r="467" spans="4:8" x14ac:dyDescent="0.2">
      <c r="D467" s="1"/>
      <c r="E467" s="1"/>
      <c r="F467" s="1"/>
      <c r="G467" s="1"/>
      <c r="H467" s="1"/>
    </row>
    <row r="468" spans="4:8" x14ac:dyDescent="0.2">
      <c r="D468" s="1"/>
      <c r="E468" s="1"/>
      <c r="F468" s="1"/>
      <c r="G468" s="1"/>
      <c r="H468" s="1"/>
    </row>
    <row r="469" spans="4:8" x14ac:dyDescent="0.2">
      <c r="D469" s="1"/>
      <c r="E469" s="1"/>
      <c r="F469" s="1"/>
      <c r="G469" s="1"/>
      <c r="H469" s="1"/>
    </row>
    <row r="470" spans="4:8" x14ac:dyDescent="0.2">
      <c r="D470" s="1"/>
      <c r="E470" s="1"/>
      <c r="F470" s="1"/>
      <c r="G470" s="1"/>
      <c r="H470" s="1"/>
    </row>
    <row r="471" spans="4:8" x14ac:dyDescent="0.2">
      <c r="D471" s="1"/>
      <c r="E471" s="1"/>
      <c r="F471" s="1"/>
      <c r="G471" s="1"/>
      <c r="H471" s="1"/>
    </row>
    <row r="472" spans="4:8" x14ac:dyDescent="0.2">
      <c r="D472" s="1"/>
      <c r="E472" s="1"/>
      <c r="F472" s="1"/>
      <c r="G472" s="1"/>
      <c r="H472" s="1"/>
    </row>
    <row r="473" spans="4:8" x14ac:dyDescent="0.2">
      <c r="D473" s="1"/>
      <c r="E473" s="1"/>
      <c r="F473" s="1"/>
      <c r="G473" s="1"/>
      <c r="H473" s="1"/>
    </row>
    <row r="474" spans="4:8" x14ac:dyDescent="0.2">
      <c r="D474" s="1"/>
      <c r="E474" s="1"/>
      <c r="F474" s="1"/>
      <c r="G474" s="1"/>
      <c r="H474" s="1"/>
    </row>
    <row r="475" spans="4:8" x14ac:dyDescent="0.2">
      <c r="D475" s="1"/>
      <c r="E475" s="1"/>
      <c r="F475" s="1"/>
      <c r="G475" s="1"/>
      <c r="H475" s="1"/>
    </row>
    <row r="476" spans="4:8" x14ac:dyDescent="0.2">
      <c r="D476" s="1"/>
      <c r="E476" s="1"/>
      <c r="F476" s="1"/>
      <c r="G476" s="1"/>
      <c r="H476" s="1"/>
    </row>
    <row r="477" spans="4:8" x14ac:dyDescent="0.2">
      <c r="D477" s="1"/>
      <c r="E477" s="1"/>
      <c r="F477" s="1"/>
      <c r="G477" s="1"/>
      <c r="H477" s="1"/>
    </row>
    <row r="478" spans="4:8" x14ac:dyDescent="0.2">
      <c r="D478" s="1"/>
      <c r="E478" s="1"/>
      <c r="F478" s="1"/>
      <c r="G478" s="1"/>
      <c r="H478" s="1"/>
    </row>
    <row r="479" spans="4:8" x14ac:dyDescent="0.2">
      <c r="D479" s="2"/>
      <c r="E479" s="2"/>
      <c r="F479" s="2"/>
      <c r="G479" s="1"/>
      <c r="H479" s="1"/>
    </row>
    <row r="480" spans="4:8" x14ac:dyDescent="0.2">
      <c r="D480" s="2"/>
      <c r="E480" s="2"/>
      <c r="F480" s="2"/>
      <c r="G480" s="1"/>
      <c r="H480" s="1"/>
    </row>
    <row r="481" spans="4:8" x14ac:dyDescent="0.2">
      <c r="D481" s="1"/>
      <c r="E481" s="1"/>
      <c r="F481" s="1"/>
      <c r="G481" s="1"/>
      <c r="H481" s="1"/>
    </row>
    <row r="482" spans="4:8" x14ac:dyDescent="0.2">
      <c r="D482" s="1"/>
      <c r="E482" s="1"/>
      <c r="F482" s="1"/>
      <c r="G482" s="1"/>
      <c r="H482" s="1"/>
    </row>
    <row r="483" spans="4:8" x14ac:dyDescent="0.2">
      <c r="D483" s="1"/>
      <c r="E483" s="1"/>
      <c r="F483" s="1"/>
      <c r="G483" s="1"/>
      <c r="H483" s="1"/>
    </row>
    <row r="484" spans="4:8" x14ac:dyDescent="0.2">
      <c r="D484" s="1"/>
      <c r="E484" s="1"/>
      <c r="F484" s="1"/>
      <c r="G484" s="1"/>
      <c r="H484" s="1"/>
    </row>
    <row r="485" spans="4:8" x14ac:dyDescent="0.2">
      <c r="D485" s="1"/>
      <c r="E485" s="1"/>
      <c r="F485" s="1"/>
      <c r="G485" s="1"/>
      <c r="H485" s="1"/>
    </row>
    <row r="486" spans="4:8" x14ac:dyDescent="0.2">
      <c r="D486" s="1"/>
      <c r="E486" s="1"/>
      <c r="F486" s="1"/>
      <c r="G486" s="1"/>
      <c r="H486" s="1"/>
    </row>
    <row r="487" spans="4:8" x14ac:dyDescent="0.2">
      <c r="D487" s="1"/>
      <c r="E487" s="1"/>
      <c r="F487" s="1"/>
      <c r="G487" s="1"/>
      <c r="H487" s="1"/>
    </row>
    <row r="488" spans="4:8" x14ac:dyDescent="0.2">
      <c r="D488" s="1"/>
      <c r="E488" s="1"/>
      <c r="F488" s="1"/>
      <c r="G488" s="1"/>
      <c r="H488" s="1"/>
    </row>
    <row r="489" spans="4:8" x14ac:dyDescent="0.2">
      <c r="D489" s="2"/>
      <c r="E489" s="2"/>
      <c r="F489" s="2"/>
      <c r="G489" s="1"/>
      <c r="H489" s="1"/>
    </row>
    <row r="490" spans="4:8" x14ac:dyDescent="0.2">
      <c r="D490" s="2"/>
      <c r="E490" s="2"/>
      <c r="F490" s="2"/>
      <c r="G490" s="1"/>
      <c r="H490" s="1"/>
    </row>
  </sheetData>
  <sortState xmlns:xlrd2="http://schemas.microsoft.com/office/spreadsheetml/2017/richdata2" ref="C289:C291">
    <sortCondition ref="C289:C291"/>
  </sortState>
  <mergeCells count="38">
    <mergeCell ref="B374:C374"/>
    <mergeCell ref="A340:A374"/>
    <mergeCell ref="A52:A78"/>
    <mergeCell ref="B52:B77"/>
    <mergeCell ref="A79:A101"/>
    <mergeCell ref="B79:B100"/>
    <mergeCell ref="B78:C78"/>
    <mergeCell ref="B101:C101"/>
    <mergeCell ref="G6:H6"/>
    <mergeCell ref="B8:C8"/>
    <mergeCell ref="B340:B373"/>
    <mergeCell ref="B9:B32"/>
    <mergeCell ref="B33:B50"/>
    <mergeCell ref="B102:B137"/>
    <mergeCell ref="B51:C51"/>
    <mergeCell ref="B138:B153"/>
    <mergeCell ref="B154:B190"/>
    <mergeCell ref="B236:B276"/>
    <mergeCell ref="B191:C191"/>
    <mergeCell ref="B192:B234"/>
    <mergeCell ref="B235:C235"/>
    <mergeCell ref="B277:B291"/>
    <mergeCell ref="B412:C412"/>
    <mergeCell ref="A375:A412"/>
    <mergeCell ref="D6:E6"/>
    <mergeCell ref="A102:A137"/>
    <mergeCell ref="A9:A51"/>
    <mergeCell ref="A236:A276"/>
    <mergeCell ref="A192:A235"/>
    <mergeCell ref="A138:A153"/>
    <mergeCell ref="A154:A191"/>
    <mergeCell ref="B292:B295"/>
    <mergeCell ref="A297:A339"/>
    <mergeCell ref="B297:B314"/>
    <mergeCell ref="B315:B339"/>
    <mergeCell ref="B296:C296"/>
    <mergeCell ref="B375:B411"/>
    <mergeCell ref="A277:A296"/>
  </mergeCells>
  <phoneticPr fontId="8" type="noConversion"/>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1" manualBreakCount="11">
    <brk id="51" max="8" man="1"/>
    <brk id="78" max="8" man="1"/>
    <brk id="101" max="8" man="1"/>
    <brk id="137" max="8" man="1"/>
    <brk id="153" max="8" man="1"/>
    <brk id="191" max="8" man="1"/>
    <brk id="235" max="8" man="1"/>
    <brk id="276" max="8" man="1"/>
    <brk id="296" max="8" man="1"/>
    <brk id="339" max="8" man="1"/>
    <brk id="374" max="8" man="1"/>
  </rowBreaks>
  <colBreaks count="1" manualBreakCount="1">
    <brk id="2" min="8" max="29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61"/>
  <sheetViews>
    <sheetView zoomScale="140" zoomScaleNormal="140" workbookViewId="0">
      <pane ySplit="8" topLeftCell="A9" activePane="bottomLeft" state="frozen"/>
      <selection activeCell="A9" sqref="A9:A31"/>
      <selection pane="bottomLeft" activeCell="A9" sqref="A9:A31"/>
    </sheetView>
  </sheetViews>
  <sheetFormatPr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18.6640625" bestFit="1" customWidth="1"/>
    <col min="14" max="16" width="8.88671875" style="95"/>
    <col min="30" max="16384" width="8.88671875" style="8"/>
  </cols>
  <sheetData>
    <row r="1" spans="1:17" ht="12.75" customHeight="1" x14ac:dyDescent="0.2">
      <c r="A1" s="30" t="s">
        <v>427</v>
      </c>
      <c r="C1" s="30"/>
      <c r="D1" s="30"/>
      <c r="E1" s="30"/>
      <c r="F1" s="30"/>
      <c r="G1" s="30"/>
      <c r="H1" s="30"/>
      <c r="I1" s="30"/>
    </row>
    <row r="2" spans="1:17" ht="12.75" customHeight="1" x14ac:dyDescent="0.2">
      <c r="A2" s="30" t="s">
        <v>42</v>
      </c>
      <c r="C2" s="30"/>
      <c r="D2" s="30"/>
      <c r="E2" s="30"/>
      <c r="F2" s="30"/>
      <c r="G2" s="30"/>
      <c r="H2" s="30"/>
      <c r="I2" s="30"/>
    </row>
    <row r="3" spans="1:17" ht="12.75" customHeight="1" x14ac:dyDescent="0.2">
      <c r="A3" s="30" t="s">
        <v>41</v>
      </c>
      <c r="C3" s="30"/>
      <c r="D3" s="30"/>
      <c r="E3" s="30"/>
      <c r="F3" s="30"/>
      <c r="G3" s="30"/>
      <c r="H3" s="30"/>
      <c r="I3" s="30"/>
    </row>
    <row r="4" spans="1:17" ht="12.75" customHeight="1" x14ac:dyDescent="0.2">
      <c r="A4" s="30" t="s">
        <v>689</v>
      </c>
      <c r="D4" s="30"/>
      <c r="E4" s="30"/>
      <c r="F4" s="30"/>
      <c r="G4" s="92"/>
      <c r="H4" s="30"/>
      <c r="I4" s="30"/>
    </row>
    <row r="5" spans="1:17" ht="12.75" customHeight="1" x14ac:dyDescent="0.2">
      <c r="B5" s="93"/>
    </row>
    <row r="6" spans="1:17" ht="12.75" customHeight="1" x14ac:dyDescent="0.2">
      <c r="D6" s="202" t="s">
        <v>46</v>
      </c>
      <c r="E6" s="202"/>
      <c r="F6" s="3"/>
      <c r="G6" s="202" t="s">
        <v>26</v>
      </c>
      <c r="H6" s="202"/>
      <c r="I6" s="3"/>
    </row>
    <row r="7" spans="1:17" ht="12.75" customHeight="1" x14ac:dyDescent="0.2">
      <c r="A7" s="82"/>
      <c r="B7" s="4" t="s">
        <v>27</v>
      </c>
      <c r="C7" s="4" t="s">
        <v>28</v>
      </c>
      <c r="D7" s="5" t="s">
        <v>29</v>
      </c>
      <c r="E7" s="5" t="s">
        <v>30</v>
      </c>
      <c r="F7" s="5"/>
      <c r="G7" s="5" t="s">
        <v>29</v>
      </c>
      <c r="H7" s="5" t="s">
        <v>30</v>
      </c>
      <c r="I7" s="5" t="s">
        <v>31</v>
      </c>
    </row>
    <row r="8" spans="1:17" ht="12.75" customHeight="1" thickBot="1" x14ac:dyDescent="0.25">
      <c r="A8" s="71"/>
      <c r="B8" s="218" t="s">
        <v>255</v>
      </c>
      <c r="C8" s="218"/>
      <c r="D8" s="63">
        <f>SUM(D23,D61)</f>
        <v>30336</v>
      </c>
      <c r="E8" s="61">
        <f>D8/$I8</f>
        <v>0.44939559137236312</v>
      </c>
      <c r="F8" s="60"/>
      <c r="G8" s="63">
        <f>SUM(G23,G61)</f>
        <v>37168</v>
      </c>
      <c r="H8" s="61">
        <f>G8/$I8</f>
        <v>0.55060440862763693</v>
      </c>
      <c r="I8" s="63">
        <f>+D8+G8</f>
        <v>67504</v>
      </c>
      <c r="O8" s="8"/>
      <c r="P8" s="8"/>
      <c r="Q8" s="95"/>
    </row>
    <row r="9" spans="1:17" ht="12.75" customHeight="1" x14ac:dyDescent="0.2">
      <c r="A9" s="207" t="s">
        <v>95</v>
      </c>
      <c r="B9" s="209" t="s">
        <v>250</v>
      </c>
      <c r="C9" s="52" t="s">
        <v>498</v>
      </c>
      <c r="D9" s="16"/>
      <c r="E9" s="17" t="s">
        <v>102</v>
      </c>
      <c r="F9" s="5"/>
      <c r="G9" s="16"/>
      <c r="H9" s="17" t="s">
        <v>102</v>
      </c>
      <c r="I9" s="16">
        <f t="shared" ref="I9:I23" si="0">+D9+G9</f>
        <v>0</v>
      </c>
    </row>
    <row r="10" spans="1:17" ht="12.75" customHeight="1" x14ac:dyDescent="0.2">
      <c r="A10" s="207"/>
      <c r="B10" s="209"/>
      <c r="C10" s="9" t="s">
        <v>499</v>
      </c>
      <c r="D10" s="7"/>
      <c r="E10" s="10" t="s">
        <v>102</v>
      </c>
      <c r="F10" s="12"/>
      <c r="G10" s="7"/>
      <c r="H10" s="10" t="s">
        <v>102</v>
      </c>
      <c r="I10" s="7">
        <f t="shared" si="0"/>
        <v>0</v>
      </c>
    </row>
    <row r="11" spans="1:17" ht="12.75" customHeight="1" x14ac:dyDescent="0.2">
      <c r="A11" s="207"/>
      <c r="B11" s="209"/>
      <c r="C11" s="9" t="s">
        <v>500</v>
      </c>
      <c r="D11" s="7"/>
      <c r="E11" s="10" t="s">
        <v>102</v>
      </c>
      <c r="F11" s="7"/>
      <c r="G11" s="7"/>
      <c r="H11" s="10" t="s">
        <v>102</v>
      </c>
      <c r="I11" s="7">
        <f t="shared" si="0"/>
        <v>0</v>
      </c>
    </row>
    <row r="12" spans="1:17" ht="12.75" customHeight="1" x14ac:dyDescent="0.2">
      <c r="A12" s="207"/>
      <c r="B12" s="209"/>
      <c r="C12" s="9" t="s">
        <v>501</v>
      </c>
      <c r="D12" s="7"/>
      <c r="E12" s="10" t="s">
        <v>102</v>
      </c>
      <c r="F12" s="12"/>
      <c r="G12" s="7"/>
      <c r="H12" s="10" t="s">
        <v>102</v>
      </c>
      <c r="I12" s="7">
        <f t="shared" si="0"/>
        <v>0</v>
      </c>
    </row>
    <row r="13" spans="1:17" ht="12.75" customHeight="1" x14ac:dyDescent="0.2">
      <c r="A13" s="207"/>
      <c r="B13" s="209"/>
      <c r="C13" s="9" t="s">
        <v>502</v>
      </c>
      <c r="D13" s="7"/>
      <c r="E13" s="10" t="s">
        <v>102</v>
      </c>
      <c r="F13" s="12"/>
      <c r="G13" s="7"/>
      <c r="H13" s="10" t="s">
        <v>102</v>
      </c>
      <c r="I13" s="7">
        <f t="shared" si="0"/>
        <v>0</v>
      </c>
    </row>
    <row r="14" spans="1:17" ht="12.75" customHeight="1" x14ac:dyDescent="0.2">
      <c r="A14" s="207"/>
      <c r="B14" s="209"/>
      <c r="C14" s="9" t="s">
        <v>503</v>
      </c>
      <c r="D14" s="7"/>
      <c r="E14" s="10" t="s">
        <v>102</v>
      </c>
      <c r="F14" s="12"/>
      <c r="G14" s="7"/>
      <c r="H14" s="10" t="s">
        <v>102</v>
      </c>
      <c r="I14" s="7">
        <f t="shared" si="0"/>
        <v>0</v>
      </c>
    </row>
    <row r="15" spans="1:17" ht="12.75" customHeight="1" x14ac:dyDescent="0.2">
      <c r="A15" s="207"/>
      <c r="B15" s="209"/>
      <c r="C15" s="9" t="s">
        <v>504</v>
      </c>
      <c r="D15" s="14">
        <v>1136</v>
      </c>
      <c r="E15" s="17">
        <f t="shared" ref="E15:E23" si="1">+D15/$I15</f>
        <v>0.38378378378378381</v>
      </c>
      <c r="F15" s="16"/>
      <c r="G15" s="14">
        <v>1824</v>
      </c>
      <c r="H15" s="17">
        <f t="shared" ref="H15:H23" si="2">+G15/$I15</f>
        <v>0.61621621621621625</v>
      </c>
      <c r="I15" s="16">
        <f t="shared" si="0"/>
        <v>2960</v>
      </c>
      <c r="Q15" s="95"/>
    </row>
    <row r="16" spans="1:17" ht="12.75" customHeight="1" x14ac:dyDescent="0.2">
      <c r="A16" s="207"/>
      <c r="B16" s="209"/>
      <c r="C16" s="9" t="s">
        <v>505</v>
      </c>
      <c r="D16" s="7"/>
      <c r="E16" s="10" t="s">
        <v>102</v>
      </c>
      <c r="F16" s="7"/>
      <c r="G16" s="7"/>
      <c r="H16" s="10" t="s">
        <v>102</v>
      </c>
      <c r="I16" s="7">
        <f t="shared" si="0"/>
        <v>0</v>
      </c>
    </row>
    <row r="17" spans="1:29" ht="12.75" customHeight="1" x14ac:dyDescent="0.2">
      <c r="A17" s="207"/>
      <c r="B17" s="209"/>
      <c r="C17" s="9" t="s">
        <v>507</v>
      </c>
      <c r="D17" s="7"/>
      <c r="E17" s="10" t="s">
        <v>102</v>
      </c>
      <c r="F17" s="7"/>
      <c r="G17" s="7"/>
      <c r="H17" s="10" t="s">
        <v>102</v>
      </c>
      <c r="I17" s="7">
        <f t="shared" si="0"/>
        <v>0</v>
      </c>
    </row>
    <row r="18" spans="1:29" ht="12.75" customHeight="1" x14ac:dyDescent="0.2">
      <c r="A18" s="207"/>
      <c r="B18" s="209"/>
      <c r="C18" s="9" t="s">
        <v>508</v>
      </c>
      <c r="D18" s="7"/>
      <c r="E18" s="10" t="s">
        <v>102</v>
      </c>
      <c r="F18" s="7"/>
      <c r="G18" s="7"/>
      <c r="H18" s="10" t="s">
        <v>102</v>
      </c>
      <c r="I18" s="7">
        <f t="shared" si="0"/>
        <v>0</v>
      </c>
    </row>
    <row r="19" spans="1:29" ht="12.75" customHeight="1" x14ac:dyDescent="0.2">
      <c r="A19" s="207"/>
      <c r="B19" s="209"/>
      <c r="C19" s="9" t="s">
        <v>509</v>
      </c>
      <c r="D19" s="7"/>
      <c r="E19" s="10" t="s">
        <v>102</v>
      </c>
      <c r="F19" s="7"/>
      <c r="G19" s="7"/>
      <c r="H19" s="10" t="s">
        <v>102</v>
      </c>
      <c r="I19" s="7">
        <f t="shared" si="0"/>
        <v>0</v>
      </c>
    </row>
    <row r="20" spans="1:29" ht="12.75" customHeight="1" x14ac:dyDescent="0.2">
      <c r="A20" s="207"/>
      <c r="B20" s="209"/>
      <c r="C20" s="49" t="s">
        <v>684</v>
      </c>
      <c r="D20" s="7"/>
      <c r="E20" s="10" t="s">
        <v>102</v>
      </c>
      <c r="F20" s="7"/>
      <c r="G20" s="7"/>
      <c r="H20" s="10" t="s">
        <v>102</v>
      </c>
      <c r="I20" s="7">
        <f t="shared" si="0"/>
        <v>0</v>
      </c>
    </row>
    <row r="21" spans="1:29" ht="12.75" customHeight="1" x14ac:dyDescent="0.2">
      <c r="A21" s="207"/>
      <c r="B21" s="209"/>
      <c r="C21" s="9" t="s">
        <v>510</v>
      </c>
      <c r="D21" s="7"/>
      <c r="E21" s="10" t="s">
        <v>102</v>
      </c>
      <c r="F21" s="7"/>
      <c r="G21" s="7"/>
      <c r="H21" s="10" t="s">
        <v>102</v>
      </c>
      <c r="I21" s="7">
        <f t="shared" si="0"/>
        <v>0</v>
      </c>
    </row>
    <row r="22" spans="1:29" ht="12.75" customHeight="1" thickBot="1" x14ac:dyDescent="0.25">
      <c r="A22" s="207"/>
      <c r="B22" s="219"/>
      <c r="C22" s="64" t="s">
        <v>25</v>
      </c>
      <c r="D22" s="63">
        <f>SUM(D9:D21)</f>
        <v>1136</v>
      </c>
      <c r="E22" s="61">
        <f t="shared" si="1"/>
        <v>0.38378378378378381</v>
      </c>
      <c r="F22" s="63"/>
      <c r="G22" s="63">
        <f>SUM(G9:G21)</f>
        <v>1824</v>
      </c>
      <c r="H22" s="61">
        <f t="shared" si="2"/>
        <v>0.61621621621621625</v>
      </c>
      <c r="I22" s="63">
        <f t="shared" si="0"/>
        <v>2960</v>
      </c>
    </row>
    <row r="23" spans="1:29" ht="12.75" customHeight="1" thickBot="1" x14ac:dyDescent="0.25">
      <c r="A23" s="211"/>
      <c r="B23" s="204" t="s">
        <v>252</v>
      </c>
      <c r="C23" s="205"/>
      <c r="D23" s="76">
        <f>+D22</f>
        <v>1136</v>
      </c>
      <c r="E23" s="77">
        <f t="shared" si="1"/>
        <v>0.38378378378378381</v>
      </c>
      <c r="F23" s="78"/>
      <c r="G23" s="76">
        <f>+G22</f>
        <v>1824</v>
      </c>
      <c r="H23" s="77">
        <f t="shared" si="2"/>
        <v>0.61621621621621625</v>
      </c>
      <c r="I23" s="78">
        <f t="shared" si="0"/>
        <v>2960</v>
      </c>
    </row>
    <row r="24" spans="1:29" ht="12.75" customHeight="1" x14ac:dyDescent="0.2">
      <c r="A24" s="206" t="s">
        <v>529</v>
      </c>
      <c r="B24" s="212" t="s">
        <v>624</v>
      </c>
      <c r="C24" s="55" t="s">
        <v>301</v>
      </c>
      <c r="D24" s="70"/>
      <c r="E24" s="83"/>
      <c r="F24" s="69"/>
      <c r="G24" s="70"/>
      <c r="H24" s="83"/>
      <c r="I24" s="84"/>
      <c r="AB24" s="8"/>
      <c r="AC24" s="8"/>
    </row>
    <row r="25" spans="1:29" ht="12.75" customHeight="1" x14ac:dyDescent="0.2">
      <c r="A25" s="207"/>
      <c r="B25" s="210"/>
      <c r="C25" s="52" t="s">
        <v>36</v>
      </c>
      <c r="D25" s="7"/>
      <c r="E25" s="10" t="s">
        <v>102</v>
      </c>
      <c r="F25" s="12"/>
      <c r="G25" s="7"/>
      <c r="H25" s="10" t="s">
        <v>102</v>
      </c>
      <c r="I25" s="15">
        <f t="shared" ref="I25:I61" si="3">+D25+G25</f>
        <v>0</v>
      </c>
      <c r="Q25" s="95"/>
      <c r="AB25" s="8"/>
      <c r="AC25" s="8"/>
    </row>
    <row r="26" spans="1:29" ht="12.75" customHeight="1" x14ac:dyDescent="0.2">
      <c r="A26" s="207"/>
      <c r="B26" s="210"/>
      <c r="C26" s="52" t="s">
        <v>7</v>
      </c>
      <c r="D26" s="7">
        <v>0</v>
      </c>
      <c r="E26" s="10">
        <f t="shared" ref="E26:E61" si="4">+D26/$I26</f>
        <v>0</v>
      </c>
      <c r="F26" s="12"/>
      <c r="G26" s="7">
        <v>384</v>
      </c>
      <c r="H26" s="10">
        <f t="shared" ref="H26:H61" si="5">+G26/$I26</f>
        <v>1</v>
      </c>
      <c r="I26" s="15">
        <f t="shared" si="3"/>
        <v>384</v>
      </c>
      <c r="Q26" s="95"/>
      <c r="AB26" s="8"/>
      <c r="AC26" s="8"/>
    </row>
    <row r="27" spans="1:29" ht="12.75" customHeight="1" x14ac:dyDescent="0.2">
      <c r="A27" s="207"/>
      <c r="B27" s="210"/>
      <c r="C27" s="9" t="s">
        <v>0</v>
      </c>
      <c r="D27" s="7"/>
      <c r="E27" s="10" t="s">
        <v>102</v>
      </c>
      <c r="F27" s="12"/>
      <c r="G27" s="7"/>
      <c r="H27" s="10" t="s">
        <v>102</v>
      </c>
      <c r="I27" s="15">
        <f t="shared" si="3"/>
        <v>0</v>
      </c>
      <c r="M27" s="8"/>
      <c r="N27" s="8"/>
      <c r="O27" s="8"/>
      <c r="P27" s="8"/>
      <c r="Q27" s="95"/>
      <c r="AB27" s="8"/>
      <c r="AC27" s="8"/>
    </row>
    <row r="28" spans="1:29" ht="12.75" customHeight="1" x14ac:dyDescent="0.2">
      <c r="A28" s="207"/>
      <c r="B28" s="210"/>
      <c r="C28" s="9" t="s">
        <v>37</v>
      </c>
      <c r="D28" s="7">
        <v>7488</v>
      </c>
      <c r="E28" s="10">
        <f t="shared" si="4"/>
        <v>0.65822784810126578</v>
      </c>
      <c r="F28" s="12"/>
      <c r="G28" s="7">
        <v>3888</v>
      </c>
      <c r="H28" s="10">
        <f t="shared" si="5"/>
        <v>0.34177215189873417</v>
      </c>
      <c r="I28" s="15">
        <f t="shared" si="3"/>
        <v>11376</v>
      </c>
      <c r="M28" s="8"/>
      <c r="N28" s="8"/>
      <c r="O28" s="8"/>
      <c r="P28" s="8"/>
      <c r="Q28" s="95"/>
      <c r="AB28" s="8"/>
      <c r="AC28" s="8"/>
    </row>
    <row r="29" spans="1:29" ht="12.75" customHeight="1" x14ac:dyDescent="0.2">
      <c r="A29" s="207"/>
      <c r="B29" s="210"/>
      <c r="C29" s="9" t="s">
        <v>208</v>
      </c>
      <c r="D29" s="7"/>
      <c r="E29" s="10" t="s">
        <v>102</v>
      </c>
      <c r="F29" s="12"/>
      <c r="G29" s="7"/>
      <c r="H29" s="10" t="s">
        <v>102</v>
      </c>
      <c r="I29" s="15">
        <f t="shared" si="3"/>
        <v>0</v>
      </c>
      <c r="AB29" s="8"/>
      <c r="AC29" s="8"/>
    </row>
    <row r="30" spans="1:29" ht="12.75" customHeight="1" x14ac:dyDescent="0.2">
      <c r="A30" s="207"/>
      <c r="B30" s="210"/>
      <c r="C30" s="9" t="s">
        <v>219</v>
      </c>
      <c r="D30" s="7"/>
      <c r="E30" s="10" t="s">
        <v>102</v>
      </c>
      <c r="F30" s="12"/>
      <c r="G30" s="7"/>
      <c r="H30" s="10" t="s">
        <v>102</v>
      </c>
      <c r="I30" s="15">
        <f t="shared" si="3"/>
        <v>0</v>
      </c>
      <c r="AB30" s="8"/>
      <c r="AC30" s="8"/>
    </row>
    <row r="31" spans="1:29" ht="12.75" customHeight="1" x14ac:dyDescent="0.2">
      <c r="A31" s="207"/>
      <c r="B31" s="210"/>
      <c r="C31" s="9" t="s">
        <v>1</v>
      </c>
      <c r="D31" s="7">
        <v>13584</v>
      </c>
      <c r="E31" s="10">
        <f t="shared" si="4"/>
        <v>0.45015906680805934</v>
      </c>
      <c r="F31" s="12"/>
      <c r="G31" s="7">
        <v>16592.000000000004</v>
      </c>
      <c r="H31" s="10">
        <f t="shared" si="5"/>
        <v>0.54984093319194072</v>
      </c>
      <c r="I31" s="15">
        <f t="shared" si="3"/>
        <v>30176.000000000004</v>
      </c>
      <c r="Q31" s="95"/>
      <c r="AB31" s="8"/>
      <c r="AC31" s="8"/>
    </row>
    <row r="32" spans="1:29" ht="12.75" customHeight="1" x14ac:dyDescent="0.2">
      <c r="A32" s="207"/>
      <c r="B32" s="210"/>
      <c r="C32" s="9" t="s">
        <v>3</v>
      </c>
      <c r="D32" s="7"/>
      <c r="E32" s="10" t="s">
        <v>102</v>
      </c>
      <c r="F32" s="12"/>
      <c r="G32" s="7"/>
      <c r="H32" s="10" t="s">
        <v>102</v>
      </c>
      <c r="I32" s="15">
        <f t="shared" si="3"/>
        <v>0</v>
      </c>
      <c r="AB32" s="8"/>
      <c r="AC32" s="8"/>
    </row>
    <row r="33" spans="1:29" ht="12.75" customHeight="1" x14ac:dyDescent="0.2">
      <c r="A33" s="207"/>
      <c r="B33" s="210"/>
      <c r="C33" s="9" t="s">
        <v>9</v>
      </c>
      <c r="D33" s="7"/>
      <c r="E33" s="10" t="s">
        <v>102</v>
      </c>
      <c r="F33" s="12"/>
      <c r="G33" s="7"/>
      <c r="H33" s="10" t="s">
        <v>102</v>
      </c>
      <c r="I33" s="15">
        <f t="shared" si="3"/>
        <v>0</v>
      </c>
      <c r="AB33" s="8"/>
      <c r="AC33" s="8"/>
    </row>
    <row r="34" spans="1:29" ht="12.75" customHeight="1" x14ac:dyDescent="0.2">
      <c r="A34" s="207"/>
      <c r="B34" s="210"/>
      <c r="C34" s="9" t="s">
        <v>4</v>
      </c>
      <c r="D34" s="7"/>
      <c r="E34" s="10" t="s">
        <v>102</v>
      </c>
      <c r="F34" s="12"/>
      <c r="G34" s="7"/>
      <c r="H34" s="10" t="s">
        <v>102</v>
      </c>
      <c r="I34" s="15">
        <f t="shared" si="3"/>
        <v>0</v>
      </c>
      <c r="AB34" s="8"/>
      <c r="AC34" s="8"/>
    </row>
    <row r="35" spans="1:29" ht="12.75" customHeight="1" x14ac:dyDescent="0.2">
      <c r="A35" s="207"/>
      <c r="B35" s="210"/>
      <c r="C35" s="9" t="s">
        <v>10</v>
      </c>
      <c r="D35" s="7"/>
      <c r="E35" s="10" t="s">
        <v>102</v>
      </c>
      <c r="F35" s="12"/>
      <c r="G35" s="7"/>
      <c r="H35" s="10" t="s">
        <v>102</v>
      </c>
      <c r="I35" s="15">
        <f t="shared" si="3"/>
        <v>0</v>
      </c>
      <c r="AB35" s="8"/>
      <c r="AC35" s="8"/>
    </row>
    <row r="36" spans="1:29" ht="12.75" customHeight="1" x14ac:dyDescent="0.2">
      <c r="A36" s="207"/>
      <c r="B36" s="210"/>
      <c r="C36" s="9" t="s">
        <v>23</v>
      </c>
      <c r="D36" s="7"/>
      <c r="E36" s="10" t="s">
        <v>102</v>
      </c>
      <c r="F36" s="12"/>
      <c r="G36" s="7"/>
      <c r="H36" s="10" t="s">
        <v>102</v>
      </c>
      <c r="I36" s="15">
        <f t="shared" si="3"/>
        <v>0</v>
      </c>
      <c r="AB36" s="8"/>
      <c r="AC36" s="8"/>
    </row>
    <row r="37" spans="1:29" ht="12.75" customHeight="1" x14ac:dyDescent="0.2">
      <c r="A37" s="207"/>
      <c r="B37" s="210"/>
      <c r="C37" s="9" t="s">
        <v>47</v>
      </c>
      <c r="D37" s="7"/>
      <c r="E37" s="10" t="s">
        <v>102</v>
      </c>
      <c r="F37" s="12"/>
      <c r="G37" s="7"/>
      <c r="H37" s="10" t="s">
        <v>102</v>
      </c>
      <c r="I37" s="15">
        <f t="shared" si="3"/>
        <v>0</v>
      </c>
      <c r="AB37" s="8"/>
      <c r="AC37" s="8"/>
    </row>
    <row r="38" spans="1:29" ht="12.75" customHeight="1" x14ac:dyDescent="0.2">
      <c r="A38" s="207"/>
      <c r="B38" s="210"/>
      <c r="C38" s="9" t="s">
        <v>24</v>
      </c>
      <c r="D38" s="7"/>
      <c r="E38" s="10" t="s">
        <v>102</v>
      </c>
      <c r="F38" s="12"/>
      <c r="G38" s="7"/>
      <c r="H38" s="10" t="s">
        <v>102</v>
      </c>
      <c r="I38" s="15">
        <f t="shared" si="3"/>
        <v>0</v>
      </c>
      <c r="AB38" s="8"/>
      <c r="AC38" s="8"/>
    </row>
    <row r="39" spans="1:29" ht="12.75" customHeight="1" x14ac:dyDescent="0.2">
      <c r="A39" s="207"/>
      <c r="B39" s="210"/>
      <c r="C39" s="9" t="s">
        <v>206</v>
      </c>
      <c r="D39" s="7"/>
      <c r="E39" s="10" t="s">
        <v>102</v>
      </c>
      <c r="F39" s="12"/>
      <c r="G39" s="7"/>
      <c r="H39" s="10" t="s">
        <v>102</v>
      </c>
      <c r="I39" s="15">
        <f t="shared" si="3"/>
        <v>0</v>
      </c>
      <c r="AB39" s="8"/>
      <c r="AC39" s="8"/>
    </row>
    <row r="40" spans="1:29" ht="12.75" customHeight="1" x14ac:dyDescent="0.2">
      <c r="A40" s="207"/>
      <c r="B40" s="210"/>
      <c r="C40" s="9" t="s">
        <v>5</v>
      </c>
      <c r="D40" s="7"/>
      <c r="E40" s="10" t="s">
        <v>102</v>
      </c>
      <c r="F40" s="12"/>
      <c r="G40" s="7"/>
      <c r="H40" s="10" t="s">
        <v>102</v>
      </c>
      <c r="I40" s="15">
        <f t="shared" si="3"/>
        <v>0</v>
      </c>
      <c r="M40" s="8"/>
      <c r="N40" s="8"/>
      <c r="O40" s="8"/>
      <c r="P40" s="8"/>
      <c r="Q40" s="95"/>
      <c r="AB40" s="8"/>
      <c r="AC40" s="8"/>
    </row>
    <row r="41" spans="1:29" ht="12.75" customHeight="1" x14ac:dyDescent="0.2">
      <c r="A41" s="207"/>
      <c r="B41" s="210"/>
      <c r="C41" s="57" t="s">
        <v>75</v>
      </c>
      <c r="D41" s="33">
        <f>SUM(D25:D40)</f>
        <v>21072</v>
      </c>
      <c r="E41" s="34">
        <f t="shared" si="4"/>
        <v>0.50247996947729878</v>
      </c>
      <c r="F41" s="65"/>
      <c r="G41" s="33">
        <f>SUM(G25:G40)</f>
        <v>20864.000000000004</v>
      </c>
      <c r="H41" s="34">
        <f t="shared" si="5"/>
        <v>0.49752003052270133</v>
      </c>
      <c r="I41" s="37">
        <f t="shared" si="3"/>
        <v>41936</v>
      </c>
      <c r="M41" s="8"/>
      <c r="N41" s="8"/>
      <c r="O41" s="8"/>
      <c r="P41" s="8"/>
      <c r="Q41" s="95"/>
      <c r="AB41" s="8"/>
      <c r="AC41" s="8"/>
    </row>
    <row r="42" spans="1:29" ht="12.75" customHeight="1" x14ac:dyDescent="0.2">
      <c r="A42" s="207"/>
      <c r="B42" s="210"/>
      <c r="C42" s="47" t="s">
        <v>305</v>
      </c>
      <c r="D42" s="33"/>
      <c r="E42" s="34"/>
      <c r="F42" s="65"/>
      <c r="G42" s="33"/>
      <c r="H42" s="34"/>
      <c r="I42" s="37"/>
      <c r="AB42" s="8"/>
      <c r="AC42" s="8"/>
    </row>
    <row r="43" spans="1:29" ht="12.75" customHeight="1" x14ac:dyDescent="0.2">
      <c r="A43" s="207"/>
      <c r="B43" s="210"/>
      <c r="C43" s="9" t="s">
        <v>234</v>
      </c>
      <c r="D43" s="7"/>
      <c r="E43" s="10" t="s">
        <v>102</v>
      </c>
      <c r="F43" s="12"/>
      <c r="G43" s="7"/>
      <c r="H43" s="10" t="s">
        <v>102</v>
      </c>
      <c r="I43" s="15">
        <f t="shared" si="3"/>
        <v>0</v>
      </c>
      <c r="AB43" s="8"/>
      <c r="AC43" s="8"/>
    </row>
    <row r="44" spans="1:29" ht="12.75" customHeight="1" x14ac:dyDescent="0.2">
      <c r="A44" s="207"/>
      <c r="B44" s="210"/>
      <c r="C44" s="9" t="s">
        <v>235</v>
      </c>
      <c r="D44" s="7"/>
      <c r="E44" s="10" t="s">
        <v>102</v>
      </c>
      <c r="F44" s="12"/>
      <c r="G44" s="7"/>
      <c r="H44" s="10" t="s">
        <v>102</v>
      </c>
      <c r="I44" s="15">
        <f t="shared" si="3"/>
        <v>0</v>
      </c>
      <c r="AB44" s="8"/>
      <c r="AC44" s="8"/>
    </row>
    <row r="45" spans="1:29" ht="12.75" customHeight="1" x14ac:dyDescent="0.2">
      <c r="A45" s="207"/>
      <c r="B45" s="210"/>
      <c r="C45" s="9" t="s">
        <v>14</v>
      </c>
      <c r="D45" s="7"/>
      <c r="E45" s="10" t="s">
        <v>102</v>
      </c>
      <c r="F45" s="12"/>
      <c r="G45" s="7"/>
      <c r="H45" s="10" t="s">
        <v>102</v>
      </c>
      <c r="I45" s="15">
        <f t="shared" si="3"/>
        <v>0</v>
      </c>
      <c r="AB45" s="8"/>
      <c r="AC45" s="8"/>
    </row>
    <row r="46" spans="1:29" ht="12.75" customHeight="1" x14ac:dyDescent="0.2">
      <c r="A46" s="207"/>
      <c r="B46" s="210"/>
      <c r="C46" s="9" t="s">
        <v>15</v>
      </c>
      <c r="D46" s="7"/>
      <c r="E46" s="10" t="s">
        <v>102</v>
      </c>
      <c r="F46" s="12"/>
      <c r="G46" s="7"/>
      <c r="H46" s="10" t="s">
        <v>102</v>
      </c>
      <c r="I46" s="15">
        <f t="shared" si="3"/>
        <v>0</v>
      </c>
      <c r="AB46" s="8"/>
      <c r="AC46" s="8"/>
    </row>
    <row r="47" spans="1:29" ht="12.75" customHeight="1" x14ac:dyDescent="0.2">
      <c r="A47" s="207"/>
      <c r="B47" s="210"/>
      <c r="C47" s="9" t="s">
        <v>34</v>
      </c>
      <c r="D47" s="7"/>
      <c r="E47" s="10" t="s">
        <v>102</v>
      </c>
      <c r="F47" s="12"/>
      <c r="G47" s="7"/>
      <c r="H47" s="10" t="s">
        <v>102</v>
      </c>
      <c r="I47" s="15">
        <f t="shared" si="3"/>
        <v>0</v>
      </c>
      <c r="AB47" s="8"/>
      <c r="AC47" s="8"/>
    </row>
    <row r="48" spans="1:29" ht="12.75" customHeight="1" x14ac:dyDescent="0.2">
      <c r="A48" s="207"/>
      <c r="B48" s="210"/>
      <c r="C48" s="9" t="s">
        <v>16</v>
      </c>
      <c r="D48" s="7"/>
      <c r="E48" s="10" t="s">
        <v>102</v>
      </c>
      <c r="F48" s="12"/>
      <c r="G48" s="7"/>
      <c r="H48" s="10" t="s">
        <v>102</v>
      </c>
      <c r="I48" s="15">
        <f t="shared" si="3"/>
        <v>0</v>
      </c>
      <c r="AB48" s="8"/>
      <c r="AC48" s="8"/>
    </row>
    <row r="49" spans="1:29" ht="12.75" customHeight="1" x14ac:dyDescent="0.2">
      <c r="A49" s="207"/>
      <c r="B49" s="210"/>
      <c r="C49" s="9" t="s">
        <v>17</v>
      </c>
      <c r="D49" s="7"/>
      <c r="E49" s="10" t="s">
        <v>102</v>
      </c>
      <c r="F49" s="12"/>
      <c r="G49" s="7"/>
      <c r="H49" s="10" t="s">
        <v>102</v>
      </c>
      <c r="I49" s="15">
        <f t="shared" si="3"/>
        <v>0</v>
      </c>
      <c r="Q49" s="95"/>
      <c r="AB49" s="8"/>
      <c r="AC49" s="8"/>
    </row>
    <row r="50" spans="1:29" ht="12.75" customHeight="1" x14ac:dyDescent="0.2">
      <c r="A50" s="207"/>
      <c r="B50" s="210"/>
      <c r="C50" s="9" t="s">
        <v>21</v>
      </c>
      <c r="D50" s="7"/>
      <c r="E50" s="10">
        <f t="shared" si="4"/>
        <v>0</v>
      </c>
      <c r="F50" s="12"/>
      <c r="G50" s="7">
        <v>10896</v>
      </c>
      <c r="H50" s="10">
        <f t="shared" si="5"/>
        <v>1</v>
      </c>
      <c r="I50" s="15">
        <f t="shared" si="3"/>
        <v>10896</v>
      </c>
      <c r="M50" s="8"/>
      <c r="N50" s="8"/>
      <c r="O50" s="8"/>
      <c r="P50" s="8"/>
      <c r="Q50" s="95"/>
      <c r="AB50" s="8"/>
      <c r="AC50" s="8"/>
    </row>
    <row r="51" spans="1:29" ht="12.75" customHeight="1" x14ac:dyDescent="0.2">
      <c r="A51" s="207"/>
      <c r="B51" s="210"/>
      <c r="C51" s="9" t="s">
        <v>97</v>
      </c>
      <c r="D51" s="7"/>
      <c r="E51" s="10" t="s">
        <v>102</v>
      </c>
      <c r="F51" s="12"/>
      <c r="G51" s="7"/>
      <c r="H51" s="10" t="s">
        <v>102</v>
      </c>
      <c r="I51" s="15">
        <f t="shared" si="3"/>
        <v>0</v>
      </c>
      <c r="AB51" s="8"/>
      <c r="AC51" s="8"/>
    </row>
    <row r="52" spans="1:29" ht="12.75" customHeight="1" x14ac:dyDescent="0.2">
      <c r="A52" s="207"/>
      <c r="B52" s="210"/>
      <c r="C52" s="9" t="s">
        <v>6</v>
      </c>
      <c r="D52" s="7">
        <v>8127.9999999999991</v>
      </c>
      <c r="E52" s="10">
        <f t="shared" si="4"/>
        <v>0.72988505747126431</v>
      </c>
      <c r="F52" s="12"/>
      <c r="G52" s="7">
        <v>3008</v>
      </c>
      <c r="H52" s="10">
        <f t="shared" si="5"/>
        <v>0.27011494252873564</v>
      </c>
      <c r="I52" s="15">
        <f t="shared" si="3"/>
        <v>11136</v>
      </c>
      <c r="Q52" s="95"/>
      <c r="AB52" s="8"/>
      <c r="AC52" s="8"/>
    </row>
    <row r="53" spans="1:29" ht="12.75" customHeight="1" x14ac:dyDescent="0.2">
      <c r="A53" s="207"/>
      <c r="B53" s="210"/>
      <c r="C53" s="9" t="s">
        <v>236</v>
      </c>
      <c r="D53" s="7"/>
      <c r="E53" s="10" t="s">
        <v>102</v>
      </c>
      <c r="F53" s="12"/>
      <c r="G53" s="7"/>
      <c r="H53" s="10" t="s">
        <v>102</v>
      </c>
      <c r="I53" s="15">
        <f t="shared" si="3"/>
        <v>0</v>
      </c>
      <c r="AB53" s="8"/>
      <c r="AC53" s="8"/>
    </row>
    <row r="54" spans="1:29" ht="12.75" customHeight="1" x14ac:dyDescent="0.2">
      <c r="A54" s="207"/>
      <c r="B54" s="210"/>
      <c r="C54" s="9" t="s">
        <v>18</v>
      </c>
      <c r="D54" s="7"/>
      <c r="E54" s="10" t="s">
        <v>102</v>
      </c>
      <c r="F54" s="12"/>
      <c r="G54" s="7"/>
      <c r="H54" s="10" t="s">
        <v>102</v>
      </c>
      <c r="I54" s="15">
        <f t="shared" si="3"/>
        <v>0</v>
      </c>
      <c r="AB54" s="8"/>
      <c r="AC54" s="8"/>
    </row>
    <row r="55" spans="1:29" ht="12.75" customHeight="1" x14ac:dyDescent="0.2">
      <c r="A55" s="207"/>
      <c r="B55" s="210"/>
      <c r="C55" s="9" t="s">
        <v>22</v>
      </c>
      <c r="D55" s="7"/>
      <c r="E55" s="10">
        <f t="shared" si="4"/>
        <v>0</v>
      </c>
      <c r="F55" s="12"/>
      <c r="G55" s="7">
        <v>576</v>
      </c>
      <c r="H55" s="10">
        <f t="shared" si="5"/>
        <v>1</v>
      </c>
      <c r="I55" s="15">
        <f t="shared" si="3"/>
        <v>576</v>
      </c>
      <c r="M55" s="8"/>
      <c r="N55" s="8"/>
      <c r="O55" s="8"/>
      <c r="P55" s="8"/>
      <c r="Q55" s="95"/>
      <c r="AB55" s="8"/>
      <c r="AC55" s="8"/>
    </row>
    <row r="56" spans="1:29" ht="12.75" customHeight="1" x14ac:dyDescent="0.2">
      <c r="A56" s="207"/>
      <c r="B56" s="210"/>
      <c r="C56" s="35" t="s">
        <v>75</v>
      </c>
      <c r="D56" s="33">
        <f>SUM(D43:D55)</f>
        <v>8127.9999999999991</v>
      </c>
      <c r="E56" s="34">
        <f t="shared" si="4"/>
        <v>0.35951875442321296</v>
      </c>
      <c r="F56" s="65"/>
      <c r="G56" s="33">
        <f>SUM(G43:G55)</f>
        <v>14480</v>
      </c>
      <c r="H56" s="34">
        <f t="shared" si="5"/>
        <v>0.64048124557678698</v>
      </c>
      <c r="I56" s="37">
        <f t="shared" si="3"/>
        <v>22608</v>
      </c>
      <c r="M56" s="8"/>
      <c r="N56" s="8"/>
      <c r="O56" s="8"/>
      <c r="P56" s="8"/>
      <c r="Q56" s="95"/>
      <c r="AB56" s="8"/>
      <c r="AC56" s="8"/>
    </row>
    <row r="57" spans="1:29" ht="12.75" customHeight="1" x14ac:dyDescent="0.2">
      <c r="A57" s="207"/>
      <c r="B57" s="210"/>
      <c r="C57" s="9" t="s">
        <v>513</v>
      </c>
      <c r="D57" s="7"/>
      <c r="E57" s="10" t="s">
        <v>102</v>
      </c>
      <c r="F57" s="12"/>
      <c r="G57" s="7"/>
      <c r="H57" s="10" t="s">
        <v>102</v>
      </c>
      <c r="I57" s="15">
        <f t="shared" si="3"/>
        <v>0</v>
      </c>
      <c r="M57" s="8"/>
      <c r="N57" s="8"/>
      <c r="O57" s="8"/>
      <c r="P57" s="8"/>
      <c r="Q57" s="95"/>
      <c r="AB57" s="8"/>
      <c r="AC57" s="8"/>
    </row>
    <row r="58" spans="1:29" ht="12.75" customHeight="1" x14ac:dyDescent="0.2">
      <c r="A58" s="207"/>
      <c r="B58" s="210"/>
      <c r="C58" s="9" t="s">
        <v>659</v>
      </c>
      <c r="D58" s="7"/>
      <c r="E58" s="10" t="s">
        <v>102</v>
      </c>
      <c r="F58" s="12"/>
      <c r="G58" s="7"/>
      <c r="H58" s="10" t="s">
        <v>102</v>
      </c>
      <c r="I58" s="15">
        <f t="shared" si="3"/>
        <v>0</v>
      </c>
      <c r="AB58" s="8"/>
      <c r="AC58" s="8"/>
    </row>
    <row r="59" spans="1:29" ht="12.75" customHeight="1" x14ac:dyDescent="0.2">
      <c r="A59" s="207"/>
      <c r="B59" s="210"/>
      <c r="C59" s="57" t="s">
        <v>75</v>
      </c>
      <c r="D59" s="33">
        <f>SUM(D57:D58)</f>
        <v>0</v>
      </c>
      <c r="E59" s="34" t="s">
        <v>102</v>
      </c>
      <c r="F59" s="65"/>
      <c r="G59" s="33">
        <f>SUM(G57:G58)</f>
        <v>0</v>
      </c>
      <c r="H59" s="34" t="s">
        <v>102</v>
      </c>
      <c r="I59" s="37">
        <f t="shared" si="3"/>
        <v>0</v>
      </c>
      <c r="AB59" s="8"/>
      <c r="AC59" s="8"/>
    </row>
    <row r="60" spans="1:29" ht="12.75" customHeight="1" thickBot="1" x14ac:dyDescent="0.25">
      <c r="A60" s="207"/>
      <c r="B60" s="217"/>
      <c r="C60" s="64" t="s">
        <v>25</v>
      </c>
      <c r="D60" s="67">
        <f>SUM(D41,D56,D59)</f>
        <v>29200</v>
      </c>
      <c r="E60" s="79">
        <f t="shared" si="4"/>
        <v>0.45240456122954881</v>
      </c>
      <c r="F60" s="66"/>
      <c r="G60" s="67">
        <f>SUM(G41,G56,G59)</f>
        <v>35344</v>
      </c>
      <c r="H60" s="61">
        <f t="shared" ref="H60" si="6">+G60/$I60</f>
        <v>0.54759543877045114</v>
      </c>
      <c r="I60" s="85">
        <f t="shared" si="3"/>
        <v>64544</v>
      </c>
      <c r="M60" s="8"/>
      <c r="N60" s="8"/>
      <c r="O60" s="8"/>
      <c r="P60" s="8"/>
      <c r="Q60" s="95"/>
      <c r="AB60" s="8"/>
      <c r="AC60" s="8"/>
    </row>
    <row r="61" spans="1:29" ht="12.75" customHeight="1" thickBot="1" x14ac:dyDescent="0.25">
      <c r="A61" s="208"/>
      <c r="B61" s="204" t="s">
        <v>254</v>
      </c>
      <c r="C61" s="205"/>
      <c r="D61" s="76">
        <f>+D60</f>
        <v>29200</v>
      </c>
      <c r="E61" s="77">
        <f t="shared" si="4"/>
        <v>0.45240456122954881</v>
      </c>
      <c r="F61" s="78"/>
      <c r="G61" s="76">
        <f>+G60</f>
        <v>35344</v>
      </c>
      <c r="H61" s="77">
        <f t="shared" si="5"/>
        <v>0.54759543877045114</v>
      </c>
      <c r="I61" s="78">
        <f t="shared" si="3"/>
        <v>64544</v>
      </c>
      <c r="M61" s="8"/>
      <c r="N61" s="8"/>
      <c r="AB61" s="8"/>
      <c r="AC61" s="8"/>
    </row>
  </sheetData>
  <mergeCells count="9">
    <mergeCell ref="A24:A61"/>
    <mergeCell ref="B24:B60"/>
    <mergeCell ref="B61:C61"/>
    <mergeCell ref="D6:E6"/>
    <mergeCell ref="G6:H6"/>
    <mergeCell ref="B8:C8"/>
    <mergeCell ref="B9:B22"/>
    <mergeCell ref="B23:C23"/>
    <mergeCell ref="A9:A23"/>
  </mergeCells>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 manualBreakCount="1">
    <brk id="2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369"/>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3.44140625" bestFit="1" customWidth="1"/>
    <col min="14" max="14" width="1.77734375" customWidth="1"/>
    <col min="15" max="17" width="9.77734375" customWidth="1"/>
    <col min="23" max="16384" width="8.88671875" style="8"/>
  </cols>
  <sheetData>
    <row r="1" spans="1:27" ht="12.75" customHeight="1" x14ac:dyDescent="0.2">
      <c r="A1" s="29" t="s">
        <v>427</v>
      </c>
      <c r="C1" s="29"/>
      <c r="D1" s="29"/>
      <c r="E1" s="29"/>
      <c r="F1" s="29"/>
      <c r="G1" s="29"/>
      <c r="H1" s="29"/>
      <c r="I1" s="29"/>
    </row>
    <row r="2" spans="1:27" ht="12.75" customHeight="1" x14ac:dyDescent="0.2">
      <c r="A2" s="29" t="s">
        <v>96</v>
      </c>
      <c r="C2" s="29"/>
      <c r="D2" s="29"/>
      <c r="E2" s="29"/>
      <c r="F2" s="29"/>
      <c r="G2" s="29"/>
      <c r="H2" s="29"/>
      <c r="I2" s="29"/>
    </row>
    <row r="3" spans="1:27" ht="12.75" customHeight="1" x14ac:dyDescent="0.2">
      <c r="A3" s="29" t="s">
        <v>41</v>
      </c>
      <c r="C3" s="29"/>
      <c r="D3" s="29"/>
      <c r="E3" s="29"/>
      <c r="F3" s="29"/>
      <c r="G3" s="29"/>
      <c r="H3" s="29"/>
      <c r="I3" s="29"/>
    </row>
    <row r="4" spans="1:27" ht="12.75" customHeight="1" x14ac:dyDescent="0.2">
      <c r="A4" s="29" t="s">
        <v>689</v>
      </c>
      <c r="D4" s="29"/>
      <c r="E4" s="29"/>
      <c r="F4" s="29"/>
      <c r="G4" s="92"/>
      <c r="H4" s="29"/>
      <c r="I4" s="29"/>
    </row>
    <row r="5" spans="1:27" ht="12.75" customHeight="1" x14ac:dyDescent="0.2">
      <c r="B5" s="93"/>
    </row>
    <row r="6" spans="1:27" ht="12.75" customHeight="1" x14ac:dyDescent="0.2">
      <c r="D6" s="202" t="s">
        <v>46</v>
      </c>
      <c r="E6" s="202"/>
      <c r="F6" s="3"/>
      <c r="G6" s="202" t="s">
        <v>26</v>
      </c>
      <c r="H6" s="202"/>
      <c r="I6" s="3"/>
    </row>
    <row r="7" spans="1:27" ht="12.75" customHeight="1" x14ac:dyDescent="0.2">
      <c r="A7" s="82"/>
      <c r="B7" s="4" t="s">
        <v>27</v>
      </c>
      <c r="C7" s="4" t="s">
        <v>28</v>
      </c>
      <c r="D7" s="5" t="s">
        <v>29</v>
      </c>
      <c r="E7" s="5" t="s">
        <v>30</v>
      </c>
      <c r="F7" s="5"/>
      <c r="G7" s="5" t="s">
        <v>29</v>
      </c>
      <c r="H7" s="5" t="s">
        <v>30</v>
      </c>
      <c r="I7" s="5" t="s">
        <v>31</v>
      </c>
    </row>
    <row r="8" spans="1:27" ht="12.75" customHeight="1" thickBot="1" x14ac:dyDescent="0.25">
      <c r="A8" s="71"/>
      <c r="B8" s="218" t="s">
        <v>553</v>
      </c>
      <c r="C8" s="218"/>
      <c r="D8" s="88">
        <f>SUM(D51,D78,D101,D191,D252,D330,D368)</f>
        <v>220128</v>
      </c>
      <c r="E8" s="61">
        <f>D8/$I8</f>
        <v>0.34783707936186886</v>
      </c>
      <c r="F8" s="60"/>
      <c r="G8" s="88">
        <f>SUM(G51,G78,G101,G191,G252,G330,G368)</f>
        <v>412720</v>
      </c>
      <c r="H8" s="61">
        <f>G8/$I8</f>
        <v>0.65216292063813108</v>
      </c>
      <c r="I8" s="63">
        <f>+D8+G8</f>
        <v>632848</v>
      </c>
      <c r="O8" s="95"/>
      <c r="P8" s="95"/>
      <c r="Q8" s="95"/>
    </row>
    <row r="9" spans="1:27" ht="12.75" customHeight="1" x14ac:dyDescent="0.2">
      <c r="A9" s="206" t="s">
        <v>536</v>
      </c>
      <c r="B9" s="212" t="s">
        <v>515</v>
      </c>
      <c r="C9" s="51" t="s">
        <v>514</v>
      </c>
      <c r="D9" s="86"/>
      <c r="E9" s="87"/>
      <c r="F9" s="86"/>
      <c r="G9" s="86"/>
      <c r="H9" s="87"/>
      <c r="I9" s="86"/>
      <c r="N9" s="95"/>
      <c r="O9" s="95"/>
      <c r="P9" s="95"/>
      <c r="W9"/>
      <c r="X9"/>
      <c r="Y9"/>
      <c r="Z9"/>
      <c r="AA9"/>
    </row>
    <row r="10" spans="1:27" ht="12.75" customHeight="1" x14ac:dyDescent="0.2">
      <c r="A10" s="207"/>
      <c r="B10" s="209"/>
      <c r="C10" s="52" t="s">
        <v>36</v>
      </c>
      <c r="D10" s="16"/>
      <c r="E10" s="10" t="s">
        <v>102</v>
      </c>
      <c r="F10" s="16"/>
      <c r="G10" s="16"/>
      <c r="H10" s="10" t="s">
        <v>102</v>
      </c>
      <c r="I10" s="7">
        <f t="shared" ref="I10:I76" si="0">+D10+G10</f>
        <v>0</v>
      </c>
      <c r="N10" s="95"/>
      <c r="O10" s="95"/>
      <c r="P10" s="95"/>
      <c r="W10"/>
      <c r="X10"/>
      <c r="Y10"/>
      <c r="Z10"/>
      <c r="AA10"/>
    </row>
    <row r="11" spans="1:27" ht="12.75" customHeight="1" x14ac:dyDescent="0.2">
      <c r="A11" s="207"/>
      <c r="B11" s="209"/>
      <c r="C11" s="52" t="s">
        <v>234</v>
      </c>
      <c r="D11" s="16"/>
      <c r="E11" s="10" t="s">
        <v>102</v>
      </c>
      <c r="F11" s="16"/>
      <c r="G11" s="16"/>
      <c r="H11" s="10" t="s">
        <v>102</v>
      </c>
      <c r="I11" s="7">
        <f t="shared" si="0"/>
        <v>0</v>
      </c>
      <c r="N11" s="95"/>
      <c r="O11" s="95"/>
      <c r="P11" s="95"/>
      <c r="Q11" s="95"/>
      <c r="W11"/>
      <c r="X11"/>
      <c r="Y11"/>
      <c r="Z11"/>
      <c r="AA11"/>
    </row>
    <row r="12" spans="1:27" ht="12.75" customHeight="1" x14ac:dyDescent="0.2">
      <c r="A12" s="207"/>
      <c r="B12" s="209"/>
      <c r="C12" s="52" t="s">
        <v>7</v>
      </c>
      <c r="D12" s="16"/>
      <c r="E12" s="10" t="s">
        <v>102</v>
      </c>
      <c r="F12" s="16"/>
      <c r="G12" s="16"/>
      <c r="H12" s="10" t="s">
        <v>102</v>
      </c>
      <c r="I12" s="7">
        <f t="shared" si="0"/>
        <v>0</v>
      </c>
      <c r="N12" s="95"/>
      <c r="O12" s="95"/>
      <c r="P12" s="95"/>
      <c r="Q12" s="95"/>
      <c r="W12"/>
      <c r="X12"/>
      <c r="Y12"/>
      <c r="Z12"/>
      <c r="AA12"/>
    </row>
    <row r="13" spans="1:27" ht="12.75" customHeight="1" x14ac:dyDescent="0.2">
      <c r="A13" s="207"/>
      <c r="B13" s="209"/>
      <c r="C13" s="52" t="s">
        <v>235</v>
      </c>
      <c r="D13" s="16"/>
      <c r="E13" s="10" t="s">
        <v>102</v>
      </c>
      <c r="F13" s="16"/>
      <c r="G13" s="16"/>
      <c r="H13" s="10" t="s">
        <v>102</v>
      </c>
      <c r="I13" s="7">
        <f t="shared" si="0"/>
        <v>0</v>
      </c>
      <c r="N13" s="95"/>
      <c r="O13" s="95"/>
      <c r="P13" s="95"/>
      <c r="W13"/>
      <c r="X13"/>
      <c r="Y13"/>
      <c r="Z13"/>
      <c r="AA13"/>
    </row>
    <row r="14" spans="1:27" ht="12.75" customHeight="1" x14ac:dyDescent="0.2">
      <c r="A14" s="207"/>
      <c r="B14" s="209"/>
      <c r="C14" s="52" t="s">
        <v>14</v>
      </c>
      <c r="D14" s="16"/>
      <c r="E14" s="10" t="s">
        <v>102</v>
      </c>
      <c r="F14" s="16"/>
      <c r="G14" s="16"/>
      <c r="H14" s="10" t="s">
        <v>102</v>
      </c>
      <c r="I14" s="7">
        <f t="shared" si="0"/>
        <v>0</v>
      </c>
      <c r="N14" s="95"/>
      <c r="O14" s="95"/>
      <c r="P14" s="95"/>
      <c r="Q14" s="95"/>
      <c r="W14"/>
      <c r="X14"/>
      <c r="Y14"/>
      <c r="Z14"/>
      <c r="AA14"/>
    </row>
    <row r="15" spans="1:27" ht="12.75" customHeight="1" x14ac:dyDescent="0.2">
      <c r="A15" s="207"/>
      <c r="B15" s="209"/>
      <c r="C15" s="52" t="s">
        <v>0</v>
      </c>
      <c r="D15" s="7"/>
      <c r="E15" s="10" t="s">
        <v>102</v>
      </c>
      <c r="F15" s="7"/>
      <c r="G15" s="7"/>
      <c r="H15" s="10" t="s">
        <v>102</v>
      </c>
      <c r="I15" s="7">
        <f t="shared" si="0"/>
        <v>0</v>
      </c>
      <c r="N15" s="95"/>
      <c r="O15" s="95"/>
      <c r="P15" s="95"/>
      <c r="Q15" s="95"/>
      <c r="W15"/>
      <c r="X15"/>
      <c r="Y15"/>
      <c r="Z15"/>
      <c r="AA15"/>
    </row>
    <row r="16" spans="1:27" ht="12.75" customHeight="1" x14ac:dyDescent="0.2">
      <c r="A16" s="207"/>
      <c r="B16" s="210"/>
      <c r="C16" s="9" t="s">
        <v>34</v>
      </c>
      <c r="D16" s="7"/>
      <c r="E16" s="10" t="s">
        <v>102</v>
      </c>
      <c r="F16" s="7"/>
      <c r="G16" s="7"/>
      <c r="H16" s="10" t="s">
        <v>102</v>
      </c>
      <c r="I16" s="7">
        <f t="shared" si="0"/>
        <v>0</v>
      </c>
      <c r="N16" s="95"/>
      <c r="O16" s="95"/>
      <c r="P16" s="95"/>
      <c r="W16"/>
      <c r="X16"/>
      <c r="Y16"/>
      <c r="Z16"/>
      <c r="AA16"/>
    </row>
    <row r="17" spans="1:27" ht="12.75" customHeight="1" x14ac:dyDescent="0.2">
      <c r="A17" s="207"/>
      <c r="B17" s="210"/>
      <c r="C17" s="9" t="s">
        <v>37</v>
      </c>
      <c r="D17" s="7"/>
      <c r="E17" s="10" t="s">
        <v>102</v>
      </c>
      <c r="F17" s="7"/>
      <c r="G17" s="7"/>
      <c r="H17" s="10" t="s">
        <v>102</v>
      </c>
      <c r="I17" s="7">
        <f t="shared" si="0"/>
        <v>0</v>
      </c>
      <c r="N17" s="95"/>
      <c r="O17" s="95"/>
      <c r="P17" s="95"/>
      <c r="Q17" s="95"/>
      <c r="W17"/>
      <c r="X17"/>
      <c r="Y17"/>
      <c r="Z17"/>
      <c r="AA17"/>
    </row>
    <row r="18" spans="1:27" ht="12.75" customHeight="1" x14ac:dyDescent="0.2">
      <c r="A18" s="207"/>
      <c r="B18" s="210"/>
      <c r="C18" s="9" t="s">
        <v>208</v>
      </c>
      <c r="D18" s="7">
        <v>624</v>
      </c>
      <c r="E18" s="10">
        <f t="shared" ref="E18:E72" si="1">+D18/$I18</f>
        <v>1</v>
      </c>
      <c r="F18" s="12"/>
      <c r="G18" s="7">
        <v>0</v>
      </c>
      <c r="H18" s="10">
        <f t="shared" ref="H18:H72" si="2">+G18/$I18</f>
        <v>0</v>
      </c>
      <c r="I18" s="7">
        <f t="shared" si="0"/>
        <v>624</v>
      </c>
      <c r="P18" s="95"/>
      <c r="W18"/>
      <c r="X18"/>
      <c r="Y18"/>
      <c r="Z18"/>
      <c r="AA18"/>
    </row>
    <row r="19" spans="1:27" ht="12.75" customHeight="1" x14ac:dyDescent="0.2">
      <c r="A19" s="207"/>
      <c r="B19" s="210"/>
      <c r="C19" s="9" t="s">
        <v>1</v>
      </c>
      <c r="D19" s="7"/>
      <c r="E19" s="10" t="s">
        <v>102</v>
      </c>
      <c r="F19" s="12"/>
      <c r="G19" s="7"/>
      <c r="H19" s="10" t="s">
        <v>102</v>
      </c>
      <c r="I19" s="7">
        <f t="shared" si="0"/>
        <v>0</v>
      </c>
      <c r="W19"/>
      <c r="X19"/>
      <c r="Y19"/>
      <c r="Z19"/>
      <c r="AA19"/>
    </row>
    <row r="20" spans="1:27" ht="12.75" customHeight="1" x14ac:dyDescent="0.2">
      <c r="A20" s="207"/>
      <c r="B20" s="210"/>
      <c r="C20" s="9" t="s">
        <v>16</v>
      </c>
      <c r="D20" s="7"/>
      <c r="E20" s="10" t="s">
        <v>102</v>
      </c>
      <c r="F20" s="12"/>
      <c r="G20" s="7"/>
      <c r="H20" s="10" t="s">
        <v>102</v>
      </c>
      <c r="I20" s="7">
        <f t="shared" si="0"/>
        <v>0</v>
      </c>
      <c r="W20"/>
      <c r="X20"/>
      <c r="Y20"/>
      <c r="Z20"/>
      <c r="AA20"/>
    </row>
    <row r="21" spans="1:27" ht="12.75" customHeight="1" x14ac:dyDescent="0.2">
      <c r="A21" s="207"/>
      <c r="B21" s="210"/>
      <c r="C21" s="9" t="s">
        <v>21</v>
      </c>
      <c r="D21" s="7"/>
      <c r="E21" s="10" t="s">
        <v>102</v>
      </c>
      <c r="F21" s="12"/>
      <c r="G21" s="7"/>
      <c r="H21" s="10" t="s">
        <v>102</v>
      </c>
      <c r="I21" s="7">
        <f t="shared" si="0"/>
        <v>0</v>
      </c>
      <c r="W21"/>
      <c r="X21"/>
      <c r="Y21"/>
      <c r="Z21"/>
      <c r="AA21"/>
    </row>
    <row r="22" spans="1:27" ht="12.75" customHeight="1" x14ac:dyDescent="0.2">
      <c r="A22" s="207"/>
      <c r="B22" s="210"/>
      <c r="C22" s="9" t="s">
        <v>3</v>
      </c>
      <c r="D22" s="7"/>
      <c r="E22" s="10" t="s">
        <v>102</v>
      </c>
      <c r="F22" s="12"/>
      <c r="G22" s="7"/>
      <c r="H22" s="10" t="s">
        <v>102</v>
      </c>
      <c r="I22" s="7">
        <f t="shared" si="0"/>
        <v>0</v>
      </c>
      <c r="W22"/>
      <c r="X22"/>
      <c r="Y22"/>
      <c r="Z22"/>
      <c r="AA22"/>
    </row>
    <row r="23" spans="1:27" ht="12.75" customHeight="1" x14ac:dyDescent="0.2">
      <c r="A23" s="207"/>
      <c r="B23" s="210"/>
      <c r="C23" s="9" t="s">
        <v>6</v>
      </c>
      <c r="D23" s="15"/>
      <c r="E23" s="10" t="s">
        <v>102</v>
      </c>
      <c r="F23" s="7"/>
      <c r="G23" s="15"/>
      <c r="H23" s="10" t="s">
        <v>102</v>
      </c>
      <c r="I23" s="7">
        <f t="shared" si="0"/>
        <v>0</v>
      </c>
      <c r="W23"/>
      <c r="X23"/>
      <c r="Y23"/>
      <c r="Z23"/>
      <c r="AA23"/>
    </row>
    <row r="24" spans="1:27" ht="12.75" customHeight="1" x14ac:dyDescent="0.2">
      <c r="A24" s="207"/>
      <c r="B24" s="210"/>
      <c r="C24" s="9" t="s">
        <v>9</v>
      </c>
      <c r="D24" s="15"/>
      <c r="E24" s="10" t="s">
        <v>102</v>
      </c>
      <c r="F24" s="7"/>
      <c r="G24" s="15"/>
      <c r="H24" s="10" t="s">
        <v>102</v>
      </c>
      <c r="I24" s="7">
        <f t="shared" si="0"/>
        <v>0</v>
      </c>
      <c r="W24"/>
      <c r="X24"/>
      <c r="Y24"/>
      <c r="Z24"/>
      <c r="AA24"/>
    </row>
    <row r="25" spans="1:27" ht="12.75" customHeight="1" x14ac:dyDescent="0.2">
      <c r="A25" s="207"/>
      <c r="B25" s="210"/>
      <c r="C25" s="9" t="s">
        <v>236</v>
      </c>
      <c r="D25" s="15"/>
      <c r="E25" s="10" t="s">
        <v>102</v>
      </c>
      <c r="F25" s="7"/>
      <c r="G25" s="15"/>
      <c r="H25" s="10" t="s">
        <v>102</v>
      </c>
      <c r="I25" s="7">
        <f t="shared" si="0"/>
        <v>0</v>
      </c>
      <c r="P25" s="95"/>
      <c r="W25"/>
      <c r="X25"/>
      <c r="Y25"/>
      <c r="Z25"/>
      <c r="AA25"/>
    </row>
    <row r="26" spans="1:27" ht="12.75" customHeight="1" x14ac:dyDescent="0.2">
      <c r="A26" s="207"/>
      <c r="B26" s="210"/>
      <c r="C26" s="9" t="s">
        <v>4</v>
      </c>
      <c r="D26" s="15"/>
      <c r="E26" s="10" t="s">
        <v>102</v>
      </c>
      <c r="F26" s="7"/>
      <c r="G26" s="15"/>
      <c r="H26" s="10" t="s">
        <v>102</v>
      </c>
      <c r="I26" s="7">
        <f t="shared" si="0"/>
        <v>0</v>
      </c>
      <c r="W26"/>
      <c r="X26"/>
      <c r="Y26"/>
      <c r="Z26"/>
      <c r="AA26"/>
    </row>
    <row r="27" spans="1:27" ht="12.75" customHeight="1" x14ac:dyDescent="0.2">
      <c r="A27" s="207"/>
      <c r="B27" s="210"/>
      <c r="C27" s="9" t="s">
        <v>18</v>
      </c>
      <c r="D27" s="7"/>
      <c r="E27" s="10" t="s">
        <v>102</v>
      </c>
      <c r="F27" s="7"/>
      <c r="G27" s="7"/>
      <c r="H27" s="10" t="s">
        <v>102</v>
      </c>
      <c r="I27" s="7">
        <f t="shared" si="0"/>
        <v>0</v>
      </c>
      <c r="P27" s="95"/>
      <c r="W27"/>
      <c r="X27"/>
      <c r="Y27"/>
      <c r="Z27"/>
      <c r="AA27"/>
    </row>
    <row r="28" spans="1:27" ht="12.75" customHeight="1" x14ac:dyDescent="0.2">
      <c r="A28" s="207"/>
      <c r="B28" s="210"/>
      <c r="C28" s="9" t="s">
        <v>22</v>
      </c>
      <c r="D28" s="7"/>
      <c r="E28" s="10" t="s">
        <v>102</v>
      </c>
      <c r="F28" s="7"/>
      <c r="G28" s="7"/>
      <c r="H28" s="10" t="s">
        <v>102</v>
      </c>
      <c r="I28" s="7">
        <f t="shared" si="0"/>
        <v>0</v>
      </c>
      <c r="P28" s="95"/>
      <c r="W28"/>
      <c r="X28"/>
      <c r="Y28"/>
      <c r="Z28"/>
      <c r="AA28"/>
    </row>
    <row r="29" spans="1:27" ht="12.75" customHeight="1" x14ac:dyDescent="0.2">
      <c r="A29" s="207"/>
      <c r="B29" s="210"/>
      <c r="C29" s="9" t="s">
        <v>23</v>
      </c>
      <c r="D29" s="7"/>
      <c r="E29" s="10" t="s">
        <v>102</v>
      </c>
      <c r="F29" s="7"/>
      <c r="G29" s="7"/>
      <c r="H29" s="10" t="s">
        <v>102</v>
      </c>
      <c r="I29" s="7">
        <f t="shared" si="0"/>
        <v>0</v>
      </c>
      <c r="W29"/>
      <c r="X29"/>
      <c r="Y29"/>
      <c r="Z29"/>
      <c r="AA29"/>
    </row>
    <row r="30" spans="1:27" ht="12.75" customHeight="1" x14ac:dyDescent="0.2">
      <c r="A30" s="207"/>
      <c r="B30" s="210"/>
      <c r="C30" s="9" t="s">
        <v>47</v>
      </c>
      <c r="D30" s="7"/>
      <c r="E30" s="10" t="s">
        <v>102</v>
      </c>
      <c r="F30" s="7"/>
      <c r="G30" s="7"/>
      <c r="H30" s="10" t="s">
        <v>102</v>
      </c>
      <c r="I30" s="7">
        <f t="shared" si="0"/>
        <v>0</v>
      </c>
      <c r="W30"/>
      <c r="X30"/>
      <c r="Y30"/>
      <c r="Z30"/>
      <c r="AA30"/>
    </row>
    <row r="31" spans="1:27" ht="12.75" customHeight="1" x14ac:dyDescent="0.2">
      <c r="A31" s="207"/>
      <c r="B31" s="210"/>
      <c r="C31" s="9" t="s">
        <v>5</v>
      </c>
      <c r="D31" s="7">
        <v>0</v>
      </c>
      <c r="E31" s="10">
        <f t="shared" si="1"/>
        <v>0</v>
      </c>
      <c r="F31" s="7"/>
      <c r="G31" s="7">
        <v>624</v>
      </c>
      <c r="H31" s="10">
        <f t="shared" si="2"/>
        <v>1</v>
      </c>
      <c r="I31" s="7">
        <f t="shared" si="0"/>
        <v>624</v>
      </c>
      <c r="P31" s="95"/>
      <c r="W31"/>
      <c r="X31"/>
      <c r="Y31"/>
      <c r="Z31"/>
      <c r="AA31"/>
    </row>
    <row r="32" spans="1:27" ht="12.75" customHeight="1" thickBot="1" x14ac:dyDescent="0.25">
      <c r="A32" s="207"/>
      <c r="B32" s="217"/>
      <c r="C32" s="59" t="s">
        <v>25</v>
      </c>
      <c r="D32" s="60">
        <f>SUM(D10:D31)</f>
        <v>624</v>
      </c>
      <c r="E32" s="61">
        <f t="shared" si="1"/>
        <v>0.5</v>
      </c>
      <c r="F32" s="62"/>
      <c r="G32" s="60">
        <f>SUM(G10:G31)</f>
        <v>624</v>
      </c>
      <c r="H32" s="61">
        <f t="shared" si="2"/>
        <v>0.5</v>
      </c>
      <c r="I32" s="63">
        <f t="shared" si="0"/>
        <v>1248</v>
      </c>
      <c r="P32" s="95"/>
      <c r="Q32" s="95"/>
      <c r="W32"/>
      <c r="X32"/>
      <c r="Y32"/>
      <c r="Z32"/>
      <c r="AA32"/>
    </row>
    <row r="33" spans="1:27" ht="12.75" customHeight="1" x14ac:dyDescent="0.2">
      <c r="A33" s="207"/>
      <c r="B33" s="209" t="s">
        <v>516</v>
      </c>
      <c r="C33" s="48" t="s">
        <v>490</v>
      </c>
      <c r="D33" s="16"/>
      <c r="E33" s="10" t="s">
        <v>102</v>
      </c>
      <c r="F33" s="16"/>
      <c r="G33" s="16"/>
      <c r="H33" s="10" t="s">
        <v>102</v>
      </c>
      <c r="I33" s="16">
        <f t="shared" si="0"/>
        <v>0</v>
      </c>
      <c r="P33" s="95"/>
      <c r="Q33" s="95"/>
      <c r="W33"/>
      <c r="X33"/>
      <c r="Y33"/>
      <c r="Z33"/>
      <c r="AA33"/>
    </row>
    <row r="34" spans="1:27" ht="12.75" customHeight="1" x14ac:dyDescent="0.2">
      <c r="A34" s="207"/>
      <c r="B34" s="209"/>
      <c r="C34" s="9" t="s">
        <v>491</v>
      </c>
      <c r="D34" s="7"/>
      <c r="E34" s="10" t="s">
        <v>102</v>
      </c>
      <c r="F34" s="12"/>
      <c r="G34" s="7"/>
      <c r="H34" s="10" t="s">
        <v>102</v>
      </c>
      <c r="I34" s="7">
        <f t="shared" si="0"/>
        <v>0</v>
      </c>
      <c r="W34"/>
      <c r="X34"/>
      <c r="Y34"/>
      <c r="Z34"/>
      <c r="AA34"/>
    </row>
    <row r="35" spans="1:27" ht="12.75" customHeight="1" x14ac:dyDescent="0.2">
      <c r="A35" s="207"/>
      <c r="B35" s="209"/>
      <c r="C35" s="9" t="s">
        <v>661</v>
      </c>
      <c r="D35" s="12"/>
      <c r="E35" s="10" t="s">
        <v>102</v>
      </c>
      <c r="F35" s="12"/>
      <c r="G35" s="7"/>
      <c r="H35" s="10" t="s">
        <v>102</v>
      </c>
      <c r="I35" s="7">
        <f t="shared" si="0"/>
        <v>0</v>
      </c>
      <c r="W35"/>
      <c r="X35"/>
      <c r="Y35"/>
      <c r="Z35"/>
      <c r="AA35"/>
    </row>
    <row r="36" spans="1:27" ht="12.75" customHeight="1" x14ac:dyDescent="0.2">
      <c r="A36" s="207"/>
      <c r="B36" s="209"/>
      <c r="C36" s="9" t="s">
        <v>662</v>
      </c>
      <c r="D36" s="7"/>
      <c r="E36" s="10" t="s">
        <v>102</v>
      </c>
      <c r="F36" s="7"/>
      <c r="G36" s="7"/>
      <c r="H36" s="10" t="s">
        <v>102</v>
      </c>
      <c r="I36" s="7">
        <f t="shared" si="0"/>
        <v>0</v>
      </c>
      <c r="W36"/>
      <c r="X36"/>
      <c r="Y36"/>
      <c r="Z36"/>
      <c r="AA36"/>
    </row>
    <row r="37" spans="1:27" ht="12.75" customHeight="1" x14ac:dyDescent="0.2">
      <c r="A37" s="207"/>
      <c r="B37" s="209"/>
      <c r="C37" s="9" t="s">
        <v>492</v>
      </c>
      <c r="D37" s="7"/>
      <c r="E37" s="10" t="s">
        <v>102</v>
      </c>
      <c r="F37" s="7"/>
      <c r="G37" s="7"/>
      <c r="H37" s="10" t="s">
        <v>102</v>
      </c>
      <c r="I37" s="7">
        <f t="shared" si="0"/>
        <v>0</v>
      </c>
      <c r="P37" s="95"/>
      <c r="W37"/>
      <c r="X37"/>
      <c r="Y37"/>
      <c r="Z37"/>
      <c r="AA37"/>
    </row>
    <row r="38" spans="1:27" ht="12.75" customHeight="1" x14ac:dyDescent="0.2">
      <c r="A38" s="207"/>
      <c r="B38" s="209"/>
      <c r="C38" s="9" t="s">
        <v>663</v>
      </c>
      <c r="D38" s="7"/>
      <c r="E38" s="10" t="s">
        <v>102</v>
      </c>
      <c r="F38" s="7"/>
      <c r="G38" s="7"/>
      <c r="H38" s="10" t="s">
        <v>102</v>
      </c>
      <c r="I38" s="7">
        <f t="shared" si="0"/>
        <v>0</v>
      </c>
      <c r="P38" s="95"/>
      <c r="W38"/>
      <c r="X38"/>
      <c r="Y38"/>
      <c r="Z38"/>
      <c r="AA38"/>
    </row>
    <row r="39" spans="1:27" ht="12.75" customHeight="1" x14ac:dyDescent="0.2">
      <c r="A39" s="207"/>
      <c r="B39" s="209"/>
      <c r="C39" s="9" t="s">
        <v>664</v>
      </c>
      <c r="D39" s="7"/>
      <c r="E39" s="10" t="s">
        <v>102</v>
      </c>
      <c r="F39" s="7"/>
      <c r="G39" s="7"/>
      <c r="H39" s="10" t="s">
        <v>102</v>
      </c>
      <c r="I39" s="7">
        <f t="shared" si="0"/>
        <v>0</v>
      </c>
      <c r="P39" s="95"/>
      <c r="W39"/>
      <c r="X39"/>
      <c r="Y39"/>
      <c r="Z39"/>
      <c r="AA39"/>
    </row>
    <row r="40" spans="1:27" ht="12.75" customHeight="1" x14ac:dyDescent="0.2">
      <c r="A40" s="207"/>
      <c r="B40" s="209"/>
      <c r="C40" s="9" t="s">
        <v>683</v>
      </c>
      <c r="D40" s="7"/>
      <c r="E40" s="10" t="s">
        <v>102</v>
      </c>
      <c r="F40" s="7"/>
      <c r="G40" s="7"/>
      <c r="H40" s="10" t="s">
        <v>102</v>
      </c>
      <c r="I40" s="7">
        <f t="shared" si="0"/>
        <v>0</v>
      </c>
      <c r="P40" s="95"/>
      <c r="W40"/>
      <c r="X40"/>
      <c r="Y40"/>
      <c r="Z40"/>
      <c r="AA40"/>
    </row>
    <row r="41" spans="1:27" ht="12.75" customHeight="1" x14ac:dyDescent="0.2">
      <c r="A41" s="207"/>
      <c r="B41" s="209"/>
      <c r="C41" s="9" t="s">
        <v>493</v>
      </c>
      <c r="D41" s="7"/>
      <c r="E41" s="10" t="s">
        <v>102</v>
      </c>
      <c r="F41" s="7"/>
      <c r="G41" s="7"/>
      <c r="H41" s="10" t="s">
        <v>102</v>
      </c>
      <c r="I41" s="7">
        <f t="shared" si="0"/>
        <v>0</v>
      </c>
      <c r="P41" s="95"/>
      <c r="W41"/>
      <c r="X41"/>
      <c r="Y41"/>
      <c r="Z41"/>
      <c r="AA41"/>
    </row>
    <row r="42" spans="1:27" ht="12.75" customHeight="1" x14ac:dyDescent="0.2">
      <c r="A42" s="207"/>
      <c r="B42" s="209"/>
      <c r="C42" s="9" t="s">
        <v>494</v>
      </c>
      <c r="D42" s="7"/>
      <c r="E42" s="10" t="s">
        <v>102</v>
      </c>
      <c r="F42" s="7"/>
      <c r="G42" s="7"/>
      <c r="H42" s="10" t="s">
        <v>102</v>
      </c>
      <c r="I42" s="7">
        <f t="shared" si="0"/>
        <v>0</v>
      </c>
      <c r="P42" s="95"/>
      <c r="W42"/>
      <c r="X42"/>
      <c r="Y42"/>
      <c r="Z42"/>
      <c r="AA42"/>
    </row>
    <row r="43" spans="1:27" ht="12.75" customHeight="1" x14ac:dyDescent="0.2">
      <c r="A43" s="207"/>
      <c r="B43" s="209"/>
      <c r="C43" s="9" t="s">
        <v>660</v>
      </c>
      <c r="D43" s="7"/>
      <c r="E43" s="10" t="s">
        <v>102</v>
      </c>
      <c r="F43" s="7"/>
      <c r="G43" s="7"/>
      <c r="H43" s="10" t="s">
        <v>102</v>
      </c>
      <c r="I43" s="7">
        <f t="shared" si="0"/>
        <v>0</v>
      </c>
      <c r="W43"/>
      <c r="X43"/>
      <c r="Y43"/>
      <c r="Z43"/>
      <c r="AA43"/>
    </row>
    <row r="44" spans="1:27" ht="12.75" customHeight="1" x14ac:dyDescent="0.2">
      <c r="A44" s="207"/>
      <c r="B44" s="209"/>
      <c r="C44" s="9" t="s">
        <v>495</v>
      </c>
      <c r="D44" s="41">
        <v>0</v>
      </c>
      <c r="E44" s="17">
        <f t="shared" si="1"/>
        <v>0</v>
      </c>
      <c r="F44" s="16"/>
      <c r="G44" s="41">
        <v>1728</v>
      </c>
      <c r="H44" s="17">
        <f t="shared" si="2"/>
        <v>1</v>
      </c>
      <c r="I44" s="16">
        <f t="shared" si="0"/>
        <v>1728</v>
      </c>
      <c r="P44" s="95"/>
      <c r="Q44" s="95"/>
      <c r="W44"/>
      <c r="X44"/>
      <c r="Y44"/>
      <c r="Z44"/>
      <c r="AA44"/>
    </row>
    <row r="45" spans="1:27" ht="12.75" customHeight="1" x14ac:dyDescent="0.2">
      <c r="A45" s="207"/>
      <c r="B45" s="209"/>
      <c r="C45" s="9" t="s">
        <v>665</v>
      </c>
      <c r="D45" s="7"/>
      <c r="E45" s="10" t="s">
        <v>102</v>
      </c>
      <c r="F45" s="12"/>
      <c r="G45" s="7"/>
      <c r="H45" s="10" t="s">
        <v>102</v>
      </c>
      <c r="I45" s="7">
        <f t="shared" si="0"/>
        <v>0</v>
      </c>
      <c r="W45"/>
      <c r="X45"/>
      <c r="Y45"/>
      <c r="Z45"/>
      <c r="AA45"/>
    </row>
    <row r="46" spans="1:27" ht="12.75" customHeight="1" x14ac:dyDescent="0.2">
      <c r="A46" s="207"/>
      <c r="B46" s="209"/>
      <c r="C46" s="9" t="s">
        <v>666</v>
      </c>
      <c r="D46" s="7"/>
      <c r="E46" s="10" t="s">
        <v>102</v>
      </c>
      <c r="F46" s="7"/>
      <c r="G46" s="7"/>
      <c r="H46" s="10" t="s">
        <v>102</v>
      </c>
      <c r="I46" s="7">
        <f t="shared" si="0"/>
        <v>0</v>
      </c>
      <c r="W46"/>
      <c r="X46"/>
      <c r="Y46"/>
      <c r="Z46"/>
      <c r="AA46"/>
    </row>
    <row r="47" spans="1:27" ht="12.75" customHeight="1" x14ac:dyDescent="0.2">
      <c r="A47" s="207"/>
      <c r="B47" s="209"/>
      <c r="C47" s="9" t="s">
        <v>496</v>
      </c>
      <c r="D47" s="7"/>
      <c r="E47" s="10" t="s">
        <v>102</v>
      </c>
      <c r="F47" s="7"/>
      <c r="G47" s="7"/>
      <c r="H47" s="10" t="s">
        <v>102</v>
      </c>
      <c r="I47" s="7">
        <f t="shared" si="0"/>
        <v>0</v>
      </c>
      <c r="P47" s="95"/>
      <c r="W47"/>
      <c r="X47"/>
      <c r="Y47"/>
      <c r="Z47"/>
      <c r="AA47"/>
    </row>
    <row r="48" spans="1:27" ht="12.75" customHeight="1" x14ac:dyDescent="0.2">
      <c r="A48" s="207"/>
      <c r="B48" s="209"/>
      <c r="C48" s="9" t="s">
        <v>667</v>
      </c>
      <c r="D48" s="7"/>
      <c r="E48" s="10" t="s">
        <v>102</v>
      </c>
      <c r="F48" s="7"/>
      <c r="G48" s="7"/>
      <c r="H48" s="10" t="s">
        <v>102</v>
      </c>
      <c r="I48" s="7">
        <f t="shared" si="0"/>
        <v>0</v>
      </c>
      <c r="W48"/>
      <c r="X48"/>
      <c r="Y48"/>
      <c r="Z48"/>
      <c r="AA48"/>
    </row>
    <row r="49" spans="1:27" ht="12.75" customHeight="1" x14ac:dyDescent="0.2">
      <c r="A49" s="207"/>
      <c r="B49" s="209"/>
      <c r="C49" s="9" t="s">
        <v>497</v>
      </c>
      <c r="D49" s="15"/>
      <c r="E49" s="10" t="s">
        <v>102</v>
      </c>
      <c r="F49" s="7"/>
      <c r="G49" s="15"/>
      <c r="H49" s="10" t="s">
        <v>102</v>
      </c>
      <c r="I49" s="7">
        <f t="shared" si="0"/>
        <v>0</v>
      </c>
      <c r="P49" s="95"/>
      <c r="W49"/>
      <c r="X49"/>
      <c r="Y49"/>
      <c r="Z49"/>
      <c r="AA49"/>
    </row>
    <row r="50" spans="1:27" ht="12.75" customHeight="1" thickBot="1" x14ac:dyDescent="0.25">
      <c r="A50" s="207"/>
      <c r="B50" s="219"/>
      <c r="C50" s="64" t="s">
        <v>25</v>
      </c>
      <c r="D50" s="60">
        <f>SUM(D33:D49)</f>
        <v>0</v>
      </c>
      <c r="E50" s="61">
        <f t="shared" si="1"/>
        <v>0</v>
      </c>
      <c r="F50" s="63"/>
      <c r="G50" s="60">
        <f>SUM(G33:G49)</f>
        <v>1728</v>
      </c>
      <c r="H50" s="61">
        <f t="shared" si="2"/>
        <v>1</v>
      </c>
      <c r="I50" s="63">
        <f t="shared" si="0"/>
        <v>1728</v>
      </c>
      <c r="P50" s="95"/>
      <c r="Q50" s="95"/>
      <c r="W50"/>
      <c r="X50"/>
      <c r="Y50"/>
      <c r="Z50"/>
      <c r="AA50"/>
    </row>
    <row r="51" spans="1:27" ht="12.75" customHeight="1" thickBot="1" x14ac:dyDescent="0.25">
      <c r="A51" s="211"/>
      <c r="B51" s="204" t="s">
        <v>295</v>
      </c>
      <c r="C51" s="205"/>
      <c r="D51" s="76">
        <f>SUM(D32,D50)</f>
        <v>624</v>
      </c>
      <c r="E51" s="77">
        <f t="shared" si="1"/>
        <v>0.20967741935483872</v>
      </c>
      <c r="F51" s="78"/>
      <c r="G51" s="76">
        <f>SUM(G32,G50)</f>
        <v>2352</v>
      </c>
      <c r="H51" s="77">
        <f t="shared" si="2"/>
        <v>0.79032258064516125</v>
      </c>
      <c r="I51" s="78">
        <f t="shared" si="0"/>
        <v>2976</v>
      </c>
      <c r="P51" s="95"/>
      <c r="Q51" s="95"/>
      <c r="W51"/>
      <c r="X51"/>
      <c r="Y51"/>
      <c r="Z51"/>
      <c r="AA51"/>
    </row>
    <row r="52" spans="1:27" ht="12.75" customHeight="1" x14ac:dyDescent="0.2">
      <c r="A52" s="212" t="s">
        <v>535</v>
      </c>
      <c r="B52" s="212" t="s">
        <v>517</v>
      </c>
      <c r="C52" s="51" t="s">
        <v>203</v>
      </c>
      <c r="D52" s="86"/>
      <c r="E52" s="87"/>
      <c r="F52" s="86"/>
      <c r="G52" s="86"/>
      <c r="H52" s="87"/>
      <c r="I52" s="86"/>
      <c r="N52" s="95"/>
      <c r="O52" s="95"/>
      <c r="P52" s="95"/>
      <c r="W52"/>
      <c r="X52"/>
      <c r="Y52"/>
      <c r="Z52"/>
      <c r="AA52"/>
    </row>
    <row r="53" spans="1:27" ht="12.75" customHeight="1" x14ac:dyDescent="0.2">
      <c r="A53" s="209"/>
      <c r="B53" s="209"/>
      <c r="C53" s="9" t="s">
        <v>36</v>
      </c>
      <c r="D53" s="15"/>
      <c r="E53" s="10" t="s">
        <v>102</v>
      </c>
      <c r="F53" s="7"/>
      <c r="G53" s="15"/>
      <c r="H53" s="10" t="s">
        <v>102</v>
      </c>
      <c r="I53" s="7">
        <f t="shared" si="0"/>
        <v>0</v>
      </c>
      <c r="N53" s="95"/>
      <c r="O53" s="95"/>
      <c r="P53" s="95"/>
      <c r="W53"/>
      <c r="X53"/>
      <c r="Y53"/>
      <c r="Z53"/>
      <c r="AA53"/>
    </row>
    <row r="54" spans="1:27" ht="12.75" customHeight="1" x14ac:dyDescent="0.2">
      <c r="A54" s="209"/>
      <c r="B54" s="209"/>
      <c r="C54" s="9" t="s">
        <v>234</v>
      </c>
      <c r="D54" s="15"/>
      <c r="E54" s="10" t="s">
        <v>102</v>
      </c>
      <c r="F54" s="7"/>
      <c r="G54" s="15"/>
      <c r="H54" s="10" t="s">
        <v>102</v>
      </c>
      <c r="I54" s="7">
        <f t="shared" si="0"/>
        <v>0</v>
      </c>
      <c r="N54" s="95"/>
      <c r="O54" s="95"/>
      <c r="P54" s="95"/>
      <c r="Q54" s="95"/>
      <c r="W54"/>
      <c r="X54"/>
      <c r="Y54"/>
      <c r="Z54"/>
      <c r="AA54"/>
    </row>
    <row r="55" spans="1:27" ht="12.75" customHeight="1" x14ac:dyDescent="0.2">
      <c r="A55" s="209"/>
      <c r="B55" s="209"/>
      <c r="C55" s="9" t="s">
        <v>7</v>
      </c>
      <c r="D55" s="15"/>
      <c r="E55" s="10" t="s">
        <v>102</v>
      </c>
      <c r="F55" s="7"/>
      <c r="G55" s="15"/>
      <c r="H55" s="10" t="s">
        <v>102</v>
      </c>
      <c r="I55" s="7">
        <f t="shared" si="0"/>
        <v>0</v>
      </c>
      <c r="N55" s="95"/>
      <c r="O55" s="95"/>
      <c r="P55" s="95"/>
      <c r="W55"/>
      <c r="X55"/>
      <c r="Y55"/>
      <c r="Z55"/>
      <c r="AA55"/>
    </row>
    <row r="56" spans="1:27" ht="12.75" customHeight="1" x14ac:dyDescent="0.2">
      <c r="A56" s="210"/>
      <c r="B56" s="210"/>
      <c r="C56" s="9" t="s">
        <v>14</v>
      </c>
      <c r="D56" s="15"/>
      <c r="E56" s="10" t="s">
        <v>102</v>
      </c>
      <c r="F56" s="7"/>
      <c r="G56" s="15"/>
      <c r="H56" s="10" t="s">
        <v>102</v>
      </c>
      <c r="I56" s="7">
        <f t="shared" si="0"/>
        <v>0</v>
      </c>
      <c r="N56" s="95"/>
      <c r="O56" s="95"/>
      <c r="P56" s="95"/>
      <c r="Q56" s="95"/>
      <c r="W56"/>
      <c r="X56"/>
      <c r="Y56"/>
      <c r="Z56"/>
      <c r="AA56"/>
    </row>
    <row r="57" spans="1:27" ht="12.75" customHeight="1" x14ac:dyDescent="0.2">
      <c r="A57" s="210"/>
      <c r="B57" s="210"/>
      <c r="C57" s="9" t="s">
        <v>0</v>
      </c>
      <c r="D57" s="15"/>
      <c r="E57" s="10" t="s">
        <v>102</v>
      </c>
      <c r="F57" s="7"/>
      <c r="G57" s="15"/>
      <c r="H57" s="10" t="s">
        <v>102</v>
      </c>
      <c r="I57" s="7">
        <f t="shared" si="0"/>
        <v>0</v>
      </c>
      <c r="N57" s="95"/>
      <c r="O57" s="95"/>
      <c r="P57" s="95"/>
      <c r="Q57" s="95"/>
      <c r="W57"/>
      <c r="X57"/>
      <c r="Y57"/>
      <c r="Z57"/>
      <c r="AA57"/>
    </row>
    <row r="58" spans="1:27" ht="12.75" customHeight="1" x14ac:dyDescent="0.2">
      <c r="A58" s="210"/>
      <c r="B58" s="210"/>
      <c r="C58" s="50" t="s">
        <v>15</v>
      </c>
      <c r="D58" s="15"/>
      <c r="E58" s="10" t="s">
        <v>102</v>
      </c>
      <c r="F58" s="7"/>
      <c r="G58" s="15"/>
      <c r="H58" s="10" t="s">
        <v>102</v>
      </c>
      <c r="I58" s="7">
        <f t="shared" si="0"/>
        <v>0</v>
      </c>
      <c r="N58" s="95"/>
      <c r="O58" s="95"/>
      <c r="P58" s="95"/>
      <c r="W58"/>
      <c r="X58"/>
      <c r="Y58"/>
      <c r="Z58"/>
      <c r="AA58"/>
    </row>
    <row r="59" spans="1:27" ht="12.75" customHeight="1" x14ac:dyDescent="0.2">
      <c r="A59" s="210"/>
      <c r="B59" s="210"/>
      <c r="C59" s="50" t="s">
        <v>34</v>
      </c>
      <c r="D59" s="15"/>
      <c r="E59" s="10" t="s">
        <v>102</v>
      </c>
      <c r="F59" s="7"/>
      <c r="G59" s="15"/>
      <c r="H59" s="10" t="s">
        <v>102</v>
      </c>
      <c r="I59" s="7">
        <f t="shared" si="0"/>
        <v>0</v>
      </c>
      <c r="N59" s="95"/>
      <c r="O59" s="95"/>
      <c r="P59" s="95"/>
      <c r="Q59" s="95"/>
      <c r="W59"/>
      <c r="X59"/>
      <c r="Y59"/>
      <c r="Z59"/>
      <c r="AA59"/>
    </row>
    <row r="60" spans="1:27" ht="12.75" customHeight="1" x14ac:dyDescent="0.2">
      <c r="A60" s="210"/>
      <c r="B60" s="210"/>
      <c r="C60" s="50" t="s">
        <v>37</v>
      </c>
      <c r="D60" s="15"/>
      <c r="E60" s="10" t="s">
        <v>102</v>
      </c>
      <c r="F60" s="7"/>
      <c r="G60" s="15"/>
      <c r="H60" s="10" t="s">
        <v>102</v>
      </c>
      <c r="I60" s="7">
        <f t="shared" si="0"/>
        <v>0</v>
      </c>
      <c r="N60" s="95"/>
      <c r="O60" s="95"/>
      <c r="P60" s="95"/>
      <c r="Q60" s="95"/>
      <c r="W60"/>
      <c r="X60"/>
      <c r="Y60"/>
      <c r="Z60"/>
      <c r="AA60"/>
    </row>
    <row r="61" spans="1:27" ht="12.75" customHeight="1" x14ac:dyDescent="0.2">
      <c r="A61" s="210"/>
      <c r="B61" s="210"/>
      <c r="C61" s="50" t="s">
        <v>208</v>
      </c>
      <c r="D61" s="15"/>
      <c r="E61" s="10" t="s">
        <v>102</v>
      </c>
      <c r="F61" s="7"/>
      <c r="G61" s="15"/>
      <c r="H61" s="10" t="s">
        <v>102</v>
      </c>
      <c r="I61" s="7">
        <f t="shared" si="0"/>
        <v>0</v>
      </c>
      <c r="N61" s="95"/>
      <c r="O61" s="95"/>
      <c r="P61" s="95"/>
      <c r="W61"/>
      <c r="X61"/>
      <c r="Y61"/>
      <c r="Z61"/>
      <c r="AA61"/>
    </row>
    <row r="62" spans="1:27" ht="12.75" customHeight="1" x14ac:dyDescent="0.2">
      <c r="A62" s="210"/>
      <c r="B62" s="210"/>
      <c r="C62" s="50" t="s">
        <v>1</v>
      </c>
      <c r="D62" s="15">
        <v>14016</v>
      </c>
      <c r="E62" s="10">
        <f t="shared" si="1"/>
        <v>0.35138387484957884</v>
      </c>
      <c r="F62" s="7"/>
      <c r="G62" s="15">
        <v>25872</v>
      </c>
      <c r="H62" s="10">
        <f t="shared" si="2"/>
        <v>0.64861612515042122</v>
      </c>
      <c r="I62" s="7">
        <f t="shared" si="0"/>
        <v>39888</v>
      </c>
      <c r="N62" s="95"/>
      <c r="O62" s="95"/>
      <c r="P62" s="95"/>
      <c r="Q62" s="95"/>
      <c r="W62"/>
      <c r="X62"/>
      <c r="Y62"/>
      <c r="Z62"/>
      <c r="AA62"/>
    </row>
    <row r="63" spans="1:27" ht="12.75" customHeight="1" x14ac:dyDescent="0.2">
      <c r="A63" s="210"/>
      <c r="B63" s="210"/>
      <c r="C63" s="50" t="s">
        <v>16</v>
      </c>
      <c r="D63" s="15"/>
      <c r="E63" s="10" t="s">
        <v>102</v>
      </c>
      <c r="F63" s="7"/>
      <c r="G63" s="15"/>
      <c r="H63" s="10" t="s">
        <v>102</v>
      </c>
      <c r="I63" s="7">
        <f t="shared" si="0"/>
        <v>0</v>
      </c>
      <c r="W63"/>
      <c r="X63"/>
      <c r="Y63"/>
      <c r="Z63"/>
      <c r="AA63"/>
    </row>
    <row r="64" spans="1:27" ht="12.75" customHeight="1" x14ac:dyDescent="0.2">
      <c r="A64" s="210"/>
      <c r="B64" s="210"/>
      <c r="C64" s="50" t="s">
        <v>17</v>
      </c>
      <c r="D64" s="15"/>
      <c r="E64" s="10" t="s">
        <v>102</v>
      </c>
      <c r="F64" s="7"/>
      <c r="G64" s="15"/>
      <c r="H64" s="10" t="s">
        <v>102</v>
      </c>
      <c r="I64" s="7">
        <f t="shared" si="0"/>
        <v>0</v>
      </c>
      <c r="W64"/>
      <c r="X64"/>
      <c r="Y64"/>
      <c r="Z64"/>
      <c r="AA64"/>
    </row>
    <row r="65" spans="1:27" ht="12.75" customHeight="1" x14ac:dyDescent="0.2">
      <c r="A65" s="210"/>
      <c r="B65" s="210"/>
      <c r="C65" s="50" t="s">
        <v>21</v>
      </c>
      <c r="D65" s="15">
        <v>4320</v>
      </c>
      <c r="E65" s="10">
        <f t="shared" si="1"/>
        <v>0.27190332326283984</v>
      </c>
      <c r="F65" s="7"/>
      <c r="G65" s="15">
        <v>11568.000000000002</v>
      </c>
      <c r="H65" s="10">
        <f t="shared" si="2"/>
        <v>0.72809667673716016</v>
      </c>
      <c r="I65" s="7">
        <f t="shared" si="0"/>
        <v>15888.000000000002</v>
      </c>
      <c r="O65" s="95"/>
      <c r="P65" s="95"/>
      <c r="Q65" s="95"/>
      <c r="W65"/>
      <c r="X65"/>
      <c r="Y65"/>
      <c r="Z65"/>
      <c r="AA65"/>
    </row>
    <row r="66" spans="1:27" ht="12.75" customHeight="1" x14ac:dyDescent="0.2">
      <c r="A66" s="210"/>
      <c r="B66" s="210"/>
      <c r="C66" s="50" t="s">
        <v>3</v>
      </c>
      <c r="D66" s="15"/>
      <c r="E66" s="10" t="s">
        <v>102</v>
      </c>
      <c r="F66" s="7"/>
      <c r="G66" s="15"/>
      <c r="H66" s="10" t="s">
        <v>102</v>
      </c>
      <c r="I66" s="7">
        <f t="shared" si="0"/>
        <v>0</v>
      </c>
      <c r="W66"/>
      <c r="X66"/>
      <c r="Y66"/>
      <c r="Z66"/>
      <c r="AA66"/>
    </row>
    <row r="67" spans="1:27" ht="12.75" customHeight="1" x14ac:dyDescent="0.2">
      <c r="A67" s="210"/>
      <c r="B67" s="210"/>
      <c r="C67" s="50" t="s">
        <v>6</v>
      </c>
      <c r="D67" s="15">
        <v>0</v>
      </c>
      <c r="E67" s="10">
        <f t="shared" si="1"/>
        <v>0</v>
      </c>
      <c r="F67" s="7"/>
      <c r="G67" s="15">
        <v>10368</v>
      </c>
      <c r="H67" s="10">
        <f t="shared" si="2"/>
        <v>1</v>
      </c>
      <c r="I67" s="7">
        <f t="shared" si="0"/>
        <v>10368</v>
      </c>
      <c r="P67" s="95"/>
      <c r="Q67" s="95"/>
      <c r="W67"/>
      <c r="X67"/>
      <c r="Y67"/>
      <c r="Z67"/>
      <c r="AA67"/>
    </row>
    <row r="68" spans="1:27" ht="12.75" customHeight="1" x14ac:dyDescent="0.2">
      <c r="A68" s="210"/>
      <c r="B68" s="210"/>
      <c r="C68" s="50" t="s">
        <v>9</v>
      </c>
      <c r="D68" s="15"/>
      <c r="E68" s="10" t="s">
        <v>102</v>
      </c>
      <c r="F68" s="7"/>
      <c r="G68" s="15"/>
      <c r="H68" s="10" t="s">
        <v>102</v>
      </c>
      <c r="I68" s="7">
        <f t="shared" si="0"/>
        <v>0</v>
      </c>
      <c r="W68"/>
      <c r="X68"/>
      <c r="Y68"/>
      <c r="Z68"/>
      <c r="AA68"/>
    </row>
    <row r="69" spans="1:27" ht="12.75" customHeight="1" x14ac:dyDescent="0.2">
      <c r="A69" s="210"/>
      <c r="B69" s="210"/>
      <c r="C69" s="50" t="s">
        <v>236</v>
      </c>
      <c r="D69" s="15"/>
      <c r="E69" s="10" t="s">
        <v>102</v>
      </c>
      <c r="F69" s="7"/>
      <c r="G69" s="15"/>
      <c r="H69" s="10" t="s">
        <v>102</v>
      </c>
      <c r="I69" s="7">
        <f t="shared" si="0"/>
        <v>0</v>
      </c>
      <c r="W69"/>
      <c r="X69"/>
      <c r="Y69"/>
      <c r="Z69"/>
      <c r="AA69"/>
    </row>
    <row r="70" spans="1:27" ht="12.75" customHeight="1" x14ac:dyDescent="0.2">
      <c r="A70" s="210"/>
      <c r="B70" s="210"/>
      <c r="C70" s="50" t="s">
        <v>4</v>
      </c>
      <c r="D70" s="15"/>
      <c r="E70" s="10" t="s">
        <v>102</v>
      </c>
      <c r="F70" s="7"/>
      <c r="G70" s="15"/>
      <c r="H70" s="10" t="s">
        <v>102</v>
      </c>
      <c r="I70" s="7">
        <f t="shared" si="0"/>
        <v>0</v>
      </c>
      <c r="W70"/>
      <c r="X70"/>
      <c r="Y70"/>
      <c r="Z70"/>
      <c r="AA70"/>
    </row>
    <row r="71" spans="1:27" ht="12.75" customHeight="1" x14ac:dyDescent="0.2">
      <c r="A71" s="210"/>
      <c r="B71" s="210"/>
      <c r="C71" s="50" t="s">
        <v>10</v>
      </c>
      <c r="D71" s="15"/>
      <c r="E71" s="10" t="s">
        <v>102</v>
      </c>
      <c r="F71" s="7"/>
      <c r="G71" s="15"/>
      <c r="H71" s="10" t="s">
        <v>102</v>
      </c>
      <c r="I71" s="7">
        <f t="shared" si="0"/>
        <v>0</v>
      </c>
      <c r="W71"/>
      <c r="X71"/>
      <c r="Y71"/>
      <c r="Z71"/>
      <c r="AA71"/>
    </row>
    <row r="72" spans="1:27" ht="12.75" customHeight="1" x14ac:dyDescent="0.2">
      <c r="A72" s="210"/>
      <c r="B72" s="210"/>
      <c r="C72" s="50" t="s">
        <v>22</v>
      </c>
      <c r="D72" s="15">
        <v>9648</v>
      </c>
      <c r="E72" s="10">
        <f t="shared" si="1"/>
        <v>0.6165644171779141</v>
      </c>
      <c r="F72" s="7"/>
      <c r="G72" s="15">
        <v>6000</v>
      </c>
      <c r="H72" s="10">
        <f t="shared" si="2"/>
        <v>0.3834355828220859</v>
      </c>
      <c r="I72" s="7">
        <f t="shared" si="0"/>
        <v>15648</v>
      </c>
      <c r="O72" s="95"/>
      <c r="P72" s="95"/>
      <c r="Q72" s="95"/>
      <c r="W72"/>
      <c r="X72"/>
      <c r="Y72"/>
      <c r="Z72"/>
      <c r="AA72"/>
    </row>
    <row r="73" spans="1:27" ht="12.75" customHeight="1" x14ac:dyDescent="0.2">
      <c r="A73" s="210"/>
      <c r="B73" s="210"/>
      <c r="C73" s="50" t="s">
        <v>23</v>
      </c>
      <c r="D73" s="15"/>
      <c r="E73" s="10" t="s">
        <v>102</v>
      </c>
      <c r="F73" s="7"/>
      <c r="G73" s="15"/>
      <c r="H73" s="10" t="s">
        <v>102</v>
      </c>
      <c r="I73" s="7">
        <f t="shared" si="0"/>
        <v>0</v>
      </c>
      <c r="W73"/>
      <c r="X73"/>
      <c r="Y73"/>
      <c r="Z73"/>
      <c r="AA73"/>
    </row>
    <row r="74" spans="1:27" ht="12.75" customHeight="1" x14ac:dyDescent="0.2">
      <c r="A74" s="210"/>
      <c r="B74" s="210"/>
      <c r="C74" s="50" t="s">
        <v>47</v>
      </c>
      <c r="D74" s="15"/>
      <c r="E74" s="10" t="s">
        <v>102</v>
      </c>
      <c r="F74" s="7"/>
      <c r="G74" s="15"/>
      <c r="H74" s="10" t="s">
        <v>102</v>
      </c>
      <c r="I74" s="7">
        <f t="shared" si="0"/>
        <v>0</v>
      </c>
      <c r="W74"/>
      <c r="X74"/>
      <c r="Y74"/>
      <c r="Z74"/>
      <c r="AA74"/>
    </row>
    <row r="75" spans="1:27" ht="12.75" customHeight="1" x14ac:dyDescent="0.2">
      <c r="A75" s="210"/>
      <c r="B75" s="210"/>
      <c r="C75" s="50" t="s">
        <v>24</v>
      </c>
      <c r="D75" s="15"/>
      <c r="E75" s="10" t="s">
        <v>102</v>
      </c>
      <c r="F75" s="7"/>
      <c r="G75" s="15"/>
      <c r="H75" s="10" t="s">
        <v>102</v>
      </c>
      <c r="I75" s="7">
        <f t="shared" si="0"/>
        <v>0</v>
      </c>
      <c r="W75"/>
      <c r="X75"/>
      <c r="Y75"/>
      <c r="Z75"/>
      <c r="AA75"/>
    </row>
    <row r="76" spans="1:27" ht="12.75" customHeight="1" x14ac:dyDescent="0.2">
      <c r="A76" s="210"/>
      <c r="B76" s="210"/>
      <c r="C76" s="50" t="s">
        <v>5</v>
      </c>
      <c r="D76" s="15"/>
      <c r="E76" s="10" t="s">
        <v>102</v>
      </c>
      <c r="F76" s="7"/>
      <c r="G76" s="15"/>
      <c r="H76" s="10" t="s">
        <v>102</v>
      </c>
      <c r="I76" s="7">
        <f t="shared" si="0"/>
        <v>0</v>
      </c>
      <c r="N76" s="95"/>
      <c r="O76" s="95"/>
      <c r="P76" s="95"/>
      <c r="Q76" s="95"/>
      <c r="W76"/>
      <c r="X76"/>
      <c r="Y76"/>
      <c r="Z76"/>
      <c r="AA76"/>
    </row>
    <row r="77" spans="1:27" ht="12.75" customHeight="1" thickBot="1" x14ac:dyDescent="0.25">
      <c r="A77" s="210"/>
      <c r="B77" s="217"/>
      <c r="C77" s="64" t="s">
        <v>25</v>
      </c>
      <c r="D77" s="60">
        <f>SUM(D53:D76)</f>
        <v>27984</v>
      </c>
      <c r="E77" s="61">
        <f t="shared" ref="E77:E101" si="3">+D77/$I77</f>
        <v>0.34213615023474181</v>
      </c>
      <c r="F77" s="63"/>
      <c r="G77" s="60">
        <f>SUM(G53:G76)</f>
        <v>53808</v>
      </c>
      <c r="H77" s="61">
        <f t="shared" ref="H77:H101" si="4">+G77/$I77</f>
        <v>0.65786384976525825</v>
      </c>
      <c r="I77" s="63">
        <f t="shared" ref="I77:I101" si="5">+D77+G77</f>
        <v>81792</v>
      </c>
      <c r="O77" s="95"/>
      <c r="P77" s="95"/>
      <c r="Q77" s="95"/>
      <c r="W77"/>
      <c r="X77"/>
      <c r="Y77"/>
      <c r="Z77"/>
      <c r="AA77"/>
    </row>
    <row r="78" spans="1:27" ht="12.75" customHeight="1" thickBot="1" x14ac:dyDescent="0.25">
      <c r="A78" s="217"/>
      <c r="B78" s="204" t="s">
        <v>326</v>
      </c>
      <c r="C78" s="205"/>
      <c r="D78" s="76">
        <f>+D77</f>
        <v>27984</v>
      </c>
      <c r="E78" s="77">
        <f t="shared" si="3"/>
        <v>0.34213615023474181</v>
      </c>
      <c r="F78" s="78"/>
      <c r="G78" s="76">
        <f>+G77</f>
        <v>53808</v>
      </c>
      <c r="H78" s="77">
        <f t="shared" si="4"/>
        <v>0.65786384976525825</v>
      </c>
      <c r="I78" s="78">
        <f t="shared" si="5"/>
        <v>81792</v>
      </c>
      <c r="O78" s="95"/>
      <c r="P78" s="95"/>
      <c r="Q78" s="95"/>
      <c r="W78"/>
      <c r="X78"/>
      <c r="Y78"/>
      <c r="Z78"/>
      <c r="AA78"/>
    </row>
    <row r="79" spans="1:27" ht="12.75" customHeight="1" x14ac:dyDescent="0.2">
      <c r="A79" s="212" t="s">
        <v>534</v>
      </c>
      <c r="B79" s="212" t="s">
        <v>518</v>
      </c>
      <c r="C79" s="51" t="s">
        <v>76</v>
      </c>
      <c r="D79" s="86"/>
      <c r="E79" s="87"/>
      <c r="F79" s="86"/>
      <c r="G79" s="86"/>
      <c r="H79" s="87"/>
      <c r="I79" s="86"/>
      <c r="O79" s="95"/>
      <c r="P79" s="95"/>
      <c r="Q79" s="95"/>
      <c r="W79"/>
      <c r="X79"/>
      <c r="Y79"/>
      <c r="Z79"/>
      <c r="AA79"/>
    </row>
    <row r="80" spans="1:27" ht="12.75" customHeight="1" x14ac:dyDescent="0.2">
      <c r="A80" s="209"/>
      <c r="B80" s="209"/>
      <c r="C80" s="9" t="s">
        <v>234</v>
      </c>
      <c r="D80" s="15"/>
      <c r="E80" s="10" t="s">
        <v>102</v>
      </c>
      <c r="F80" s="7"/>
      <c r="G80" s="15"/>
      <c r="H80" s="10" t="s">
        <v>102</v>
      </c>
      <c r="I80" s="7">
        <f t="shared" si="5"/>
        <v>0</v>
      </c>
      <c r="N80" s="95"/>
      <c r="O80" s="95"/>
      <c r="P80" s="95"/>
      <c r="Q80" s="95"/>
      <c r="W80"/>
      <c r="X80"/>
      <c r="Y80"/>
      <c r="Z80"/>
      <c r="AA80"/>
    </row>
    <row r="81" spans="1:27" ht="12.75" customHeight="1" x14ac:dyDescent="0.2">
      <c r="A81" s="209"/>
      <c r="B81" s="209"/>
      <c r="C81" s="9" t="s">
        <v>7</v>
      </c>
      <c r="D81" s="15"/>
      <c r="E81" s="10" t="s">
        <v>102</v>
      </c>
      <c r="F81" s="7"/>
      <c r="G81" s="15"/>
      <c r="H81" s="10" t="s">
        <v>102</v>
      </c>
      <c r="I81" s="7">
        <f t="shared" si="5"/>
        <v>0</v>
      </c>
      <c r="N81" s="95"/>
      <c r="O81" s="95"/>
      <c r="P81" s="95"/>
      <c r="Q81" s="95"/>
      <c r="W81"/>
      <c r="X81"/>
      <c r="Y81"/>
      <c r="Z81"/>
      <c r="AA81"/>
    </row>
    <row r="82" spans="1:27" ht="12.75" customHeight="1" x14ac:dyDescent="0.2">
      <c r="A82" s="209"/>
      <c r="B82" s="209"/>
      <c r="C82" s="9" t="s">
        <v>235</v>
      </c>
      <c r="D82" s="15"/>
      <c r="E82" s="10" t="s">
        <v>102</v>
      </c>
      <c r="F82" s="7"/>
      <c r="G82" s="15"/>
      <c r="H82" s="10" t="s">
        <v>102</v>
      </c>
      <c r="I82" s="7">
        <f t="shared" si="5"/>
        <v>0</v>
      </c>
      <c r="N82" s="95"/>
      <c r="O82" s="95"/>
      <c r="P82" s="95"/>
      <c r="Q82" s="95"/>
      <c r="W82"/>
      <c r="X82"/>
      <c r="Y82"/>
      <c r="Z82"/>
      <c r="AA82"/>
    </row>
    <row r="83" spans="1:27" ht="12.75" customHeight="1" x14ac:dyDescent="0.2">
      <c r="A83" s="209"/>
      <c r="B83" s="209"/>
      <c r="C83" s="9" t="s">
        <v>14</v>
      </c>
      <c r="D83" s="15"/>
      <c r="E83" s="10" t="s">
        <v>102</v>
      </c>
      <c r="F83" s="7"/>
      <c r="G83" s="15"/>
      <c r="H83" s="10" t="s">
        <v>102</v>
      </c>
      <c r="I83" s="7">
        <f t="shared" si="5"/>
        <v>0</v>
      </c>
      <c r="N83" s="95"/>
      <c r="O83" s="95"/>
      <c r="P83" s="95"/>
      <c r="Q83" s="95"/>
      <c r="W83"/>
      <c r="X83"/>
      <c r="Y83"/>
      <c r="Z83"/>
      <c r="AA83"/>
    </row>
    <row r="84" spans="1:27" ht="12.75" customHeight="1" x14ac:dyDescent="0.2">
      <c r="A84" s="209"/>
      <c r="B84" s="210"/>
      <c r="C84" s="9" t="s">
        <v>0</v>
      </c>
      <c r="D84" s="15"/>
      <c r="E84" s="10" t="s">
        <v>102</v>
      </c>
      <c r="F84" s="7"/>
      <c r="G84" s="15"/>
      <c r="H84" s="10" t="s">
        <v>102</v>
      </c>
      <c r="I84" s="7">
        <f t="shared" si="5"/>
        <v>0</v>
      </c>
      <c r="N84" s="95"/>
      <c r="O84" s="95"/>
      <c r="P84" s="95"/>
      <c r="Q84" s="95"/>
      <c r="W84"/>
      <c r="X84"/>
      <c r="Y84"/>
      <c r="Z84"/>
      <c r="AA84"/>
    </row>
    <row r="85" spans="1:27" ht="12.75" customHeight="1" x14ac:dyDescent="0.2">
      <c r="A85" s="209"/>
      <c r="B85" s="210"/>
      <c r="C85" s="50" t="s">
        <v>34</v>
      </c>
      <c r="D85" s="15"/>
      <c r="E85" s="10" t="s">
        <v>102</v>
      </c>
      <c r="F85" s="7"/>
      <c r="G85" s="15"/>
      <c r="H85" s="10" t="s">
        <v>102</v>
      </c>
      <c r="I85" s="7">
        <f t="shared" si="5"/>
        <v>0</v>
      </c>
      <c r="N85" s="95"/>
      <c r="O85" s="95"/>
      <c r="P85" s="95"/>
      <c r="W85"/>
      <c r="X85"/>
      <c r="Y85"/>
      <c r="Z85"/>
      <c r="AA85"/>
    </row>
    <row r="86" spans="1:27" ht="12.75" customHeight="1" x14ac:dyDescent="0.2">
      <c r="A86" s="209"/>
      <c r="B86" s="210"/>
      <c r="C86" s="50" t="s">
        <v>37</v>
      </c>
      <c r="D86" s="15"/>
      <c r="E86" s="10" t="s">
        <v>102</v>
      </c>
      <c r="F86" s="7"/>
      <c r="G86" s="15"/>
      <c r="H86" s="10" t="s">
        <v>102</v>
      </c>
      <c r="I86" s="7">
        <f t="shared" si="5"/>
        <v>0</v>
      </c>
      <c r="N86" s="95"/>
      <c r="O86" s="95"/>
      <c r="P86" s="95"/>
      <c r="Q86" s="95"/>
      <c r="W86"/>
      <c r="X86"/>
      <c r="Y86"/>
      <c r="Z86"/>
      <c r="AA86"/>
    </row>
    <row r="87" spans="1:27" ht="12.75" customHeight="1" x14ac:dyDescent="0.2">
      <c r="A87" s="209"/>
      <c r="B87" s="210"/>
      <c r="C87" s="50" t="s">
        <v>208</v>
      </c>
      <c r="D87" s="15">
        <v>0</v>
      </c>
      <c r="E87" s="10">
        <f t="shared" si="3"/>
        <v>0</v>
      </c>
      <c r="F87" s="7"/>
      <c r="G87" s="15">
        <v>3168</v>
      </c>
      <c r="H87" s="10">
        <f t="shared" si="4"/>
        <v>1</v>
      </c>
      <c r="I87" s="7">
        <f t="shared" si="5"/>
        <v>3168</v>
      </c>
      <c r="N87" s="95"/>
      <c r="O87" s="95"/>
      <c r="P87" s="95"/>
      <c r="Q87" s="95"/>
      <c r="W87"/>
      <c r="X87"/>
      <c r="Y87"/>
      <c r="Z87"/>
      <c r="AA87"/>
    </row>
    <row r="88" spans="1:27" ht="12.75" customHeight="1" x14ac:dyDescent="0.2">
      <c r="A88" s="209"/>
      <c r="B88" s="210"/>
      <c r="C88" s="50" t="s">
        <v>1</v>
      </c>
      <c r="D88" s="15">
        <v>0</v>
      </c>
      <c r="E88" s="10">
        <f t="shared" si="3"/>
        <v>0</v>
      </c>
      <c r="F88" s="7"/>
      <c r="G88" s="15">
        <v>3024</v>
      </c>
      <c r="H88" s="10">
        <f t="shared" si="4"/>
        <v>1</v>
      </c>
      <c r="I88" s="7">
        <f t="shared" si="5"/>
        <v>3024</v>
      </c>
      <c r="N88" s="95"/>
      <c r="O88" s="95"/>
      <c r="P88" s="95"/>
      <c r="Q88" s="95"/>
      <c r="W88"/>
      <c r="X88"/>
      <c r="Y88"/>
      <c r="Z88"/>
      <c r="AA88"/>
    </row>
    <row r="89" spans="1:27" ht="12.75" customHeight="1" x14ac:dyDescent="0.2">
      <c r="A89" s="209"/>
      <c r="B89" s="210"/>
      <c r="C89" s="50" t="s">
        <v>16</v>
      </c>
      <c r="D89" s="15">
        <v>0</v>
      </c>
      <c r="E89" s="10">
        <f t="shared" si="3"/>
        <v>0</v>
      </c>
      <c r="F89" s="7"/>
      <c r="G89" s="15">
        <v>1152</v>
      </c>
      <c r="H89" s="10">
        <f t="shared" si="4"/>
        <v>1</v>
      </c>
      <c r="I89" s="7">
        <f t="shared" si="5"/>
        <v>1152</v>
      </c>
      <c r="N89" s="95"/>
      <c r="O89" s="95"/>
      <c r="P89" s="95"/>
      <c r="Q89" s="95"/>
      <c r="W89"/>
      <c r="X89"/>
      <c r="Y89"/>
      <c r="Z89"/>
      <c r="AA89"/>
    </row>
    <row r="90" spans="1:27" ht="12.75" customHeight="1" x14ac:dyDescent="0.2">
      <c r="A90" s="209"/>
      <c r="B90" s="210"/>
      <c r="C90" s="50" t="s">
        <v>21</v>
      </c>
      <c r="D90" s="15">
        <v>1440</v>
      </c>
      <c r="E90" s="10">
        <f t="shared" si="3"/>
        <v>0.375</v>
      </c>
      <c r="F90" s="7"/>
      <c r="G90" s="15">
        <v>2400</v>
      </c>
      <c r="H90" s="10">
        <f t="shared" si="4"/>
        <v>0.625</v>
      </c>
      <c r="I90" s="7">
        <f t="shared" si="5"/>
        <v>3840</v>
      </c>
      <c r="N90" s="95"/>
      <c r="O90" s="95"/>
      <c r="P90" s="95"/>
      <c r="Q90" s="95"/>
      <c r="W90"/>
      <c r="X90"/>
      <c r="Y90"/>
      <c r="Z90"/>
      <c r="AA90"/>
    </row>
    <row r="91" spans="1:27" ht="12.75" customHeight="1" x14ac:dyDescent="0.2">
      <c r="A91" s="209"/>
      <c r="B91" s="210"/>
      <c r="C91" s="50" t="s">
        <v>3</v>
      </c>
      <c r="D91" s="15"/>
      <c r="E91" s="10" t="s">
        <v>102</v>
      </c>
      <c r="F91" s="7"/>
      <c r="G91" s="15"/>
      <c r="H91" s="10" t="s">
        <v>102</v>
      </c>
      <c r="I91" s="7">
        <f t="shared" si="5"/>
        <v>0</v>
      </c>
      <c r="W91"/>
      <c r="X91"/>
      <c r="Y91"/>
      <c r="Z91"/>
      <c r="AA91"/>
    </row>
    <row r="92" spans="1:27" ht="12.75" customHeight="1" x14ac:dyDescent="0.2">
      <c r="A92" s="209"/>
      <c r="B92" s="210"/>
      <c r="C92" s="50" t="s">
        <v>6</v>
      </c>
      <c r="D92" s="15">
        <v>1536</v>
      </c>
      <c r="E92" s="10">
        <f t="shared" si="3"/>
        <v>1</v>
      </c>
      <c r="F92" s="7"/>
      <c r="G92" s="15"/>
      <c r="H92" s="10">
        <f t="shared" si="4"/>
        <v>0</v>
      </c>
      <c r="I92" s="7">
        <f t="shared" si="5"/>
        <v>1536</v>
      </c>
      <c r="O92" s="95"/>
      <c r="Q92" s="95"/>
      <c r="W92"/>
      <c r="X92"/>
      <c r="Y92"/>
      <c r="Z92"/>
      <c r="AA92"/>
    </row>
    <row r="93" spans="1:27" ht="12.75" customHeight="1" x14ac:dyDescent="0.2">
      <c r="A93" s="209"/>
      <c r="B93" s="210"/>
      <c r="C93" s="50" t="s">
        <v>9</v>
      </c>
      <c r="D93" s="15"/>
      <c r="E93" s="10" t="s">
        <v>102</v>
      </c>
      <c r="F93" s="7"/>
      <c r="G93" s="15"/>
      <c r="H93" s="10" t="s">
        <v>102</v>
      </c>
      <c r="I93" s="7">
        <f t="shared" si="5"/>
        <v>0</v>
      </c>
      <c r="W93"/>
      <c r="X93"/>
      <c r="Y93"/>
      <c r="Z93"/>
      <c r="AA93"/>
    </row>
    <row r="94" spans="1:27" ht="12.75" customHeight="1" x14ac:dyDescent="0.2">
      <c r="A94" s="209"/>
      <c r="B94" s="210"/>
      <c r="C94" s="50" t="s">
        <v>236</v>
      </c>
      <c r="D94" s="15"/>
      <c r="E94" s="10" t="s">
        <v>102</v>
      </c>
      <c r="F94" s="7"/>
      <c r="G94" s="15"/>
      <c r="H94" s="10" t="s">
        <v>102</v>
      </c>
      <c r="I94" s="7">
        <f t="shared" si="5"/>
        <v>0</v>
      </c>
      <c r="W94"/>
      <c r="X94"/>
      <c r="Y94"/>
      <c r="Z94"/>
      <c r="AA94"/>
    </row>
    <row r="95" spans="1:27" ht="12.75" customHeight="1" x14ac:dyDescent="0.2">
      <c r="A95" s="209"/>
      <c r="B95" s="210"/>
      <c r="C95" s="50" t="s">
        <v>4</v>
      </c>
      <c r="D95" s="15"/>
      <c r="E95" s="10" t="s">
        <v>102</v>
      </c>
      <c r="F95" s="7"/>
      <c r="G95" s="15"/>
      <c r="H95" s="10" t="s">
        <v>102</v>
      </c>
      <c r="I95" s="7">
        <f t="shared" si="5"/>
        <v>0</v>
      </c>
      <c r="W95"/>
      <c r="X95"/>
      <c r="Y95"/>
      <c r="Z95"/>
      <c r="AA95"/>
    </row>
    <row r="96" spans="1:27" ht="12.75" customHeight="1" x14ac:dyDescent="0.2">
      <c r="A96" s="209"/>
      <c r="B96" s="210"/>
      <c r="C96" s="50" t="s">
        <v>22</v>
      </c>
      <c r="D96" s="15">
        <v>1584</v>
      </c>
      <c r="E96" s="10">
        <f t="shared" si="3"/>
        <v>1</v>
      </c>
      <c r="F96" s="7"/>
      <c r="G96" s="15"/>
      <c r="H96" s="10">
        <f t="shared" si="4"/>
        <v>0</v>
      </c>
      <c r="I96" s="7">
        <f t="shared" si="5"/>
        <v>1584</v>
      </c>
      <c r="O96" s="95"/>
      <c r="Q96" s="95"/>
      <c r="W96"/>
      <c r="X96"/>
      <c r="Y96"/>
      <c r="Z96"/>
      <c r="AA96"/>
    </row>
    <row r="97" spans="1:27" ht="12.75" customHeight="1" x14ac:dyDescent="0.2">
      <c r="A97" s="209"/>
      <c r="B97" s="210"/>
      <c r="C97" s="50" t="s">
        <v>23</v>
      </c>
      <c r="D97" s="15"/>
      <c r="E97" s="10" t="s">
        <v>102</v>
      </c>
      <c r="F97" s="7"/>
      <c r="G97" s="15"/>
      <c r="H97" s="10" t="s">
        <v>102</v>
      </c>
      <c r="I97" s="7">
        <f t="shared" si="5"/>
        <v>0</v>
      </c>
      <c r="W97"/>
      <c r="X97"/>
      <c r="Y97"/>
      <c r="Z97"/>
      <c r="AA97"/>
    </row>
    <row r="98" spans="1:27" ht="12.75" customHeight="1" x14ac:dyDescent="0.2">
      <c r="A98" s="209"/>
      <c r="B98" s="210"/>
      <c r="C98" s="50" t="s">
        <v>47</v>
      </c>
      <c r="D98" s="15"/>
      <c r="E98" s="10" t="s">
        <v>102</v>
      </c>
      <c r="F98" s="7"/>
      <c r="G98" s="15"/>
      <c r="H98" s="10" t="s">
        <v>102</v>
      </c>
      <c r="I98" s="7">
        <f t="shared" si="5"/>
        <v>0</v>
      </c>
      <c r="W98"/>
      <c r="X98"/>
      <c r="Y98"/>
      <c r="Z98"/>
      <c r="AA98"/>
    </row>
    <row r="99" spans="1:27" ht="12.75" customHeight="1" x14ac:dyDescent="0.2">
      <c r="A99" s="209"/>
      <c r="B99" s="210"/>
      <c r="C99" s="50" t="s">
        <v>5</v>
      </c>
      <c r="D99" s="15"/>
      <c r="E99" s="10" t="s">
        <v>102</v>
      </c>
      <c r="F99" s="7"/>
      <c r="G99" s="15"/>
      <c r="H99" s="10" t="s">
        <v>102</v>
      </c>
      <c r="I99" s="7">
        <f t="shared" si="5"/>
        <v>0</v>
      </c>
      <c r="W99"/>
      <c r="X99"/>
      <c r="Y99"/>
      <c r="Z99"/>
      <c r="AA99"/>
    </row>
    <row r="100" spans="1:27" ht="12.75" customHeight="1" thickBot="1" x14ac:dyDescent="0.25">
      <c r="A100" s="209"/>
      <c r="B100" s="217"/>
      <c r="C100" s="64" t="s">
        <v>25</v>
      </c>
      <c r="D100" s="60">
        <f>SUM(D80:D99)</f>
        <v>4560</v>
      </c>
      <c r="E100" s="61">
        <f t="shared" si="3"/>
        <v>0.31879194630872482</v>
      </c>
      <c r="F100" s="63"/>
      <c r="G100" s="60">
        <f>SUM(G80:G99)</f>
        <v>9744</v>
      </c>
      <c r="H100" s="61">
        <f t="shared" si="4"/>
        <v>0.68120805369127513</v>
      </c>
      <c r="I100" s="63">
        <f t="shared" si="5"/>
        <v>14304</v>
      </c>
      <c r="O100" s="95"/>
      <c r="P100" s="95"/>
      <c r="Q100" s="95"/>
      <c r="W100"/>
      <c r="X100"/>
      <c r="Y100"/>
      <c r="Z100"/>
      <c r="AA100"/>
    </row>
    <row r="101" spans="1:27" ht="12.75" customHeight="1" thickBot="1" x14ac:dyDescent="0.25">
      <c r="A101" s="219"/>
      <c r="B101" s="204" t="s">
        <v>327</v>
      </c>
      <c r="C101" s="205"/>
      <c r="D101" s="76">
        <f>+D100</f>
        <v>4560</v>
      </c>
      <c r="E101" s="77">
        <f t="shared" si="3"/>
        <v>0.31879194630872482</v>
      </c>
      <c r="F101" s="78"/>
      <c r="G101" s="76">
        <f>+G100</f>
        <v>9744</v>
      </c>
      <c r="H101" s="77">
        <f t="shared" si="4"/>
        <v>0.68120805369127513</v>
      </c>
      <c r="I101" s="78">
        <f t="shared" si="5"/>
        <v>14304</v>
      </c>
      <c r="O101" s="95"/>
      <c r="P101" s="95"/>
      <c r="Q101" s="95"/>
      <c r="W101"/>
      <c r="X101"/>
      <c r="Y101"/>
      <c r="Z101"/>
      <c r="AA101"/>
    </row>
    <row r="102" spans="1:27" ht="12.75" customHeight="1" x14ac:dyDescent="0.2">
      <c r="A102" s="209" t="s">
        <v>533</v>
      </c>
      <c r="B102" s="212" t="s">
        <v>519</v>
      </c>
      <c r="C102" s="53" t="s">
        <v>694</v>
      </c>
      <c r="D102" s="43"/>
      <c r="E102" s="42"/>
      <c r="F102" s="43"/>
      <c r="G102" s="43"/>
      <c r="H102" s="42"/>
      <c r="I102" s="43"/>
      <c r="N102" s="95"/>
      <c r="O102" s="95"/>
      <c r="P102" s="95"/>
      <c r="W102"/>
      <c r="X102"/>
      <c r="Y102"/>
      <c r="Z102"/>
      <c r="AA102"/>
    </row>
    <row r="103" spans="1:27" ht="12.75" customHeight="1" x14ac:dyDescent="0.2">
      <c r="A103" s="210"/>
      <c r="B103" s="210"/>
      <c r="C103" s="9" t="s">
        <v>19</v>
      </c>
      <c r="D103" s="7"/>
      <c r="E103" s="10" t="s">
        <v>102</v>
      </c>
      <c r="F103" s="12"/>
      <c r="G103" s="7"/>
      <c r="H103" s="10" t="s">
        <v>102</v>
      </c>
      <c r="I103" s="7">
        <f t="shared" ref="I103:I183" si="6">+D103+G103</f>
        <v>0</v>
      </c>
      <c r="N103" s="95"/>
      <c r="O103" s="95"/>
      <c r="P103" s="95"/>
      <c r="W103"/>
      <c r="X103"/>
      <c r="Y103"/>
      <c r="Z103"/>
      <c r="AA103"/>
    </row>
    <row r="104" spans="1:27" ht="12.75" customHeight="1" x14ac:dyDescent="0.2">
      <c r="A104" s="210"/>
      <c r="B104" s="210"/>
      <c r="C104" s="9" t="s">
        <v>237</v>
      </c>
      <c r="D104" s="7"/>
      <c r="E104" s="10" t="s">
        <v>102</v>
      </c>
      <c r="F104" s="7"/>
      <c r="G104" s="7"/>
      <c r="H104" s="10" t="s">
        <v>102</v>
      </c>
      <c r="I104" s="7">
        <f t="shared" si="6"/>
        <v>0</v>
      </c>
      <c r="N104" s="95"/>
      <c r="O104" s="95"/>
      <c r="P104" s="95"/>
      <c r="W104"/>
      <c r="X104"/>
      <c r="Y104"/>
      <c r="Z104"/>
      <c r="AA104"/>
    </row>
    <row r="105" spans="1:27" ht="12.75" customHeight="1" x14ac:dyDescent="0.2">
      <c r="A105" s="210"/>
      <c r="B105" s="210"/>
      <c r="C105" s="9" t="s">
        <v>208</v>
      </c>
      <c r="D105" s="7"/>
      <c r="E105" s="10" t="s">
        <v>102</v>
      </c>
      <c r="F105" s="7"/>
      <c r="G105" s="7"/>
      <c r="H105" s="10" t="s">
        <v>102</v>
      </c>
      <c r="I105" s="7">
        <f t="shared" si="6"/>
        <v>0</v>
      </c>
      <c r="N105" s="95"/>
      <c r="O105" s="95"/>
      <c r="P105" s="95"/>
      <c r="Q105" s="95"/>
      <c r="W105"/>
      <c r="X105"/>
      <c r="Y105"/>
      <c r="Z105"/>
      <c r="AA105"/>
    </row>
    <row r="106" spans="1:27" ht="12.75" customHeight="1" x14ac:dyDescent="0.2">
      <c r="A106" s="210"/>
      <c r="B106" s="210"/>
      <c r="C106" s="9" t="s">
        <v>219</v>
      </c>
      <c r="D106" s="7"/>
      <c r="E106" s="10" t="s">
        <v>102</v>
      </c>
      <c r="F106" s="7"/>
      <c r="G106" s="7"/>
      <c r="H106" s="10" t="s">
        <v>102</v>
      </c>
      <c r="I106" s="7">
        <f t="shared" si="6"/>
        <v>0</v>
      </c>
      <c r="N106" s="95"/>
      <c r="O106" s="95"/>
      <c r="P106" s="95"/>
      <c r="Q106" s="95"/>
      <c r="W106"/>
      <c r="X106"/>
      <c r="Y106"/>
      <c r="Z106"/>
      <c r="AA106"/>
    </row>
    <row r="107" spans="1:27" ht="12.75" customHeight="1" x14ac:dyDescent="0.2">
      <c r="A107" s="210"/>
      <c r="B107" s="210"/>
      <c r="C107" s="9" t="s">
        <v>20</v>
      </c>
      <c r="D107" s="7"/>
      <c r="E107" s="10" t="s">
        <v>102</v>
      </c>
      <c r="F107" s="7"/>
      <c r="G107" s="7"/>
      <c r="H107" s="10" t="s">
        <v>102</v>
      </c>
      <c r="I107" s="7">
        <f t="shared" si="6"/>
        <v>0</v>
      </c>
      <c r="N107" s="95"/>
      <c r="O107" s="95"/>
      <c r="P107" s="95"/>
      <c r="Q107" s="95"/>
      <c r="W107"/>
      <c r="X107"/>
      <c r="Y107"/>
      <c r="Z107"/>
      <c r="AA107"/>
    </row>
    <row r="108" spans="1:27" ht="12.75" customHeight="1" x14ac:dyDescent="0.2">
      <c r="A108" s="210"/>
      <c r="B108" s="210"/>
      <c r="C108" s="9" t="s">
        <v>21</v>
      </c>
      <c r="D108" s="7"/>
      <c r="E108" s="10" t="s">
        <v>102</v>
      </c>
      <c r="F108" s="7"/>
      <c r="G108" s="7"/>
      <c r="H108" s="10" t="s">
        <v>102</v>
      </c>
      <c r="I108" s="7">
        <f t="shared" si="6"/>
        <v>0</v>
      </c>
      <c r="N108" s="95"/>
      <c r="O108" s="95"/>
      <c r="P108" s="95"/>
      <c r="W108"/>
      <c r="X108"/>
      <c r="Y108"/>
      <c r="Z108"/>
      <c r="AA108"/>
    </row>
    <row r="109" spans="1:27" ht="12.75" customHeight="1" x14ac:dyDescent="0.2">
      <c r="A109" s="210"/>
      <c r="B109" s="210"/>
      <c r="C109" s="9" t="s">
        <v>22</v>
      </c>
      <c r="D109" s="7"/>
      <c r="E109" s="10" t="s">
        <v>102</v>
      </c>
      <c r="F109" s="7"/>
      <c r="G109" s="7"/>
      <c r="H109" s="10" t="s">
        <v>102</v>
      </c>
      <c r="I109" s="7">
        <f t="shared" si="6"/>
        <v>0</v>
      </c>
      <c r="N109" s="95"/>
      <c r="O109" s="95"/>
      <c r="P109" s="95"/>
      <c r="Q109" s="95"/>
      <c r="W109"/>
      <c r="X109"/>
      <c r="Y109"/>
      <c r="Z109"/>
      <c r="AA109"/>
    </row>
    <row r="110" spans="1:27" ht="12.75" customHeight="1" x14ac:dyDescent="0.2">
      <c r="A110" s="210"/>
      <c r="B110" s="210"/>
      <c r="C110" s="9" t="s">
        <v>23</v>
      </c>
      <c r="D110" s="15"/>
      <c r="E110" s="10" t="s">
        <v>102</v>
      </c>
      <c r="F110" s="50"/>
      <c r="G110" s="15"/>
      <c r="H110" s="10" t="s">
        <v>102</v>
      </c>
      <c r="I110" s="15">
        <f t="shared" si="6"/>
        <v>0</v>
      </c>
      <c r="N110" s="95"/>
      <c r="O110" s="95"/>
      <c r="P110" s="95"/>
      <c r="Q110" s="95"/>
      <c r="W110"/>
      <c r="X110"/>
      <c r="Y110"/>
      <c r="Z110"/>
      <c r="AA110"/>
    </row>
    <row r="111" spans="1:27" ht="12.75" customHeight="1" x14ac:dyDescent="0.2">
      <c r="A111" s="210"/>
      <c r="B111" s="210"/>
      <c r="C111" s="9" t="s">
        <v>24</v>
      </c>
      <c r="D111" s="15"/>
      <c r="E111" s="10" t="s">
        <v>102</v>
      </c>
      <c r="F111" s="50"/>
      <c r="G111" s="15"/>
      <c r="H111" s="10" t="s">
        <v>102</v>
      </c>
      <c r="I111" s="15">
        <f t="shared" si="6"/>
        <v>0</v>
      </c>
      <c r="N111" s="95"/>
      <c r="O111" s="95"/>
      <c r="P111" s="95"/>
      <c r="Q111" s="95"/>
      <c r="W111"/>
      <c r="X111"/>
      <c r="Y111"/>
      <c r="Z111"/>
      <c r="AA111"/>
    </row>
    <row r="112" spans="1:27" ht="12.75" customHeight="1" x14ac:dyDescent="0.2">
      <c r="A112" s="210"/>
      <c r="B112" s="210"/>
      <c r="C112" s="9" t="s">
        <v>275</v>
      </c>
      <c r="D112" s="15"/>
      <c r="E112" s="10" t="s">
        <v>102</v>
      </c>
      <c r="F112" s="50"/>
      <c r="G112" s="15"/>
      <c r="H112" s="10" t="s">
        <v>102</v>
      </c>
      <c r="I112" s="15">
        <f t="shared" si="6"/>
        <v>0</v>
      </c>
      <c r="N112" s="95"/>
      <c r="O112" s="95"/>
      <c r="P112" s="95"/>
      <c r="Q112" s="95"/>
      <c r="W112"/>
      <c r="X112"/>
      <c r="Y112"/>
      <c r="Z112"/>
      <c r="AA112"/>
    </row>
    <row r="113" spans="1:27" ht="12.75" customHeight="1" x14ac:dyDescent="0.2">
      <c r="A113" s="210"/>
      <c r="B113" s="210"/>
      <c r="C113" s="9" t="s">
        <v>5</v>
      </c>
      <c r="D113" s="15"/>
      <c r="E113" s="10" t="s">
        <v>102</v>
      </c>
      <c r="F113" s="50"/>
      <c r="G113" s="15"/>
      <c r="H113" s="10" t="s">
        <v>102</v>
      </c>
      <c r="I113" s="15">
        <f t="shared" si="6"/>
        <v>0</v>
      </c>
      <c r="N113" s="95"/>
      <c r="O113" s="95"/>
      <c r="P113" s="95"/>
      <c r="Q113" s="95"/>
      <c r="W113"/>
      <c r="X113"/>
      <c r="Y113"/>
      <c r="Z113"/>
      <c r="AA113"/>
    </row>
    <row r="114" spans="1:27" ht="12.75" customHeight="1" x14ac:dyDescent="0.2">
      <c r="A114" s="210"/>
      <c r="B114" s="210"/>
      <c r="C114" s="35" t="s">
        <v>75</v>
      </c>
      <c r="D114" s="33">
        <f>SUM(D103:D113)</f>
        <v>0</v>
      </c>
      <c r="E114" s="34" t="s">
        <v>102</v>
      </c>
      <c r="F114" s="33"/>
      <c r="G114" s="33">
        <f>SUM(G103:G113)</f>
        <v>0</v>
      </c>
      <c r="H114" s="34" t="s">
        <v>102</v>
      </c>
      <c r="I114" s="33">
        <f t="shared" si="6"/>
        <v>0</v>
      </c>
      <c r="N114" s="95"/>
      <c r="O114" s="95"/>
      <c r="P114" s="95"/>
      <c r="Q114" s="95"/>
      <c r="W114"/>
      <c r="X114"/>
      <c r="Y114"/>
      <c r="Z114"/>
      <c r="AA114"/>
    </row>
    <row r="115" spans="1:27" ht="12.75" customHeight="1" x14ac:dyDescent="0.2">
      <c r="A115" s="210"/>
      <c r="B115" s="210"/>
      <c r="C115" s="53" t="s">
        <v>431</v>
      </c>
      <c r="D115" s="43"/>
      <c r="E115" s="42"/>
      <c r="F115" s="43"/>
      <c r="G115" s="43"/>
      <c r="H115" s="42"/>
      <c r="I115" s="43"/>
      <c r="N115" s="95"/>
      <c r="O115" s="95"/>
      <c r="P115" s="95"/>
      <c r="W115"/>
      <c r="X115"/>
      <c r="Y115"/>
      <c r="Z115"/>
      <c r="AA115"/>
    </row>
    <row r="116" spans="1:27" ht="12.75" customHeight="1" x14ac:dyDescent="0.2">
      <c r="A116" s="210"/>
      <c r="B116" s="210"/>
      <c r="C116" s="9" t="s">
        <v>7</v>
      </c>
      <c r="D116" s="16"/>
      <c r="E116" s="17" t="s">
        <v>102</v>
      </c>
      <c r="F116" s="16"/>
      <c r="G116" s="16"/>
      <c r="H116" s="17" t="s">
        <v>102</v>
      </c>
      <c r="I116" s="16">
        <f t="shared" si="6"/>
        <v>0</v>
      </c>
      <c r="N116" s="95"/>
      <c r="O116" s="95"/>
      <c r="P116" s="95"/>
      <c r="Q116" s="95"/>
      <c r="W116"/>
      <c r="X116"/>
      <c r="Y116"/>
      <c r="Z116"/>
      <c r="AA116"/>
    </row>
    <row r="117" spans="1:27" ht="12.75" customHeight="1" x14ac:dyDescent="0.2">
      <c r="A117" s="210"/>
      <c r="B117" s="210"/>
      <c r="C117" s="9" t="s">
        <v>8</v>
      </c>
      <c r="D117" s="16"/>
      <c r="E117" s="17" t="s">
        <v>102</v>
      </c>
      <c r="F117" s="16"/>
      <c r="G117" s="16"/>
      <c r="H117" s="17" t="s">
        <v>102</v>
      </c>
      <c r="I117" s="16">
        <f t="shared" si="6"/>
        <v>0</v>
      </c>
      <c r="N117" s="95"/>
      <c r="O117" s="95"/>
      <c r="P117" s="95"/>
      <c r="Q117" s="95"/>
      <c r="W117"/>
      <c r="X117"/>
      <c r="Y117"/>
      <c r="Z117"/>
      <c r="AA117"/>
    </row>
    <row r="118" spans="1:27" ht="12.75" customHeight="1" x14ac:dyDescent="0.2">
      <c r="A118" s="210"/>
      <c r="B118" s="210"/>
      <c r="C118" s="9" t="s">
        <v>1</v>
      </c>
      <c r="D118" s="7"/>
      <c r="E118" s="10" t="s">
        <v>102</v>
      </c>
      <c r="F118" s="7"/>
      <c r="G118" s="7"/>
      <c r="H118" s="10" t="s">
        <v>102</v>
      </c>
      <c r="I118" s="7">
        <f t="shared" si="6"/>
        <v>0</v>
      </c>
      <c r="N118" s="95"/>
      <c r="O118" s="95"/>
      <c r="P118" s="95"/>
      <c r="Q118" s="95"/>
      <c r="W118"/>
      <c r="X118"/>
      <c r="Y118"/>
      <c r="Z118"/>
      <c r="AA118"/>
    </row>
    <row r="119" spans="1:27" ht="12.75" customHeight="1" x14ac:dyDescent="0.2">
      <c r="A119" s="210"/>
      <c r="B119" s="210"/>
      <c r="C119" s="9" t="s">
        <v>2</v>
      </c>
      <c r="D119" s="7"/>
      <c r="E119" s="10" t="s">
        <v>102</v>
      </c>
      <c r="F119" s="7"/>
      <c r="G119" s="7"/>
      <c r="H119" s="10" t="s">
        <v>102</v>
      </c>
      <c r="I119" s="7">
        <f t="shared" si="6"/>
        <v>0</v>
      </c>
      <c r="N119" s="95"/>
      <c r="O119" s="95"/>
      <c r="P119" s="95"/>
      <c r="Q119" s="95"/>
      <c r="W119"/>
      <c r="X119"/>
      <c r="Y119"/>
      <c r="Z119"/>
      <c r="AA119"/>
    </row>
    <row r="120" spans="1:27" ht="12.75" customHeight="1" x14ac:dyDescent="0.2">
      <c r="A120" s="210"/>
      <c r="B120" s="210"/>
      <c r="C120" s="9" t="s">
        <v>3</v>
      </c>
      <c r="D120" s="14"/>
      <c r="E120" s="10" t="s">
        <v>102</v>
      </c>
      <c r="F120" s="7"/>
      <c r="G120" s="7"/>
      <c r="H120" s="10" t="s">
        <v>102</v>
      </c>
      <c r="I120" s="7">
        <f t="shared" si="6"/>
        <v>0</v>
      </c>
      <c r="N120" s="95"/>
      <c r="O120" s="95"/>
      <c r="P120" s="95"/>
      <c r="Q120" s="95"/>
      <c r="W120"/>
      <c r="X120"/>
      <c r="Y120"/>
      <c r="Z120"/>
      <c r="AA120"/>
    </row>
    <row r="121" spans="1:27" ht="12.75" customHeight="1" x14ac:dyDescent="0.2">
      <c r="A121" s="210"/>
      <c r="B121" s="210"/>
      <c r="C121" s="52" t="s">
        <v>9</v>
      </c>
      <c r="D121" s="7"/>
      <c r="E121" s="10" t="s">
        <v>102</v>
      </c>
      <c r="F121" s="7"/>
      <c r="G121" s="7"/>
      <c r="H121" s="10" t="s">
        <v>102</v>
      </c>
      <c r="I121" s="7">
        <f t="shared" si="6"/>
        <v>0</v>
      </c>
      <c r="N121" s="95"/>
      <c r="O121" s="95"/>
      <c r="P121" s="95"/>
      <c r="Q121" s="95"/>
      <c r="W121"/>
      <c r="X121"/>
      <c r="Y121"/>
      <c r="Z121"/>
      <c r="AA121"/>
    </row>
    <row r="122" spans="1:27" ht="12.75" customHeight="1" x14ac:dyDescent="0.2">
      <c r="A122" s="210"/>
      <c r="B122" s="210"/>
      <c r="C122" s="9" t="s">
        <v>4</v>
      </c>
      <c r="D122" s="7"/>
      <c r="E122" s="10" t="s">
        <v>102</v>
      </c>
      <c r="F122" s="7"/>
      <c r="G122" s="7"/>
      <c r="H122" s="10" t="s">
        <v>102</v>
      </c>
      <c r="I122" s="7">
        <f t="shared" si="6"/>
        <v>0</v>
      </c>
      <c r="N122" s="95"/>
      <c r="O122" s="95"/>
      <c r="P122" s="95"/>
      <c r="Q122" s="95"/>
      <c r="W122"/>
      <c r="X122"/>
      <c r="Y122"/>
      <c r="Z122"/>
      <c r="AA122"/>
    </row>
    <row r="123" spans="1:27" ht="12.75" customHeight="1" x14ac:dyDescent="0.2">
      <c r="A123" s="210"/>
      <c r="B123" s="210"/>
      <c r="C123" s="9" t="s">
        <v>10</v>
      </c>
      <c r="D123" s="7"/>
      <c r="E123" s="10" t="s">
        <v>102</v>
      </c>
      <c r="F123" s="7"/>
      <c r="G123" s="7"/>
      <c r="H123" s="10" t="s">
        <v>102</v>
      </c>
      <c r="I123" s="7">
        <f t="shared" si="6"/>
        <v>0</v>
      </c>
      <c r="N123" s="95"/>
      <c r="O123" s="95"/>
      <c r="P123" s="95"/>
      <c r="Q123" s="95"/>
      <c r="W123"/>
      <c r="X123"/>
      <c r="Y123"/>
      <c r="Z123"/>
      <c r="AA123"/>
    </row>
    <row r="124" spans="1:27" ht="12.75" customHeight="1" x14ac:dyDescent="0.2">
      <c r="A124" s="210"/>
      <c r="B124" s="210"/>
      <c r="C124" s="49" t="s">
        <v>47</v>
      </c>
      <c r="D124" s="7"/>
      <c r="E124" s="10" t="s">
        <v>102</v>
      </c>
      <c r="F124" s="7"/>
      <c r="G124" s="7"/>
      <c r="H124" s="10" t="s">
        <v>102</v>
      </c>
      <c r="I124" s="7">
        <f t="shared" si="6"/>
        <v>0</v>
      </c>
      <c r="N124" s="95"/>
      <c r="O124" s="95"/>
      <c r="P124" s="95"/>
      <c r="Q124" s="95"/>
      <c r="W124"/>
      <c r="X124"/>
      <c r="Y124"/>
      <c r="Z124"/>
      <c r="AA124"/>
    </row>
    <row r="125" spans="1:27" ht="12.75" customHeight="1" x14ac:dyDescent="0.2">
      <c r="A125" s="210"/>
      <c r="B125" s="210"/>
      <c r="C125" s="49" t="s">
        <v>206</v>
      </c>
      <c r="D125" s="7"/>
      <c r="E125" s="10" t="s">
        <v>102</v>
      </c>
      <c r="F125" s="7"/>
      <c r="G125" s="7"/>
      <c r="H125" s="10" t="s">
        <v>102</v>
      </c>
      <c r="I125" s="7">
        <f t="shared" si="6"/>
        <v>0</v>
      </c>
      <c r="N125" s="95"/>
      <c r="O125" s="95"/>
      <c r="P125" s="95"/>
      <c r="Q125" s="95"/>
      <c r="W125"/>
      <c r="X125"/>
      <c r="Y125"/>
      <c r="Z125"/>
      <c r="AA125"/>
    </row>
    <row r="126" spans="1:27" ht="12.75" customHeight="1" x14ac:dyDescent="0.2">
      <c r="A126" s="210"/>
      <c r="B126" s="210"/>
      <c r="C126" s="35" t="s">
        <v>75</v>
      </c>
      <c r="D126" s="33">
        <f>SUM(D116:D125)</f>
        <v>0</v>
      </c>
      <c r="E126" s="34" t="s">
        <v>102</v>
      </c>
      <c r="F126" s="33"/>
      <c r="G126" s="33">
        <f>SUM(G116:G125)</f>
        <v>0</v>
      </c>
      <c r="H126" s="34" t="s">
        <v>102</v>
      </c>
      <c r="I126" s="33">
        <f t="shared" si="6"/>
        <v>0</v>
      </c>
      <c r="N126" s="95"/>
      <c r="O126" s="95"/>
      <c r="P126" s="95"/>
      <c r="Q126" s="95"/>
      <c r="W126"/>
      <c r="X126"/>
      <c r="Y126"/>
      <c r="Z126"/>
      <c r="AA126"/>
    </row>
    <row r="127" spans="1:27" ht="12.75" customHeight="1" x14ac:dyDescent="0.2">
      <c r="A127" s="210"/>
      <c r="B127" s="210"/>
      <c r="C127" s="53" t="s">
        <v>100</v>
      </c>
      <c r="D127" s="33"/>
      <c r="E127" s="34"/>
      <c r="F127" s="33"/>
      <c r="G127" s="33"/>
      <c r="H127" s="34"/>
      <c r="I127" s="33"/>
      <c r="N127" s="95"/>
      <c r="O127" s="95"/>
      <c r="P127" s="95"/>
      <c r="W127"/>
      <c r="X127"/>
      <c r="Y127"/>
      <c r="Z127"/>
      <c r="AA127"/>
    </row>
    <row r="128" spans="1:27" ht="12.75" customHeight="1" x14ac:dyDescent="0.2">
      <c r="A128" s="210"/>
      <c r="B128" s="210"/>
      <c r="C128" s="9" t="s">
        <v>234</v>
      </c>
      <c r="D128" s="7"/>
      <c r="E128" s="10" t="s">
        <v>102</v>
      </c>
      <c r="F128" s="7"/>
      <c r="G128" s="7"/>
      <c r="H128" s="10" t="s">
        <v>102</v>
      </c>
      <c r="I128" s="7">
        <f t="shared" si="6"/>
        <v>0</v>
      </c>
      <c r="N128" s="95"/>
      <c r="O128" s="95"/>
      <c r="P128" s="95"/>
      <c r="Q128" s="95"/>
      <c r="W128"/>
      <c r="X128"/>
      <c r="Y128"/>
      <c r="Z128"/>
      <c r="AA128"/>
    </row>
    <row r="129" spans="1:27" ht="12.75" customHeight="1" x14ac:dyDescent="0.2">
      <c r="A129" s="210"/>
      <c r="B129" s="210"/>
      <c r="C129" s="9" t="s">
        <v>235</v>
      </c>
      <c r="D129" s="7"/>
      <c r="E129" s="10" t="s">
        <v>102</v>
      </c>
      <c r="F129" s="7"/>
      <c r="G129" s="7"/>
      <c r="H129" s="10" t="s">
        <v>102</v>
      </c>
      <c r="I129" s="7">
        <f t="shared" si="6"/>
        <v>0</v>
      </c>
      <c r="N129" s="95"/>
      <c r="O129" s="95"/>
      <c r="P129" s="95"/>
      <c r="Q129" s="95"/>
      <c r="W129"/>
      <c r="X129"/>
      <c r="Y129"/>
      <c r="Z129"/>
      <c r="AA129"/>
    </row>
    <row r="130" spans="1:27" ht="12.75" customHeight="1" x14ac:dyDescent="0.2">
      <c r="A130" s="210"/>
      <c r="B130" s="210"/>
      <c r="C130" s="9" t="s">
        <v>14</v>
      </c>
      <c r="D130" s="15"/>
      <c r="E130" s="10" t="s">
        <v>102</v>
      </c>
      <c r="F130" s="7"/>
      <c r="G130" s="15"/>
      <c r="H130" s="10" t="s">
        <v>102</v>
      </c>
      <c r="I130" s="7">
        <f t="shared" si="6"/>
        <v>0</v>
      </c>
      <c r="N130" s="95"/>
      <c r="O130" s="95"/>
      <c r="P130" s="95"/>
      <c r="Q130" s="95"/>
      <c r="W130"/>
      <c r="X130"/>
      <c r="Y130"/>
      <c r="Z130"/>
      <c r="AA130"/>
    </row>
    <row r="131" spans="1:27" ht="12.75" customHeight="1" x14ac:dyDescent="0.2">
      <c r="A131" s="210"/>
      <c r="B131" s="210"/>
      <c r="C131" s="9" t="s">
        <v>15</v>
      </c>
      <c r="D131" s="15"/>
      <c r="E131" s="10" t="s">
        <v>102</v>
      </c>
      <c r="F131" s="7"/>
      <c r="G131" s="15"/>
      <c r="H131" s="10" t="s">
        <v>102</v>
      </c>
      <c r="I131" s="7">
        <f t="shared" si="6"/>
        <v>0</v>
      </c>
      <c r="N131" s="95"/>
      <c r="O131" s="95"/>
      <c r="P131" s="95"/>
      <c r="Q131" s="95"/>
      <c r="W131"/>
      <c r="X131"/>
      <c r="Y131"/>
      <c r="Z131"/>
      <c r="AA131"/>
    </row>
    <row r="132" spans="1:27" ht="12.75" customHeight="1" x14ac:dyDescent="0.2">
      <c r="A132" s="210"/>
      <c r="B132" s="210"/>
      <c r="C132" s="9" t="s">
        <v>16</v>
      </c>
      <c r="D132" s="7"/>
      <c r="E132" s="10" t="s">
        <v>102</v>
      </c>
      <c r="F132" s="7"/>
      <c r="G132" s="7"/>
      <c r="H132" s="10" t="s">
        <v>102</v>
      </c>
      <c r="I132" s="7">
        <f t="shared" si="6"/>
        <v>0</v>
      </c>
      <c r="N132" s="95"/>
      <c r="O132" s="95"/>
      <c r="P132" s="95"/>
      <c r="Q132" s="95"/>
      <c r="W132"/>
      <c r="X132"/>
      <c r="Y132"/>
      <c r="Z132"/>
      <c r="AA132"/>
    </row>
    <row r="133" spans="1:27" ht="12.75" customHeight="1" x14ac:dyDescent="0.2">
      <c r="A133" s="210"/>
      <c r="B133" s="210"/>
      <c r="C133" s="9" t="s">
        <v>17</v>
      </c>
      <c r="D133" s="7"/>
      <c r="E133" s="10" t="s">
        <v>102</v>
      </c>
      <c r="F133" s="7"/>
      <c r="G133" s="7"/>
      <c r="H133" s="10" t="s">
        <v>102</v>
      </c>
      <c r="I133" s="7">
        <f t="shared" si="6"/>
        <v>0</v>
      </c>
      <c r="N133" s="95"/>
      <c r="O133" s="95"/>
      <c r="P133" s="95"/>
      <c r="Q133" s="95"/>
      <c r="W133"/>
      <c r="X133"/>
      <c r="Y133"/>
      <c r="Z133"/>
      <c r="AA133"/>
    </row>
    <row r="134" spans="1:27" ht="12.75" customHeight="1" x14ac:dyDescent="0.2">
      <c r="A134" s="210"/>
      <c r="B134" s="210"/>
      <c r="C134" s="9" t="s">
        <v>97</v>
      </c>
      <c r="D134" s="7"/>
      <c r="E134" s="10" t="s">
        <v>102</v>
      </c>
      <c r="F134" s="7"/>
      <c r="G134" s="7"/>
      <c r="H134" s="10" t="s">
        <v>102</v>
      </c>
      <c r="I134" s="7">
        <f t="shared" si="6"/>
        <v>0</v>
      </c>
      <c r="N134" s="95"/>
      <c r="O134" s="95"/>
      <c r="P134" s="95"/>
      <c r="Q134" s="95"/>
      <c r="W134"/>
      <c r="X134"/>
      <c r="Y134"/>
      <c r="Z134"/>
      <c r="AA134"/>
    </row>
    <row r="135" spans="1:27" ht="12.75" customHeight="1" x14ac:dyDescent="0.2">
      <c r="A135" s="210"/>
      <c r="B135" s="210"/>
      <c r="C135" s="9" t="s">
        <v>236</v>
      </c>
      <c r="D135" s="7"/>
      <c r="E135" s="10" t="s">
        <v>102</v>
      </c>
      <c r="F135" s="7"/>
      <c r="G135" s="7"/>
      <c r="H135" s="10" t="s">
        <v>102</v>
      </c>
      <c r="I135" s="7">
        <f t="shared" si="6"/>
        <v>0</v>
      </c>
      <c r="N135" s="95"/>
      <c r="O135" s="95"/>
      <c r="P135" s="95"/>
      <c r="Q135" s="95"/>
      <c r="W135"/>
      <c r="X135"/>
      <c r="Y135"/>
      <c r="Z135"/>
      <c r="AA135"/>
    </row>
    <row r="136" spans="1:27" ht="12.75" customHeight="1" x14ac:dyDescent="0.2">
      <c r="A136" s="210"/>
      <c r="B136" s="210"/>
      <c r="C136" s="9" t="s">
        <v>18</v>
      </c>
      <c r="D136" s="7"/>
      <c r="E136" s="10" t="s">
        <v>102</v>
      </c>
      <c r="F136" s="7"/>
      <c r="G136" s="7"/>
      <c r="H136" s="10" t="s">
        <v>102</v>
      </c>
      <c r="I136" s="7">
        <f t="shared" si="6"/>
        <v>0</v>
      </c>
      <c r="N136" s="95"/>
      <c r="O136" s="95"/>
      <c r="P136" s="95"/>
      <c r="Q136" s="95"/>
      <c r="W136"/>
      <c r="X136"/>
      <c r="Y136"/>
      <c r="Z136"/>
      <c r="AA136"/>
    </row>
    <row r="137" spans="1:27" ht="12.75" customHeight="1" thickBot="1" x14ac:dyDescent="0.25">
      <c r="A137" s="210"/>
      <c r="B137" s="210"/>
      <c r="C137" s="73" t="s">
        <v>75</v>
      </c>
      <c r="D137" s="74">
        <f>SUM(D128:D136)</f>
        <v>0</v>
      </c>
      <c r="E137" s="75" t="s">
        <v>102</v>
      </c>
      <c r="F137" s="74"/>
      <c r="G137" s="74">
        <f>SUM(G128:G136)</f>
        <v>0</v>
      </c>
      <c r="H137" s="75" t="s">
        <v>102</v>
      </c>
      <c r="I137" s="74">
        <f t="shared" si="6"/>
        <v>0</v>
      </c>
      <c r="N137" s="95"/>
      <c r="O137" s="95"/>
      <c r="P137" s="95"/>
      <c r="Q137" s="95"/>
      <c r="W137"/>
      <c r="X137"/>
      <c r="Y137"/>
      <c r="Z137"/>
      <c r="AA137"/>
    </row>
    <row r="138" spans="1:27" ht="12.75" customHeight="1" x14ac:dyDescent="0.2">
      <c r="A138" s="207" t="s">
        <v>533</v>
      </c>
      <c r="B138" s="209" t="s">
        <v>519</v>
      </c>
      <c r="C138" s="53" t="s">
        <v>298</v>
      </c>
      <c r="D138" s="72"/>
      <c r="E138" s="42"/>
      <c r="F138" s="43"/>
      <c r="G138" s="72"/>
      <c r="H138" s="42"/>
      <c r="I138" s="43"/>
      <c r="N138" s="95"/>
      <c r="O138" s="95"/>
      <c r="P138" s="95"/>
      <c r="W138"/>
      <c r="X138"/>
      <c r="Y138"/>
      <c r="Z138"/>
      <c r="AA138"/>
    </row>
    <row r="139" spans="1:27" ht="12.75" customHeight="1" x14ac:dyDescent="0.2">
      <c r="A139" s="214"/>
      <c r="B139" s="209"/>
      <c r="C139" s="52" t="s">
        <v>304</v>
      </c>
      <c r="D139" s="16"/>
      <c r="E139" s="10" t="s">
        <v>102</v>
      </c>
      <c r="F139" s="16"/>
      <c r="G139" s="16"/>
      <c r="H139" s="10" t="s">
        <v>102</v>
      </c>
      <c r="I139" s="16">
        <f t="shared" si="6"/>
        <v>0</v>
      </c>
      <c r="N139" s="95"/>
      <c r="O139" s="95"/>
      <c r="P139" s="95"/>
      <c r="Q139" s="95"/>
      <c r="W139"/>
      <c r="X139"/>
      <c r="Y139"/>
      <c r="Z139"/>
      <c r="AA139"/>
    </row>
    <row r="140" spans="1:27" ht="12.75" customHeight="1" x14ac:dyDescent="0.2">
      <c r="A140" s="214"/>
      <c r="B140" s="209"/>
      <c r="C140" s="52" t="s">
        <v>238</v>
      </c>
      <c r="D140" s="16"/>
      <c r="E140" s="17">
        <f t="shared" ref="E140:E183" si="7">+D140/$I140</f>
        <v>0</v>
      </c>
      <c r="F140" s="16"/>
      <c r="G140" s="16">
        <v>6144</v>
      </c>
      <c r="H140" s="17">
        <f t="shared" ref="H140:H183" si="8">+G140/$I140</f>
        <v>1</v>
      </c>
      <c r="I140" s="16">
        <f t="shared" si="6"/>
        <v>6144</v>
      </c>
      <c r="N140" s="95"/>
      <c r="O140" s="95"/>
      <c r="P140" s="95"/>
      <c r="Q140" s="95"/>
      <c r="W140"/>
      <c r="X140"/>
      <c r="Y140"/>
      <c r="Z140"/>
      <c r="AA140"/>
    </row>
    <row r="141" spans="1:27" ht="12.75" customHeight="1" x14ac:dyDescent="0.2">
      <c r="A141" s="214"/>
      <c r="B141" s="209"/>
      <c r="C141" s="52" t="s">
        <v>245</v>
      </c>
      <c r="D141" s="16"/>
      <c r="E141" s="17">
        <f t="shared" si="7"/>
        <v>0</v>
      </c>
      <c r="F141" s="16"/>
      <c r="G141" s="16">
        <v>1920</v>
      </c>
      <c r="H141" s="17">
        <f t="shared" si="8"/>
        <v>1</v>
      </c>
      <c r="I141" s="16">
        <f t="shared" si="6"/>
        <v>1920</v>
      </c>
      <c r="N141" s="95"/>
      <c r="O141" s="95"/>
      <c r="P141" s="95"/>
      <c r="Q141" s="95"/>
      <c r="W141"/>
      <c r="X141"/>
      <c r="Y141"/>
      <c r="Z141"/>
      <c r="AA141"/>
    </row>
    <row r="142" spans="1:27" ht="12.75" customHeight="1" x14ac:dyDescent="0.2">
      <c r="A142" s="214"/>
      <c r="B142" s="209"/>
      <c r="C142" s="9" t="s">
        <v>239</v>
      </c>
      <c r="D142" s="16">
        <v>10656</v>
      </c>
      <c r="E142" s="17">
        <f t="shared" si="7"/>
        <v>0.61838440111420612</v>
      </c>
      <c r="F142" s="16"/>
      <c r="G142" s="16">
        <v>6576</v>
      </c>
      <c r="H142" s="17">
        <f t="shared" si="8"/>
        <v>0.38161559888579388</v>
      </c>
      <c r="I142" s="16">
        <f t="shared" si="6"/>
        <v>17232</v>
      </c>
      <c r="N142" s="95"/>
      <c r="O142" s="95"/>
      <c r="P142" s="95"/>
      <c r="Q142" s="95"/>
      <c r="W142"/>
      <c r="X142"/>
      <c r="Y142"/>
      <c r="Z142"/>
      <c r="AA142"/>
    </row>
    <row r="143" spans="1:27" ht="12.75" customHeight="1" x14ac:dyDescent="0.2">
      <c r="A143" s="214"/>
      <c r="B143" s="209"/>
      <c r="C143" s="49" t="s">
        <v>246</v>
      </c>
      <c r="D143" s="16">
        <v>3888</v>
      </c>
      <c r="E143" s="17">
        <f t="shared" si="7"/>
        <v>1</v>
      </c>
      <c r="F143" s="16"/>
      <c r="G143" s="16">
        <v>0</v>
      </c>
      <c r="H143" s="17">
        <f t="shared" si="8"/>
        <v>0</v>
      </c>
      <c r="I143" s="16">
        <f t="shared" si="6"/>
        <v>3888</v>
      </c>
      <c r="N143" s="95"/>
      <c r="O143" s="95"/>
      <c r="P143" s="95"/>
      <c r="Q143" s="95"/>
      <c r="W143"/>
      <c r="X143"/>
      <c r="Y143"/>
      <c r="Z143"/>
      <c r="AA143"/>
    </row>
    <row r="144" spans="1:27" ht="12.75" customHeight="1" x14ac:dyDescent="0.2">
      <c r="A144" s="214"/>
      <c r="B144" s="209"/>
      <c r="C144" s="49" t="s">
        <v>240</v>
      </c>
      <c r="D144" s="16">
        <v>25071.999999999996</v>
      </c>
      <c r="E144" s="17">
        <f t="shared" si="7"/>
        <v>0.42397186147186139</v>
      </c>
      <c r="F144" s="16"/>
      <c r="G144" s="16">
        <v>34064</v>
      </c>
      <c r="H144" s="17">
        <f t="shared" si="8"/>
        <v>0.5760281385281385</v>
      </c>
      <c r="I144" s="16">
        <f t="shared" si="6"/>
        <v>59136</v>
      </c>
      <c r="N144" s="95"/>
      <c r="O144" s="95"/>
      <c r="P144" s="95"/>
      <c r="Q144" s="95"/>
      <c r="W144"/>
      <c r="X144"/>
      <c r="Y144"/>
      <c r="Z144"/>
      <c r="AA144"/>
    </row>
    <row r="145" spans="1:27" ht="12.75" customHeight="1" x14ac:dyDescent="0.2">
      <c r="A145" s="214"/>
      <c r="B145" s="209"/>
      <c r="C145" s="49" t="s">
        <v>241</v>
      </c>
      <c r="D145" s="16">
        <v>8784</v>
      </c>
      <c r="E145" s="17">
        <f t="shared" si="7"/>
        <v>0.28284389489953632</v>
      </c>
      <c r="F145" s="7"/>
      <c r="G145" s="16">
        <v>22272</v>
      </c>
      <c r="H145" s="17">
        <f t="shared" si="8"/>
        <v>0.71715610510046368</v>
      </c>
      <c r="I145" s="7">
        <f t="shared" si="6"/>
        <v>31056</v>
      </c>
      <c r="N145" s="95"/>
      <c r="O145" s="95"/>
      <c r="P145" s="95"/>
      <c r="Q145" s="95"/>
      <c r="W145"/>
      <c r="X145"/>
      <c r="Y145"/>
      <c r="Z145"/>
      <c r="AA145"/>
    </row>
    <row r="146" spans="1:27" ht="12.75" customHeight="1" x14ac:dyDescent="0.2">
      <c r="A146" s="214"/>
      <c r="B146" s="209"/>
      <c r="C146" s="49" t="s">
        <v>247</v>
      </c>
      <c r="D146" s="16">
        <v>0</v>
      </c>
      <c r="E146" s="17">
        <f t="shared" si="7"/>
        <v>0</v>
      </c>
      <c r="F146" s="7"/>
      <c r="G146" s="16">
        <v>2496</v>
      </c>
      <c r="H146" s="17">
        <f t="shared" si="8"/>
        <v>1</v>
      </c>
      <c r="I146" s="7">
        <f t="shared" si="6"/>
        <v>2496</v>
      </c>
      <c r="N146" s="95"/>
      <c r="O146" s="95"/>
      <c r="P146" s="95"/>
      <c r="Q146" s="95"/>
      <c r="W146"/>
      <c r="X146"/>
      <c r="Y146"/>
      <c r="Z146"/>
      <c r="AA146"/>
    </row>
    <row r="147" spans="1:27" ht="12.75" customHeight="1" x14ac:dyDescent="0.2">
      <c r="A147" s="214"/>
      <c r="B147" s="209"/>
      <c r="C147" s="9" t="s">
        <v>243</v>
      </c>
      <c r="D147" s="16">
        <v>0</v>
      </c>
      <c r="E147" s="17">
        <f t="shared" si="7"/>
        <v>0</v>
      </c>
      <c r="F147" s="7"/>
      <c r="G147" s="16">
        <v>6080</v>
      </c>
      <c r="H147" s="17">
        <f t="shared" si="8"/>
        <v>1</v>
      </c>
      <c r="I147" s="7">
        <f t="shared" si="6"/>
        <v>6080</v>
      </c>
      <c r="N147" s="95"/>
      <c r="O147" s="95"/>
      <c r="P147" s="95"/>
      <c r="Q147" s="95"/>
      <c r="W147"/>
      <c r="X147"/>
      <c r="Y147"/>
      <c r="Z147"/>
      <c r="AA147"/>
    </row>
    <row r="148" spans="1:27" ht="12.75" customHeight="1" x14ac:dyDescent="0.2">
      <c r="A148" s="214"/>
      <c r="B148" s="209"/>
      <c r="C148" s="49" t="s">
        <v>242</v>
      </c>
      <c r="D148" s="16">
        <v>2208</v>
      </c>
      <c r="E148" s="17">
        <f t="shared" si="7"/>
        <v>0.16974169741697417</v>
      </c>
      <c r="F148" s="7"/>
      <c r="G148" s="16">
        <v>10800</v>
      </c>
      <c r="H148" s="17">
        <f t="shared" si="8"/>
        <v>0.8302583025830258</v>
      </c>
      <c r="I148" s="7">
        <f t="shared" si="6"/>
        <v>13008</v>
      </c>
      <c r="N148" s="95"/>
      <c r="O148" s="95"/>
      <c r="P148" s="95"/>
      <c r="Q148" s="95"/>
      <c r="W148"/>
      <c r="X148"/>
      <c r="Y148"/>
      <c r="Z148"/>
      <c r="AA148"/>
    </row>
    <row r="149" spans="1:27" ht="12.75" customHeight="1" x14ac:dyDescent="0.2">
      <c r="A149" s="214"/>
      <c r="B149" s="209"/>
      <c r="C149" s="9" t="s">
        <v>248</v>
      </c>
      <c r="D149" s="16">
        <v>1344</v>
      </c>
      <c r="E149" s="17">
        <f t="shared" si="7"/>
        <v>0.62222222222222223</v>
      </c>
      <c r="F149" s="7"/>
      <c r="G149" s="16">
        <v>816</v>
      </c>
      <c r="H149" s="17">
        <f t="shared" si="8"/>
        <v>0.37777777777777777</v>
      </c>
      <c r="I149" s="7">
        <f t="shared" si="6"/>
        <v>2160</v>
      </c>
      <c r="N149" s="95"/>
      <c r="O149" s="95"/>
      <c r="P149" s="95"/>
      <c r="Q149" s="95"/>
      <c r="W149"/>
      <c r="X149"/>
      <c r="Y149"/>
      <c r="Z149"/>
      <c r="AA149"/>
    </row>
    <row r="150" spans="1:27" ht="12.75" customHeight="1" x14ac:dyDescent="0.2">
      <c r="A150" s="214"/>
      <c r="B150" s="209"/>
      <c r="C150" s="9" t="s">
        <v>249</v>
      </c>
      <c r="D150" s="16"/>
      <c r="E150" s="17">
        <f t="shared" si="7"/>
        <v>0</v>
      </c>
      <c r="F150" s="7"/>
      <c r="G150" s="16">
        <v>3312</v>
      </c>
      <c r="H150" s="17">
        <f t="shared" si="8"/>
        <v>1</v>
      </c>
      <c r="I150" s="7">
        <f t="shared" si="6"/>
        <v>3312</v>
      </c>
      <c r="N150" s="95"/>
      <c r="O150" s="95"/>
      <c r="P150" s="95"/>
      <c r="Q150" s="95"/>
      <c r="W150"/>
      <c r="X150"/>
      <c r="Y150"/>
      <c r="Z150"/>
      <c r="AA150"/>
    </row>
    <row r="151" spans="1:27" ht="12.75" customHeight="1" x14ac:dyDescent="0.2">
      <c r="A151" s="214"/>
      <c r="B151" s="209"/>
      <c r="C151" s="9" t="s">
        <v>244</v>
      </c>
      <c r="D151" s="16"/>
      <c r="E151" s="17">
        <f t="shared" si="7"/>
        <v>0</v>
      </c>
      <c r="F151" s="7"/>
      <c r="G151" s="16">
        <v>1392</v>
      </c>
      <c r="H151" s="17">
        <f t="shared" si="8"/>
        <v>1</v>
      </c>
      <c r="I151" s="7">
        <f t="shared" si="6"/>
        <v>1392</v>
      </c>
      <c r="N151" s="95"/>
      <c r="O151" s="95"/>
      <c r="P151" s="95"/>
      <c r="Q151" s="95"/>
      <c r="W151"/>
      <c r="X151"/>
      <c r="Y151"/>
      <c r="Z151"/>
      <c r="AA151"/>
    </row>
    <row r="152" spans="1:27" ht="12.75" customHeight="1" x14ac:dyDescent="0.2">
      <c r="A152" s="214"/>
      <c r="B152" s="209"/>
      <c r="C152" s="35" t="s">
        <v>75</v>
      </c>
      <c r="D152" s="33">
        <f>SUM(D139:D151)</f>
        <v>51952</v>
      </c>
      <c r="E152" s="34">
        <f t="shared" si="7"/>
        <v>0.35144496157592814</v>
      </c>
      <c r="F152" s="33"/>
      <c r="G152" s="33">
        <f>SUM(G139:G151)</f>
        <v>95872</v>
      </c>
      <c r="H152" s="34">
        <f t="shared" si="8"/>
        <v>0.64855503842407192</v>
      </c>
      <c r="I152" s="33">
        <f t="shared" si="6"/>
        <v>147824</v>
      </c>
      <c r="N152" s="95"/>
      <c r="O152" s="95"/>
      <c r="P152" s="95"/>
      <c r="Q152" s="95"/>
      <c r="W152"/>
      <c r="X152"/>
      <c r="Y152"/>
      <c r="Z152"/>
      <c r="AA152"/>
    </row>
    <row r="153" spans="1:27" ht="12.75" customHeight="1" thickBot="1" x14ac:dyDescent="0.25">
      <c r="A153" s="214"/>
      <c r="B153" s="219"/>
      <c r="C153" s="59" t="s">
        <v>25</v>
      </c>
      <c r="D153" s="60">
        <f>SUM(D114,D126,D137,D152)</f>
        <v>51952</v>
      </c>
      <c r="E153" s="61">
        <f t="shared" si="7"/>
        <v>0.35144496157592814</v>
      </c>
      <c r="F153" s="63"/>
      <c r="G153" s="60">
        <f>SUM(G114,G126,G137,G152)</f>
        <v>95872</v>
      </c>
      <c r="H153" s="61">
        <f t="shared" si="8"/>
        <v>0.64855503842407192</v>
      </c>
      <c r="I153" s="63">
        <f t="shared" si="6"/>
        <v>147824</v>
      </c>
      <c r="N153" s="95"/>
      <c r="O153" s="95"/>
      <c r="P153" s="95"/>
      <c r="Q153" s="95"/>
      <c r="W153"/>
      <c r="X153"/>
      <c r="Y153"/>
      <c r="Z153"/>
      <c r="AA153"/>
    </row>
    <row r="154" spans="1:27" ht="12.75" customHeight="1" x14ac:dyDescent="0.2">
      <c r="A154" s="207" t="s">
        <v>533</v>
      </c>
      <c r="B154" s="212" t="s">
        <v>520</v>
      </c>
      <c r="C154" s="51" t="s">
        <v>432</v>
      </c>
      <c r="D154" s="43"/>
      <c r="E154" s="42"/>
      <c r="F154" s="43"/>
      <c r="G154" s="43"/>
      <c r="H154" s="42"/>
      <c r="I154" s="43"/>
      <c r="N154" s="95"/>
      <c r="O154" s="95"/>
      <c r="P154" s="95"/>
      <c r="W154"/>
      <c r="X154"/>
      <c r="Y154"/>
      <c r="Z154"/>
      <c r="AA154"/>
    </row>
    <row r="155" spans="1:27" ht="12.75" customHeight="1" x14ac:dyDescent="0.2">
      <c r="A155" s="215"/>
      <c r="B155" s="209"/>
      <c r="C155" s="50" t="s">
        <v>637</v>
      </c>
      <c r="D155" s="7"/>
      <c r="E155" s="10" t="s">
        <v>102</v>
      </c>
      <c r="F155" s="7"/>
      <c r="G155" s="7"/>
      <c r="H155" s="10" t="s">
        <v>102</v>
      </c>
      <c r="I155" s="7">
        <f t="shared" si="6"/>
        <v>0</v>
      </c>
      <c r="N155" s="95"/>
      <c r="O155" s="95"/>
      <c r="P155" s="95"/>
      <c r="Q155" s="95"/>
      <c r="W155"/>
      <c r="X155"/>
      <c r="Y155"/>
      <c r="Z155"/>
      <c r="AA155"/>
    </row>
    <row r="156" spans="1:27" ht="12.75" customHeight="1" x14ac:dyDescent="0.2">
      <c r="A156" s="215"/>
      <c r="B156" s="209"/>
      <c r="C156" s="50" t="s">
        <v>635</v>
      </c>
      <c r="D156" s="7"/>
      <c r="E156" s="10">
        <f t="shared" si="7"/>
        <v>0</v>
      </c>
      <c r="F156" s="7"/>
      <c r="G156" s="7">
        <v>1600</v>
      </c>
      <c r="H156" s="10">
        <f t="shared" si="8"/>
        <v>1</v>
      </c>
      <c r="I156" s="7">
        <f t="shared" si="6"/>
        <v>1600</v>
      </c>
      <c r="N156" s="95"/>
      <c r="O156" s="95"/>
      <c r="P156" s="95"/>
      <c r="Q156" s="95"/>
      <c r="W156"/>
      <c r="X156"/>
      <c r="Y156"/>
      <c r="Z156"/>
      <c r="AA156"/>
    </row>
    <row r="157" spans="1:27" ht="12.75" customHeight="1" x14ac:dyDescent="0.2">
      <c r="A157" s="215"/>
      <c r="B157" s="209"/>
      <c r="C157" s="50" t="s">
        <v>479</v>
      </c>
      <c r="D157" s="7"/>
      <c r="E157" s="10" t="s">
        <v>102</v>
      </c>
      <c r="F157" s="7"/>
      <c r="G157" s="7"/>
      <c r="H157" s="10" t="s">
        <v>102</v>
      </c>
      <c r="I157" s="7">
        <f t="shared" si="6"/>
        <v>0</v>
      </c>
      <c r="N157" s="95"/>
      <c r="O157" s="95"/>
      <c r="P157" s="95"/>
      <c r="Q157" s="95"/>
      <c r="W157"/>
      <c r="X157"/>
      <c r="Y157"/>
      <c r="Z157"/>
      <c r="AA157"/>
    </row>
    <row r="158" spans="1:27" ht="12.75" customHeight="1" x14ac:dyDescent="0.2">
      <c r="A158" s="215"/>
      <c r="B158" s="209"/>
      <c r="C158" s="50" t="s">
        <v>632</v>
      </c>
      <c r="D158" s="7"/>
      <c r="E158" s="10" t="s">
        <v>102</v>
      </c>
      <c r="F158" s="7"/>
      <c r="G158" s="7"/>
      <c r="H158" s="10" t="s">
        <v>102</v>
      </c>
      <c r="I158" s="7">
        <f t="shared" si="6"/>
        <v>0</v>
      </c>
      <c r="N158" s="95"/>
      <c r="O158" s="95"/>
      <c r="P158" s="95"/>
      <c r="Q158" s="95"/>
      <c r="W158"/>
      <c r="X158"/>
      <c r="Y158"/>
      <c r="Z158"/>
      <c r="AA158"/>
    </row>
    <row r="159" spans="1:27" ht="12.75" customHeight="1" x14ac:dyDescent="0.2">
      <c r="A159" s="215"/>
      <c r="B159" s="209"/>
      <c r="C159" s="50" t="s">
        <v>633</v>
      </c>
      <c r="D159" s="7"/>
      <c r="E159" s="10" t="s">
        <v>102</v>
      </c>
      <c r="F159" s="7"/>
      <c r="G159" s="7"/>
      <c r="H159" s="10" t="s">
        <v>102</v>
      </c>
      <c r="I159" s="7">
        <f t="shared" si="6"/>
        <v>0</v>
      </c>
      <c r="N159" s="95"/>
      <c r="O159" s="95"/>
      <c r="P159" s="95"/>
      <c r="Q159" s="95"/>
      <c r="W159"/>
      <c r="X159"/>
      <c r="Y159"/>
      <c r="Z159"/>
      <c r="AA159"/>
    </row>
    <row r="160" spans="1:27" ht="12.75" customHeight="1" x14ac:dyDescent="0.2">
      <c r="A160" s="215"/>
      <c r="B160" s="209"/>
      <c r="C160" s="50" t="s">
        <v>658</v>
      </c>
      <c r="D160" s="7"/>
      <c r="E160" s="10" t="s">
        <v>102</v>
      </c>
      <c r="F160" s="7"/>
      <c r="G160" s="7"/>
      <c r="H160" s="10" t="s">
        <v>102</v>
      </c>
      <c r="I160" s="7">
        <f t="shared" si="6"/>
        <v>0</v>
      </c>
      <c r="N160" s="95"/>
      <c r="O160" s="95"/>
      <c r="P160" s="95"/>
      <c r="Q160" s="95"/>
      <c r="W160"/>
      <c r="X160"/>
      <c r="Y160"/>
      <c r="Z160"/>
      <c r="AA160"/>
    </row>
    <row r="161" spans="1:27" ht="12.75" customHeight="1" x14ac:dyDescent="0.2">
      <c r="A161" s="215"/>
      <c r="B161" s="209"/>
      <c r="C161" s="9" t="s">
        <v>639</v>
      </c>
      <c r="D161" s="7"/>
      <c r="E161" s="10">
        <f t="shared" si="7"/>
        <v>0</v>
      </c>
      <c r="F161" s="7"/>
      <c r="G161" s="7">
        <v>512</v>
      </c>
      <c r="H161" s="10">
        <f t="shared" si="8"/>
        <v>1</v>
      </c>
      <c r="I161" s="7">
        <f t="shared" si="6"/>
        <v>512</v>
      </c>
      <c r="N161" s="95"/>
      <c r="O161" s="95"/>
      <c r="P161" s="95"/>
      <c r="Q161" s="95"/>
      <c r="W161"/>
      <c r="X161"/>
      <c r="Y161"/>
      <c r="Z161"/>
      <c r="AA161"/>
    </row>
    <row r="162" spans="1:27" ht="12.75" customHeight="1" x14ac:dyDescent="0.2">
      <c r="A162" s="215"/>
      <c r="B162" s="209"/>
      <c r="C162" s="35" t="s">
        <v>75</v>
      </c>
      <c r="D162" s="33">
        <f>SUM(D155:D161)</f>
        <v>0</v>
      </c>
      <c r="E162" s="34">
        <f t="shared" si="7"/>
        <v>0</v>
      </c>
      <c r="F162" s="33"/>
      <c r="G162" s="33">
        <f>SUM(G155:G161)</f>
        <v>2112</v>
      </c>
      <c r="H162" s="34">
        <f t="shared" si="8"/>
        <v>1</v>
      </c>
      <c r="I162" s="33">
        <f t="shared" si="6"/>
        <v>2112</v>
      </c>
      <c r="N162" s="95"/>
      <c r="O162" s="95"/>
      <c r="P162" s="95"/>
      <c r="Q162" s="95"/>
      <c r="W162"/>
      <c r="X162"/>
      <c r="Y162"/>
      <c r="Z162"/>
      <c r="AA162"/>
    </row>
    <row r="163" spans="1:27" ht="12.75" customHeight="1" x14ac:dyDescent="0.2">
      <c r="A163" s="215"/>
      <c r="B163" s="209"/>
      <c r="C163" s="53" t="s">
        <v>296</v>
      </c>
      <c r="D163" s="43"/>
      <c r="E163" s="42"/>
      <c r="F163" s="43"/>
      <c r="G163" s="43"/>
      <c r="H163" s="42"/>
      <c r="I163" s="43"/>
      <c r="W163"/>
      <c r="X163"/>
      <c r="Y163"/>
      <c r="Z163"/>
      <c r="AA163"/>
    </row>
    <row r="164" spans="1:27" ht="12.75" customHeight="1" x14ac:dyDescent="0.2">
      <c r="A164" s="215"/>
      <c r="B164" s="209"/>
      <c r="C164" s="9" t="s">
        <v>36</v>
      </c>
      <c r="D164" s="7"/>
      <c r="E164" s="10" t="s">
        <v>102</v>
      </c>
      <c r="F164" s="7"/>
      <c r="G164" s="7"/>
      <c r="H164" s="10" t="s">
        <v>102</v>
      </c>
      <c r="I164" s="7">
        <f t="shared" ref="I164:I169" si="9">+D164+G164</f>
        <v>0</v>
      </c>
      <c r="W164"/>
      <c r="X164"/>
      <c r="Y164"/>
      <c r="Z164"/>
      <c r="AA164"/>
    </row>
    <row r="165" spans="1:27" ht="12.75" customHeight="1" x14ac:dyDescent="0.2">
      <c r="A165" s="215"/>
      <c r="B165" s="209"/>
      <c r="C165" s="9" t="s">
        <v>0</v>
      </c>
      <c r="D165" s="7"/>
      <c r="E165" s="10" t="s">
        <v>102</v>
      </c>
      <c r="F165" s="7"/>
      <c r="G165" s="7"/>
      <c r="H165" s="10" t="s">
        <v>102</v>
      </c>
      <c r="I165" s="7">
        <f t="shared" si="9"/>
        <v>0</v>
      </c>
      <c r="W165"/>
      <c r="X165"/>
      <c r="Y165"/>
      <c r="Z165"/>
      <c r="AA165"/>
    </row>
    <row r="166" spans="1:27" ht="12.75" customHeight="1" x14ac:dyDescent="0.2">
      <c r="A166" s="215"/>
      <c r="B166" s="209"/>
      <c r="C166" s="9" t="s">
        <v>34</v>
      </c>
      <c r="D166" s="7"/>
      <c r="E166" s="10" t="s">
        <v>102</v>
      </c>
      <c r="F166" s="7"/>
      <c r="G166" s="7"/>
      <c r="H166" s="10" t="s">
        <v>102</v>
      </c>
      <c r="I166" s="7">
        <f t="shared" si="9"/>
        <v>0</v>
      </c>
      <c r="W166"/>
      <c r="X166"/>
      <c r="Y166"/>
      <c r="Z166"/>
      <c r="AA166"/>
    </row>
    <row r="167" spans="1:27" ht="12.75" customHeight="1" x14ac:dyDescent="0.2">
      <c r="A167" s="215"/>
      <c r="B167" s="209"/>
      <c r="C167" s="9" t="s">
        <v>37</v>
      </c>
      <c r="D167" s="7"/>
      <c r="E167" s="10" t="s">
        <v>102</v>
      </c>
      <c r="F167" s="7"/>
      <c r="G167" s="7"/>
      <c r="H167" s="10" t="s">
        <v>102</v>
      </c>
      <c r="I167" s="7">
        <f t="shared" si="9"/>
        <v>0</v>
      </c>
      <c r="N167" s="95"/>
      <c r="O167" s="95"/>
      <c r="P167" s="95"/>
      <c r="Q167" s="95"/>
      <c r="W167"/>
      <c r="X167"/>
      <c r="Y167"/>
      <c r="Z167"/>
      <c r="AA167"/>
    </row>
    <row r="168" spans="1:27" ht="12.75" customHeight="1" x14ac:dyDescent="0.2">
      <c r="A168" s="215"/>
      <c r="B168" s="209"/>
      <c r="C168" s="52" t="s">
        <v>6</v>
      </c>
      <c r="D168" s="7"/>
      <c r="E168" s="10" t="s">
        <v>102</v>
      </c>
      <c r="F168" s="7"/>
      <c r="G168" s="7"/>
      <c r="H168" s="10" t="s">
        <v>102</v>
      </c>
      <c r="I168" s="7">
        <f t="shared" si="9"/>
        <v>0</v>
      </c>
      <c r="N168" s="95"/>
      <c r="O168" s="95"/>
      <c r="P168" s="95"/>
      <c r="Q168" s="95"/>
      <c r="W168"/>
      <c r="X168"/>
      <c r="Y168"/>
      <c r="Z168"/>
      <c r="AA168"/>
    </row>
    <row r="169" spans="1:27" ht="12.75" customHeight="1" x14ac:dyDescent="0.2">
      <c r="A169" s="215"/>
      <c r="B169" s="209"/>
      <c r="C169" s="35" t="s">
        <v>75</v>
      </c>
      <c r="D169" s="33">
        <f>SUM(D164:D168)</f>
        <v>0</v>
      </c>
      <c r="E169" s="34" t="s">
        <v>102</v>
      </c>
      <c r="F169" s="33"/>
      <c r="G169" s="33">
        <f>SUM(G164:G168)</f>
        <v>0</v>
      </c>
      <c r="H169" s="34" t="s">
        <v>102</v>
      </c>
      <c r="I169" s="33">
        <f t="shared" si="9"/>
        <v>0</v>
      </c>
      <c r="N169" s="95"/>
      <c r="O169" s="95"/>
      <c r="P169" s="95"/>
      <c r="Q169" s="95"/>
      <c r="W169"/>
      <c r="X169"/>
      <c r="Y169"/>
      <c r="Z169"/>
      <c r="AA169"/>
    </row>
    <row r="170" spans="1:27" ht="12.75" customHeight="1" x14ac:dyDescent="0.2">
      <c r="A170" s="215"/>
      <c r="B170" s="209"/>
      <c r="C170" s="54" t="s">
        <v>197</v>
      </c>
      <c r="D170" s="33"/>
      <c r="E170" s="34"/>
      <c r="F170" s="65"/>
      <c r="G170" s="33"/>
      <c r="H170" s="34"/>
      <c r="I170" s="33"/>
      <c r="N170" s="95"/>
      <c r="O170" s="95"/>
      <c r="P170" s="95"/>
      <c r="W170"/>
      <c r="X170"/>
      <c r="Y170"/>
      <c r="Z170"/>
      <c r="AA170"/>
    </row>
    <row r="171" spans="1:27" ht="12.75" customHeight="1" x14ac:dyDescent="0.2">
      <c r="A171" s="215"/>
      <c r="B171" s="209"/>
      <c r="C171" s="9" t="s">
        <v>222</v>
      </c>
      <c r="D171" s="15"/>
      <c r="E171" s="10" t="s">
        <v>102</v>
      </c>
      <c r="F171" s="7"/>
      <c r="G171" s="15"/>
      <c r="H171" s="10" t="s">
        <v>102</v>
      </c>
      <c r="I171" s="7">
        <f t="shared" si="6"/>
        <v>0</v>
      </c>
      <c r="N171" s="95"/>
      <c r="O171" s="95"/>
      <c r="P171" s="95"/>
      <c r="Q171" s="95"/>
      <c r="W171"/>
      <c r="X171"/>
      <c r="Y171"/>
      <c r="Z171"/>
      <c r="AA171"/>
    </row>
    <row r="172" spans="1:27" ht="12.75" customHeight="1" x14ac:dyDescent="0.2">
      <c r="A172" s="215"/>
      <c r="B172" s="209"/>
      <c r="C172" s="50" t="s">
        <v>657</v>
      </c>
      <c r="D172" s="15"/>
      <c r="E172" s="10" t="s">
        <v>102</v>
      </c>
      <c r="F172" s="7"/>
      <c r="G172" s="7"/>
      <c r="H172" s="10" t="s">
        <v>102</v>
      </c>
      <c r="I172" s="7">
        <f t="shared" ref="I172" si="10">+D172+G172</f>
        <v>0</v>
      </c>
      <c r="N172" s="95"/>
      <c r="O172" s="95"/>
      <c r="P172" s="95"/>
      <c r="Q172" s="95"/>
      <c r="W172"/>
      <c r="X172"/>
      <c r="Y172"/>
      <c r="Z172"/>
      <c r="AA172"/>
    </row>
    <row r="173" spans="1:27" ht="12.75" customHeight="1" x14ac:dyDescent="0.2">
      <c r="A173" s="215"/>
      <c r="B173" s="209"/>
      <c r="C173" s="9" t="s">
        <v>77</v>
      </c>
      <c r="D173" s="14"/>
      <c r="E173" s="17" t="s">
        <v>102</v>
      </c>
      <c r="F173" s="16"/>
      <c r="G173" s="14"/>
      <c r="H173" s="17" t="s">
        <v>102</v>
      </c>
      <c r="I173" s="16">
        <f t="shared" si="6"/>
        <v>0</v>
      </c>
      <c r="N173" s="95"/>
      <c r="O173" s="95"/>
      <c r="P173" s="95"/>
      <c r="Q173" s="95"/>
      <c r="W173"/>
      <c r="X173"/>
      <c r="Y173"/>
      <c r="Z173"/>
      <c r="AA173"/>
    </row>
    <row r="174" spans="1:27" ht="12.75" customHeight="1" x14ac:dyDescent="0.2">
      <c r="A174" s="215"/>
      <c r="B174" s="209"/>
      <c r="C174" s="9" t="s">
        <v>85</v>
      </c>
      <c r="D174" s="7"/>
      <c r="E174" s="10" t="s">
        <v>102</v>
      </c>
      <c r="F174" s="7"/>
      <c r="G174" s="7"/>
      <c r="H174" s="10" t="s">
        <v>102</v>
      </c>
      <c r="I174" s="7">
        <f t="shared" si="6"/>
        <v>0</v>
      </c>
      <c r="N174" s="95"/>
      <c r="O174" s="95"/>
      <c r="P174" s="95"/>
      <c r="Q174" s="95"/>
      <c r="W174"/>
      <c r="X174"/>
      <c r="Y174"/>
      <c r="Z174"/>
      <c r="AA174"/>
    </row>
    <row r="175" spans="1:27" ht="12.75" customHeight="1" x14ac:dyDescent="0.2">
      <c r="A175" s="215"/>
      <c r="B175" s="209"/>
      <c r="C175" s="50" t="s">
        <v>86</v>
      </c>
      <c r="D175" s="15"/>
      <c r="E175" s="10" t="s">
        <v>102</v>
      </c>
      <c r="F175" s="7"/>
      <c r="G175" s="15"/>
      <c r="H175" s="10" t="s">
        <v>102</v>
      </c>
      <c r="I175" s="7">
        <f t="shared" si="6"/>
        <v>0</v>
      </c>
      <c r="N175" s="95"/>
      <c r="O175" s="95"/>
      <c r="P175" s="95"/>
      <c r="Q175" s="95"/>
      <c r="W175"/>
      <c r="X175"/>
      <c r="Y175"/>
      <c r="Z175"/>
      <c r="AA175"/>
    </row>
    <row r="176" spans="1:27" ht="12.75" customHeight="1" x14ac:dyDescent="0.2">
      <c r="A176" s="215"/>
      <c r="B176" s="209"/>
      <c r="C176" s="9" t="s">
        <v>87</v>
      </c>
      <c r="D176" s="7"/>
      <c r="E176" s="10" t="s">
        <v>102</v>
      </c>
      <c r="F176" s="7"/>
      <c r="G176" s="7"/>
      <c r="H176" s="10" t="s">
        <v>102</v>
      </c>
      <c r="I176" s="7">
        <f t="shared" si="6"/>
        <v>0</v>
      </c>
      <c r="N176" s="95"/>
      <c r="O176" s="95"/>
      <c r="P176" s="95"/>
      <c r="Q176" s="95"/>
      <c r="W176"/>
      <c r="X176"/>
      <c r="Y176"/>
      <c r="Z176"/>
      <c r="AA176"/>
    </row>
    <row r="177" spans="1:27" ht="12.75" customHeight="1" x14ac:dyDescent="0.2">
      <c r="A177" s="215"/>
      <c r="B177" s="209"/>
      <c r="C177" s="9" t="s">
        <v>308</v>
      </c>
      <c r="D177" s="7"/>
      <c r="E177" s="10">
        <f t="shared" si="7"/>
        <v>0</v>
      </c>
      <c r="F177" s="7"/>
      <c r="G177" s="7">
        <v>1008</v>
      </c>
      <c r="H177" s="10">
        <f t="shared" si="8"/>
        <v>1</v>
      </c>
      <c r="I177" s="7">
        <f t="shared" si="6"/>
        <v>1008</v>
      </c>
      <c r="N177" s="95"/>
      <c r="O177" s="95"/>
      <c r="P177" s="95"/>
      <c r="Q177" s="95"/>
      <c r="W177"/>
      <c r="X177"/>
      <c r="Y177"/>
      <c r="Z177"/>
      <c r="AA177"/>
    </row>
    <row r="178" spans="1:27" ht="12.75" customHeight="1" x14ac:dyDescent="0.2">
      <c r="A178" s="215"/>
      <c r="B178" s="209"/>
      <c r="C178" s="50" t="s">
        <v>88</v>
      </c>
      <c r="D178" s="14"/>
      <c r="E178" s="17" t="s">
        <v>102</v>
      </c>
      <c r="F178" s="16"/>
      <c r="G178" s="7"/>
      <c r="H178" s="17" t="s">
        <v>102</v>
      </c>
      <c r="I178" s="16">
        <f t="shared" si="6"/>
        <v>0</v>
      </c>
      <c r="W178"/>
      <c r="X178"/>
      <c r="Y178"/>
      <c r="Z178"/>
      <c r="AA178"/>
    </row>
    <row r="179" spans="1:27" ht="12.75" customHeight="1" x14ac:dyDescent="0.2">
      <c r="A179" s="215"/>
      <c r="B179" s="209"/>
      <c r="C179" s="50" t="s">
        <v>89</v>
      </c>
      <c r="D179" s="7"/>
      <c r="E179" s="10" t="s">
        <v>102</v>
      </c>
      <c r="F179" s="7"/>
      <c r="G179" s="7"/>
      <c r="H179" s="10" t="s">
        <v>102</v>
      </c>
      <c r="I179" s="7">
        <f t="shared" si="6"/>
        <v>0</v>
      </c>
      <c r="W179"/>
      <c r="X179"/>
      <c r="Y179"/>
      <c r="Z179"/>
      <c r="AA179"/>
    </row>
    <row r="180" spans="1:27" ht="12.75" customHeight="1" x14ac:dyDescent="0.2">
      <c r="A180" s="215"/>
      <c r="B180" s="209"/>
      <c r="C180" s="50" t="s">
        <v>214</v>
      </c>
      <c r="D180" s="7"/>
      <c r="E180" s="10" t="s">
        <v>102</v>
      </c>
      <c r="F180" s="7"/>
      <c r="G180" s="7"/>
      <c r="H180" s="10" t="s">
        <v>102</v>
      </c>
      <c r="I180" s="7">
        <f t="shared" si="6"/>
        <v>0</v>
      </c>
      <c r="W180"/>
      <c r="X180"/>
      <c r="Y180"/>
      <c r="Z180"/>
      <c r="AA180"/>
    </row>
    <row r="181" spans="1:27" ht="12.75" customHeight="1" x14ac:dyDescent="0.2">
      <c r="A181" s="215"/>
      <c r="B181" s="209"/>
      <c r="C181" s="50" t="s">
        <v>306</v>
      </c>
      <c r="D181" s="7"/>
      <c r="E181" s="10" t="s">
        <v>102</v>
      </c>
      <c r="F181" s="7"/>
      <c r="G181" s="7"/>
      <c r="H181" s="10" t="s">
        <v>102</v>
      </c>
      <c r="I181" s="7">
        <f t="shared" si="6"/>
        <v>0</v>
      </c>
      <c r="N181" s="95"/>
      <c r="O181" s="95"/>
      <c r="P181" s="95"/>
      <c r="Q181" s="95"/>
      <c r="W181"/>
      <c r="X181"/>
      <c r="Y181"/>
      <c r="Z181"/>
      <c r="AA181"/>
    </row>
    <row r="182" spans="1:27" ht="12.75" customHeight="1" x14ac:dyDescent="0.2">
      <c r="A182" s="215"/>
      <c r="B182" s="209"/>
      <c r="C182" s="50" t="s">
        <v>223</v>
      </c>
      <c r="D182" s="7"/>
      <c r="E182" s="10" t="s">
        <v>102</v>
      </c>
      <c r="F182" s="7"/>
      <c r="G182" s="7"/>
      <c r="H182" s="10" t="s">
        <v>102</v>
      </c>
      <c r="I182" s="7">
        <f t="shared" si="6"/>
        <v>0</v>
      </c>
      <c r="N182" s="95"/>
      <c r="O182" s="95"/>
      <c r="P182" s="95"/>
      <c r="Q182" s="95"/>
      <c r="W182"/>
      <c r="X182"/>
      <c r="Y182"/>
      <c r="Z182"/>
      <c r="AA182"/>
    </row>
    <row r="183" spans="1:27" ht="12.75" customHeight="1" x14ac:dyDescent="0.2">
      <c r="A183" s="215"/>
      <c r="B183" s="209"/>
      <c r="C183" s="35" t="s">
        <v>75</v>
      </c>
      <c r="D183" s="33">
        <f>SUM(D171:D182)</f>
        <v>0</v>
      </c>
      <c r="E183" s="34">
        <f t="shared" si="7"/>
        <v>0</v>
      </c>
      <c r="F183" s="33"/>
      <c r="G183" s="33">
        <f>SUM(G171:G182)</f>
        <v>1008</v>
      </c>
      <c r="H183" s="34">
        <f t="shared" si="8"/>
        <v>1</v>
      </c>
      <c r="I183" s="33">
        <f t="shared" si="6"/>
        <v>1008</v>
      </c>
      <c r="N183" s="95"/>
      <c r="O183" s="95"/>
      <c r="P183" s="95"/>
      <c r="Q183" s="95"/>
      <c r="W183"/>
      <c r="X183"/>
      <c r="Y183"/>
      <c r="Z183"/>
      <c r="AA183"/>
    </row>
    <row r="184" spans="1:27" ht="12.75" customHeight="1" x14ac:dyDescent="0.2">
      <c r="A184" s="215"/>
      <c r="B184" s="210"/>
      <c r="C184" s="54" t="s">
        <v>212</v>
      </c>
      <c r="D184" s="33"/>
      <c r="E184" s="34"/>
      <c r="F184" s="65"/>
      <c r="G184" s="33"/>
      <c r="H184" s="34"/>
      <c r="I184" s="33"/>
      <c r="W184"/>
      <c r="X184"/>
      <c r="Y184"/>
      <c r="Z184"/>
      <c r="AA184"/>
    </row>
    <row r="185" spans="1:27" ht="12.75" customHeight="1" x14ac:dyDescent="0.2">
      <c r="A185" s="215"/>
      <c r="B185" s="210"/>
      <c r="C185" s="8" t="s">
        <v>471</v>
      </c>
      <c r="D185" s="7"/>
      <c r="E185" s="10" t="s">
        <v>102</v>
      </c>
      <c r="F185" s="7"/>
      <c r="G185" s="15"/>
      <c r="H185" s="10" t="s">
        <v>102</v>
      </c>
      <c r="I185" s="7">
        <f t="shared" ref="I185:I204" si="11">+D185+G185</f>
        <v>0</v>
      </c>
      <c r="W185"/>
      <c r="X185"/>
      <c r="Y185"/>
      <c r="Z185"/>
      <c r="AA185"/>
    </row>
    <row r="186" spans="1:27" ht="12.75" customHeight="1" x14ac:dyDescent="0.2">
      <c r="A186" s="215"/>
      <c r="B186" s="210"/>
      <c r="C186" s="50" t="s">
        <v>472</v>
      </c>
      <c r="D186" s="7"/>
      <c r="E186" s="10" t="s">
        <v>102</v>
      </c>
      <c r="F186" s="7"/>
      <c r="G186" s="15"/>
      <c r="H186" s="10" t="s">
        <v>102</v>
      </c>
      <c r="I186" s="7">
        <f t="shared" si="11"/>
        <v>0</v>
      </c>
      <c r="N186" s="95"/>
      <c r="O186" s="95"/>
      <c r="P186" s="95"/>
      <c r="W186"/>
      <c r="X186"/>
      <c r="Y186"/>
      <c r="Z186"/>
      <c r="AA186"/>
    </row>
    <row r="187" spans="1:27" ht="12.75" customHeight="1" x14ac:dyDescent="0.2">
      <c r="A187" s="215"/>
      <c r="B187" s="210"/>
      <c r="C187" s="50" t="s">
        <v>473</v>
      </c>
      <c r="D187" s="7"/>
      <c r="E187" s="10" t="s">
        <v>102</v>
      </c>
      <c r="F187" s="7"/>
      <c r="G187" s="15"/>
      <c r="H187" s="10" t="s">
        <v>102</v>
      </c>
      <c r="I187" s="7">
        <f t="shared" si="11"/>
        <v>0</v>
      </c>
      <c r="N187" s="95"/>
      <c r="O187" s="95"/>
      <c r="P187" s="95"/>
      <c r="W187"/>
      <c r="X187"/>
      <c r="Y187"/>
      <c r="Z187"/>
      <c r="AA187"/>
    </row>
    <row r="188" spans="1:27" ht="12.75" customHeight="1" x14ac:dyDescent="0.2">
      <c r="A188" s="215"/>
      <c r="B188" s="210"/>
      <c r="C188" s="50" t="s">
        <v>474</v>
      </c>
      <c r="D188" s="7"/>
      <c r="E188" s="10" t="s">
        <v>102</v>
      </c>
      <c r="F188" s="7"/>
      <c r="G188" s="15"/>
      <c r="H188" s="10" t="s">
        <v>102</v>
      </c>
      <c r="I188" s="7">
        <f t="shared" si="11"/>
        <v>0</v>
      </c>
      <c r="N188" s="95"/>
      <c r="O188" s="95"/>
      <c r="P188" s="95"/>
      <c r="W188"/>
      <c r="X188"/>
      <c r="Y188"/>
      <c r="Z188"/>
      <c r="AA188"/>
    </row>
    <row r="189" spans="1:27" ht="12.75" customHeight="1" x14ac:dyDescent="0.2">
      <c r="A189" s="215"/>
      <c r="B189" s="210"/>
      <c r="C189" s="35" t="s">
        <v>75</v>
      </c>
      <c r="D189" s="33">
        <f>SUM(D185:D188)</f>
        <v>0</v>
      </c>
      <c r="E189" s="34" t="s">
        <v>102</v>
      </c>
      <c r="F189" s="33"/>
      <c r="G189" s="33">
        <f>SUM(G185:G188)</f>
        <v>0</v>
      </c>
      <c r="H189" s="34" t="s">
        <v>102</v>
      </c>
      <c r="I189" s="33">
        <f t="shared" si="11"/>
        <v>0</v>
      </c>
      <c r="N189" s="95"/>
      <c r="O189" s="95"/>
      <c r="P189" s="95"/>
      <c r="Q189" s="95"/>
      <c r="W189"/>
      <c r="X189"/>
      <c r="Y189"/>
      <c r="Z189"/>
      <c r="AA189"/>
    </row>
    <row r="190" spans="1:27" ht="12.75" customHeight="1" thickBot="1" x14ac:dyDescent="0.25">
      <c r="A190" s="215"/>
      <c r="B190" s="217"/>
      <c r="C190" s="64" t="s">
        <v>25</v>
      </c>
      <c r="D190" s="63">
        <f>SUM(D162,D169,D183,D189)</f>
        <v>0</v>
      </c>
      <c r="E190" s="61">
        <f t="shared" ref="E190:E204" si="12">+D190/$I190</f>
        <v>0</v>
      </c>
      <c r="F190" s="63"/>
      <c r="G190" s="63">
        <f>SUM(G162,G169,G183,G189)</f>
        <v>3120</v>
      </c>
      <c r="H190" s="61">
        <f t="shared" ref="H190:H204" si="13">+G190/$I190</f>
        <v>1</v>
      </c>
      <c r="I190" s="63">
        <f t="shared" si="11"/>
        <v>3120</v>
      </c>
      <c r="N190" s="95"/>
      <c r="O190" s="95"/>
      <c r="P190" s="95"/>
      <c r="Q190" s="95"/>
      <c r="W190"/>
      <c r="X190"/>
      <c r="Y190"/>
      <c r="Z190"/>
      <c r="AA190"/>
    </row>
    <row r="191" spans="1:27" ht="12.75" customHeight="1" thickBot="1" x14ac:dyDescent="0.25">
      <c r="A191" s="216"/>
      <c r="B191" s="204" t="s">
        <v>251</v>
      </c>
      <c r="C191" s="205"/>
      <c r="D191" s="76">
        <f>SUM(D153,D190)</f>
        <v>51952</v>
      </c>
      <c r="E191" s="77">
        <f t="shared" si="12"/>
        <v>0.34418062327750687</v>
      </c>
      <c r="F191" s="78"/>
      <c r="G191" s="76">
        <f>SUM(G153,G190)</f>
        <v>98992</v>
      </c>
      <c r="H191" s="77">
        <f t="shared" si="13"/>
        <v>0.65581937672249313</v>
      </c>
      <c r="I191" s="78">
        <f t="shared" si="11"/>
        <v>150944</v>
      </c>
      <c r="N191" s="95"/>
      <c r="O191" s="95"/>
      <c r="P191" s="95"/>
      <c r="Q191" s="95"/>
      <c r="W191"/>
      <c r="X191"/>
      <c r="Y191"/>
      <c r="Z191"/>
      <c r="AA191"/>
    </row>
    <row r="192" spans="1:27" ht="12.75" customHeight="1" x14ac:dyDescent="0.2">
      <c r="A192" s="212" t="s">
        <v>531</v>
      </c>
      <c r="B192" s="212" t="s">
        <v>522</v>
      </c>
      <c r="C192" s="53" t="s">
        <v>430</v>
      </c>
      <c r="D192" s="43"/>
      <c r="E192" s="42"/>
      <c r="F192" s="43"/>
      <c r="G192" s="43"/>
      <c r="H192" s="42"/>
      <c r="I192" s="43"/>
      <c r="N192" s="95"/>
      <c r="O192" s="95"/>
      <c r="P192" s="95"/>
      <c r="W192"/>
      <c r="X192"/>
      <c r="Y192"/>
      <c r="Z192"/>
      <c r="AA192"/>
    </row>
    <row r="193" spans="1:27" ht="12.75" customHeight="1" x14ac:dyDescent="0.2">
      <c r="A193" s="210"/>
      <c r="B193" s="210"/>
      <c r="C193" s="52" t="s">
        <v>234</v>
      </c>
      <c r="D193" s="16"/>
      <c r="E193" s="10" t="s">
        <v>102</v>
      </c>
      <c r="F193" s="16"/>
      <c r="G193" s="16"/>
      <c r="H193" s="10" t="s">
        <v>102</v>
      </c>
      <c r="I193" s="16">
        <f t="shared" si="11"/>
        <v>0</v>
      </c>
      <c r="N193" s="95"/>
      <c r="O193" s="95"/>
      <c r="P193" s="95"/>
      <c r="Q193" s="95"/>
      <c r="W193"/>
      <c r="X193"/>
      <c r="Y193"/>
      <c r="Z193"/>
      <c r="AA193"/>
    </row>
    <row r="194" spans="1:27" ht="12.75" customHeight="1" x14ac:dyDescent="0.2">
      <c r="A194" s="210"/>
      <c r="B194" s="210"/>
      <c r="C194" s="9" t="s">
        <v>235</v>
      </c>
      <c r="D194" s="16"/>
      <c r="E194" s="10" t="s">
        <v>102</v>
      </c>
      <c r="F194" s="16"/>
      <c r="G194" s="16"/>
      <c r="H194" s="10" t="s">
        <v>102</v>
      </c>
      <c r="I194" s="16">
        <f t="shared" si="11"/>
        <v>0</v>
      </c>
      <c r="N194" s="95"/>
      <c r="O194" s="95"/>
      <c r="P194" s="95"/>
      <c r="Q194" s="95"/>
      <c r="W194"/>
      <c r="X194"/>
      <c r="Y194"/>
      <c r="Z194"/>
      <c r="AA194"/>
    </row>
    <row r="195" spans="1:27" ht="12.75" customHeight="1" x14ac:dyDescent="0.2">
      <c r="A195" s="210"/>
      <c r="B195" s="210"/>
      <c r="C195" s="9" t="s">
        <v>14</v>
      </c>
      <c r="D195" s="16"/>
      <c r="E195" s="10" t="s">
        <v>102</v>
      </c>
      <c r="F195" s="16"/>
      <c r="G195" s="16"/>
      <c r="H195" s="10" t="s">
        <v>102</v>
      </c>
      <c r="I195" s="16">
        <f t="shared" si="11"/>
        <v>0</v>
      </c>
      <c r="N195" s="95"/>
      <c r="O195" s="95"/>
      <c r="P195" s="95"/>
      <c r="Q195" s="95"/>
      <c r="W195"/>
      <c r="X195"/>
      <c r="Y195"/>
      <c r="Z195"/>
      <c r="AA195"/>
    </row>
    <row r="196" spans="1:27" ht="12.75" customHeight="1" x14ac:dyDescent="0.2">
      <c r="A196" s="210"/>
      <c r="B196" s="210"/>
      <c r="C196" s="9" t="s">
        <v>15</v>
      </c>
      <c r="D196" s="7"/>
      <c r="E196" s="10" t="s">
        <v>102</v>
      </c>
      <c r="F196" s="7"/>
      <c r="G196" s="7"/>
      <c r="H196" s="10" t="s">
        <v>102</v>
      </c>
      <c r="I196" s="7">
        <f t="shared" si="11"/>
        <v>0</v>
      </c>
      <c r="N196" s="95"/>
      <c r="O196" s="95"/>
      <c r="P196" s="95"/>
      <c r="Q196" s="95"/>
      <c r="W196"/>
      <c r="X196"/>
      <c r="Y196"/>
      <c r="Z196"/>
      <c r="AA196"/>
    </row>
    <row r="197" spans="1:27" ht="12.75" customHeight="1" x14ac:dyDescent="0.2">
      <c r="A197" s="210"/>
      <c r="B197" s="210"/>
      <c r="C197" s="9" t="s">
        <v>16</v>
      </c>
      <c r="D197" s="7">
        <v>0</v>
      </c>
      <c r="E197" s="10">
        <f t="shared" si="12"/>
        <v>0</v>
      </c>
      <c r="F197" s="7"/>
      <c r="G197" s="7">
        <v>3168</v>
      </c>
      <c r="H197" s="10">
        <f t="shared" si="13"/>
        <v>1</v>
      </c>
      <c r="I197" s="7">
        <f t="shared" si="11"/>
        <v>3168</v>
      </c>
      <c r="N197" s="95"/>
      <c r="O197" s="95"/>
      <c r="P197" s="95"/>
      <c r="Q197" s="95"/>
      <c r="W197"/>
      <c r="X197"/>
      <c r="Y197"/>
      <c r="Z197"/>
      <c r="AA197"/>
    </row>
    <row r="198" spans="1:27" ht="12.75" customHeight="1" x14ac:dyDescent="0.2">
      <c r="A198" s="210"/>
      <c r="B198" s="210"/>
      <c r="C198" s="9" t="s">
        <v>20</v>
      </c>
      <c r="D198" s="7"/>
      <c r="E198" s="10" t="s">
        <v>102</v>
      </c>
      <c r="F198" s="7"/>
      <c r="G198" s="7"/>
      <c r="H198" s="10" t="s">
        <v>102</v>
      </c>
      <c r="I198" s="7">
        <f t="shared" si="11"/>
        <v>0</v>
      </c>
      <c r="W198"/>
      <c r="X198"/>
      <c r="Y198"/>
      <c r="Z198"/>
      <c r="AA198"/>
    </row>
    <row r="199" spans="1:27" ht="12.75" customHeight="1" x14ac:dyDescent="0.2">
      <c r="A199" s="210"/>
      <c r="B199" s="210"/>
      <c r="C199" s="9" t="s">
        <v>17</v>
      </c>
      <c r="D199" s="7"/>
      <c r="E199" s="10" t="s">
        <v>102</v>
      </c>
      <c r="F199" s="7"/>
      <c r="G199" s="7"/>
      <c r="H199" s="10" t="s">
        <v>102</v>
      </c>
      <c r="I199" s="7">
        <f t="shared" si="11"/>
        <v>0</v>
      </c>
      <c r="W199"/>
      <c r="X199"/>
      <c r="Y199"/>
      <c r="Z199"/>
      <c r="AA199"/>
    </row>
    <row r="200" spans="1:27" ht="12.75" customHeight="1" x14ac:dyDescent="0.2">
      <c r="A200" s="210"/>
      <c r="B200" s="210"/>
      <c r="C200" s="9" t="s">
        <v>97</v>
      </c>
      <c r="D200" s="7"/>
      <c r="E200" s="10" t="s">
        <v>102</v>
      </c>
      <c r="F200" s="7"/>
      <c r="G200" s="7"/>
      <c r="H200" s="10" t="s">
        <v>102</v>
      </c>
      <c r="I200" s="7">
        <f t="shared" si="11"/>
        <v>0</v>
      </c>
      <c r="W200"/>
      <c r="X200"/>
      <c r="Y200"/>
      <c r="Z200"/>
      <c r="AA200"/>
    </row>
    <row r="201" spans="1:27" ht="12.75" customHeight="1" x14ac:dyDescent="0.2">
      <c r="A201" s="210"/>
      <c r="B201" s="210"/>
      <c r="C201" s="9" t="s">
        <v>236</v>
      </c>
      <c r="D201" s="7"/>
      <c r="E201" s="10" t="s">
        <v>102</v>
      </c>
      <c r="F201" s="7"/>
      <c r="G201" s="7"/>
      <c r="H201" s="10" t="s">
        <v>102</v>
      </c>
      <c r="I201" s="7">
        <f t="shared" si="11"/>
        <v>0</v>
      </c>
      <c r="W201"/>
      <c r="X201"/>
      <c r="Y201"/>
      <c r="Z201"/>
      <c r="AA201"/>
    </row>
    <row r="202" spans="1:27" ht="12.75" customHeight="1" x14ac:dyDescent="0.2">
      <c r="A202" s="210"/>
      <c r="B202" s="210"/>
      <c r="C202" s="9" t="s">
        <v>18</v>
      </c>
      <c r="D202" s="7"/>
      <c r="E202" s="10" t="s">
        <v>102</v>
      </c>
      <c r="F202" s="7"/>
      <c r="G202" s="7"/>
      <c r="H202" s="10" t="s">
        <v>102</v>
      </c>
      <c r="I202" s="7">
        <f t="shared" si="11"/>
        <v>0</v>
      </c>
      <c r="W202"/>
      <c r="X202"/>
      <c r="Y202"/>
      <c r="Z202"/>
      <c r="AA202"/>
    </row>
    <row r="203" spans="1:27" ht="12.75" customHeight="1" x14ac:dyDescent="0.2">
      <c r="A203" s="210"/>
      <c r="B203" s="210"/>
      <c r="C203" s="9" t="s">
        <v>22</v>
      </c>
      <c r="D203" s="7">
        <v>5760</v>
      </c>
      <c r="E203" s="10">
        <f t="shared" si="12"/>
        <v>0.76923076923076927</v>
      </c>
      <c r="F203" s="7"/>
      <c r="G203" s="7">
        <v>1728</v>
      </c>
      <c r="H203" s="10">
        <f t="shared" si="13"/>
        <v>0.23076923076923078</v>
      </c>
      <c r="I203" s="7">
        <f t="shared" si="11"/>
        <v>7488</v>
      </c>
      <c r="M203" s="8"/>
      <c r="N203" s="8"/>
      <c r="O203" s="14"/>
      <c r="P203" s="14"/>
      <c r="Q203" s="95"/>
      <c r="W203"/>
      <c r="X203"/>
      <c r="Y203"/>
      <c r="Z203"/>
      <c r="AA203"/>
    </row>
    <row r="204" spans="1:27" ht="12.75" customHeight="1" x14ac:dyDescent="0.2">
      <c r="A204" s="210"/>
      <c r="B204" s="210"/>
      <c r="C204" s="35" t="s">
        <v>75</v>
      </c>
      <c r="D204" s="33">
        <f>SUM(D193:D203)</f>
        <v>5760</v>
      </c>
      <c r="E204" s="40">
        <f t="shared" si="12"/>
        <v>0.54054054054054057</v>
      </c>
      <c r="F204" s="39"/>
      <c r="G204" s="33">
        <f>SUM(G193:G203)</f>
        <v>4896</v>
      </c>
      <c r="H204" s="40">
        <f t="shared" si="13"/>
        <v>0.45945945945945948</v>
      </c>
      <c r="I204" s="39">
        <f t="shared" si="11"/>
        <v>10656</v>
      </c>
      <c r="M204" s="8"/>
      <c r="N204" s="8"/>
      <c r="O204" s="14"/>
      <c r="P204" s="14"/>
      <c r="Q204" s="95"/>
      <c r="W204"/>
      <c r="X204"/>
      <c r="Y204"/>
      <c r="Z204"/>
      <c r="AA204"/>
    </row>
    <row r="205" spans="1:27" ht="12.75" customHeight="1" x14ac:dyDescent="0.2">
      <c r="A205" s="210"/>
      <c r="B205" s="210"/>
      <c r="C205" s="53" t="s">
        <v>180</v>
      </c>
      <c r="D205" s="33"/>
      <c r="E205" s="34"/>
      <c r="F205" s="65"/>
      <c r="G205" s="33"/>
      <c r="H205" s="34"/>
      <c r="I205" s="33"/>
      <c r="W205"/>
      <c r="X205"/>
      <c r="Y205"/>
      <c r="Z205"/>
      <c r="AA205"/>
    </row>
    <row r="206" spans="1:27" ht="12.75" customHeight="1" x14ac:dyDescent="0.2">
      <c r="A206" s="210"/>
      <c r="B206" s="210"/>
      <c r="C206" s="9" t="s">
        <v>19</v>
      </c>
      <c r="D206" s="16"/>
      <c r="E206" s="10" t="s">
        <v>102</v>
      </c>
      <c r="F206" s="5"/>
      <c r="G206" s="16"/>
      <c r="H206" s="10" t="s">
        <v>102</v>
      </c>
      <c r="I206" s="16">
        <f t="shared" ref="I206:I295" si="14">+D206+G206</f>
        <v>0</v>
      </c>
      <c r="W206"/>
      <c r="X206"/>
      <c r="Y206"/>
      <c r="Z206"/>
      <c r="AA206"/>
    </row>
    <row r="207" spans="1:27" ht="12.75" customHeight="1" x14ac:dyDescent="0.2">
      <c r="A207" s="210"/>
      <c r="B207" s="210"/>
      <c r="C207" s="9" t="s">
        <v>237</v>
      </c>
      <c r="D207" s="7"/>
      <c r="E207" s="10" t="s">
        <v>102</v>
      </c>
      <c r="F207" s="12"/>
      <c r="G207" s="7"/>
      <c r="H207" s="10" t="s">
        <v>102</v>
      </c>
      <c r="I207" s="7">
        <f t="shared" si="14"/>
        <v>0</v>
      </c>
      <c r="W207"/>
      <c r="X207"/>
      <c r="Y207"/>
      <c r="Z207"/>
      <c r="AA207"/>
    </row>
    <row r="208" spans="1:27" ht="12.75" customHeight="1" x14ac:dyDescent="0.2">
      <c r="A208" s="210"/>
      <c r="B208" s="210"/>
      <c r="C208" s="9" t="s">
        <v>1</v>
      </c>
      <c r="D208" s="7">
        <v>10272</v>
      </c>
      <c r="E208" s="10">
        <f t="shared" ref="E208:E252" si="15">+D208/$I208</f>
        <v>0.32671755725190843</v>
      </c>
      <c r="F208" s="12"/>
      <c r="G208" s="7">
        <v>21167.999999999996</v>
      </c>
      <c r="H208" s="10">
        <f t="shared" ref="H208:H252" si="16">+G208/$I208</f>
        <v>0.67328244274809157</v>
      </c>
      <c r="I208" s="7">
        <f t="shared" si="14"/>
        <v>31439.999999999996</v>
      </c>
      <c r="N208" s="95"/>
      <c r="O208" s="95"/>
      <c r="P208" s="95"/>
      <c r="Q208" s="95"/>
      <c r="W208"/>
      <c r="X208"/>
      <c r="Y208"/>
      <c r="Z208"/>
      <c r="AA208"/>
    </row>
    <row r="209" spans="1:27" ht="12.75" customHeight="1" x14ac:dyDescent="0.2">
      <c r="A209" s="210"/>
      <c r="B209" s="210"/>
      <c r="C209" s="9" t="s">
        <v>2</v>
      </c>
      <c r="D209" s="7"/>
      <c r="E209" s="10" t="s">
        <v>102</v>
      </c>
      <c r="F209" s="7"/>
      <c r="G209" s="7"/>
      <c r="H209" s="10" t="s">
        <v>102</v>
      </c>
      <c r="I209" s="7">
        <f t="shared" si="14"/>
        <v>0</v>
      </c>
      <c r="W209"/>
      <c r="X209"/>
      <c r="Y209"/>
      <c r="Z209"/>
      <c r="AA209"/>
    </row>
    <row r="210" spans="1:27" ht="12.75" customHeight="1" x14ac:dyDescent="0.2">
      <c r="A210" s="210"/>
      <c r="B210" s="210"/>
      <c r="C210" s="9" t="s">
        <v>21</v>
      </c>
      <c r="D210" s="7">
        <v>11231.999999999998</v>
      </c>
      <c r="E210" s="10">
        <f t="shared" si="15"/>
        <v>0.59693877551020402</v>
      </c>
      <c r="F210" s="7"/>
      <c r="G210" s="7">
        <v>7584</v>
      </c>
      <c r="H210" s="10">
        <f t="shared" si="16"/>
        <v>0.40306122448979592</v>
      </c>
      <c r="I210" s="7">
        <f t="shared" si="14"/>
        <v>18816</v>
      </c>
      <c r="N210" s="95"/>
      <c r="O210" s="95"/>
      <c r="P210" s="95"/>
      <c r="Q210" s="95"/>
      <c r="W210"/>
      <c r="X210"/>
      <c r="Y210"/>
      <c r="Z210"/>
      <c r="AA210"/>
    </row>
    <row r="211" spans="1:27" ht="12.75" customHeight="1" x14ac:dyDescent="0.2">
      <c r="A211" s="210"/>
      <c r="B211" s="210"/>
      <c r="C211" s="9" t="s">
        <v>3</v>
      </c>
      <c r="D211" s="15"/>
      <c r="E211" s="10" t="s">
        <v>102</v>
      </c>
      <c r="F211" s="7"/>
      <c r="G211" s="15"/>
      <c r="H211" s="10" t="s">
        <v>102</v>
      </c>
      <c r="I211" s="7">
        <f t="shared" si="14"/>
        <v>0</v>
      </c>
      <c r="W211"/>
      <c r="X211"/>
      <c r="Y211"/>
      <c r="Z211"/>
      <c r="AA211"/>
    </row>
    <row r="212" spans="1:27" ht="12.75" customHeight="1" x14ac:dyDescent="0.2">
      <c r="A212" s="210"/>
      <c r="B212" s="210"/>
      <c r="C212" s="9" t="s">
        <v>4</v>
      </c>
      <c r="D212" s="15"/>
      <c r="E212" s="10" t="s">
        <v>102</v>
      </c>
      <c r="F212" s="7"/>
      <c r="G212" s="7"/>
      <c r="H212" s="10" t="s">
        <v>102</v>
      </c>
      <c r="I212" s="7">
        <f t="shared" si="14"/>
        <v>0</v>
      </c>
      <c r="W212"/>
      <c r="X212"/>
      <c r="Y212"/>
      <c r="Z212"/>
      <c r="AA212"/>
    </row>
    <row r="213" spans="1:27" ht="12.75" customHeight="1" x14ac:dyDescent="0.2">
      <c r="A213" s="210"/>
      <c r="B213" s="210"/>
      <c r="C213" s="9" t="s">
        <v>47</v>
      </c>
      <c r="D213" s="7"/>
      <c r="E213" s="10" t="s">
        <v>102</v>
      </c>
      <c r="F213" s="7"/>
      <c r="G213" s="7"/>
      <c r="H213" s="10" t="s">
        <v>102</v>
      </c>
      <c r="I213" s="7">
        <f t="shared" si="14"/>
        <v>0</v>
      </c>
      <c r="W213"/>
      <c r="X213"/>
      <c r="Y213"/>
      <c r="Z213"/>
      <c r="AA213"/>
    </row>
    <row r="214" spans="1:27" ht="12.75" customHeight="1" x14ac:dyDescent="0.2">
      <c r="A214" s="210"/>
      <c r="B214" s="210"/>
      <c r="C214" s="9" t="s">
        <v>206</v>
      </c>
      <c r="D214" s="7"/>
      <c r="E214" s="10" t="s">
        <v>102</v>
      </c>
      <c r="F214" s="7"/>
      <c r="G214" s="7"/>
      <c r="H214" s="10" t="s">
        <v>102</v>
      </c>
      <c r="I214" s="7">
        <f t="shared" si="14"/>
        <v>0</v>
      </c>
      <c r="W214"/>
      <c r="X214"/>
      <c r="Y214"/>
      <c r="Z214"/>
      <c r="AA214"/>
    </row>
    <row r="215" spans="1:27" ht="12.75" customHeight="1" x14ac:dyDescent="0.2">
      <c r="A215" s="210"/>
      <c r="B215" s="210"/>
      <c r="C215" s="50" t="s">
        <v>5</v>
      </c>
      <c r="D215" s="7"/>
      <c r="E215" s="10" t="s">
        <v>102</v>
      </c>
      <c r="F215" s="7"/>
      <c r="G215" s="7"/>
      <c r="H215" s="10" t="s">
        <v>102</v>
      </c>
      <c r="I215" s="7">
        <f t="shared" si="14"/>
        <v>0</v>
      </c>
      <c r="W215"/>
      <c r="X215"/>
      <c r="Y215"/>
      <c r="Z215"/>
      <c r="AA215"/>
    </row>
    <row r="216" spans="1:27" ht="12.75" customHeight="1" x14ac:dyDescent="0.2">
      <c r="A216" s="210"/>
      <c r="B216" s="210"/>
      <c r="C216" s="35" t="s">
        <v>75</v>
      </c>
      <c r="D216" s="33">
        <f>SUM(D206:D215)</f>
        <v>21504</v>
      </c>
      <c r="E216" s="34">
        <f t="shared" si="15"/>
        <v>0.42788920725883478</v>
      </c>
      <c r="F216" s="33"/>
      <c r="G216" s="33">
        <f>SUM(G206:G215)</f>
        <v>28751.999999999996</v>
      </c>
      <c r="H216" s="34">
        <f t="shared" si="16"/>
        <v>0.57211079274116516</v>
      </c>
      <c r="I216" s="33">
        <f t="shared" si="14"/>
        <v>50256</v>
      </c>
      <c r="N216" s="95"/>
      <c r="O216" s="95"/>
      <c r="P216" s="95"/>
      <c r="Q216" s="95"/>
      <c r="W216"/>
      <c r="X216"/>
      <c r="Y216"/>
      <c r="Z216"/>
      <c r="AA216"/>
    </row>
    <row r="217" spans="1:27" ht="12.75" customHeight="1" x14ac:dyDescent="0.2">
      <c r="A217" s="210"/>
      <c r="B217" s="210"/>
      <c r="C217" s="53" t="s">
        <v>99</v>
      </c>
      <c r="D217" s="33"/>
      <c r="E217" s="34"/>
      <c r="F217" s="65"/>
      <c r="G217" s="33"/>
      <c r="H217" s="34"/>
      <c r="I217" s="33"/>
      <c r="W217"/>
      <c r="X217"/>
      <c r="Y217"/>
      <c r="Z217"/>
      <c r="AA217"/>
    </row>
    <row r="218" spans="1:27" ht="12.75" customHeight="1" x14ac:dyDescent="0.2">
      <c r="A218" s="210"/>
      <c r="B218" s="210"/>
      <c r="C218" s="9" t="s">
        <v>36</v>
      </c>
      <c r="D218" s="7"/>
      <c r="E218" s="10" t="s">
        <v>102</v>
      </c>
      <c r="F218" s="12"/>
      <c r="G218" s="7"/>
      <c r="H218" s="10" t="s">
        <v>102</v>
      </c>
      <c r="I218" s="7">
        <f t="shared" si="14"/>
        <v>0</v>
      </c>
      <c r="W218"/>
      <c r="X218"/>
      <c r="Y218"/>
      <c r="Z218"/>
      <c r="AA218"/>
    </row>
    <row r="219" spans="1:27" ht="12.75" customHeight="1" x14ac:dyDescent="0.2">
      <c r="A219" s="210"/>
      <c r="B219" s="210"/>
      <c r="C219" s="9" t="s">
        <v>7</v>
      </c>
      <c r="D219" s="15"/>
      <c r="E219" s="10" t="s">
        <v>102</v>
      </c>
      <c r="F219" s="7"/>
      <c r="G219" s="15"/>
      <c r="H219" s="10" t="s">
        <v>102</v>
      </c>
      <c r="I219" s="7">
        <f t="shared" si="14"/>
        <v>0</v>
      </c>
      <c r="W219"/>
      <c r="X219"/>
      <c r="Y219"/>
      <c r="Z219"/>
      <c r="AA219"/>
    </row>
    <row r="220" spans="1:27" ht="12.75" customHeight="1" x14ac:dyDescent="0.2">
      <c r="A220" s="210"/>
      <c r="B220" s="210"/>
      <c r="C220" s="9" t="s">
        <v>0</v>
      </c>
      <c r="D220" s="15"/>
      <c r="E220" s="10" t="s">
        <v>102</v>
      </c>
      <c r="F220" s="7"/>
      <c r="G220" s="15"/>
      <c r="H220" s="10" t="s">
        <v>102</v>
      </c>
      <c r="I220" s="7">
        <f t="shared" si="14"/>
        <v>0</v>
      </c>
      <c r="W220"/>
      <c r="X220"/>
      <c r="Y220"/>
      <c r="Z220"/>
      <c r="AA220"/>
    </row>
    <row r="221" spans="1:27" ht="12.75" customHeight="1" x14ac:dyDescent="0.2">
      <c r="A221" s="210"/>
      <c r="B221" s="210"/>
      <c r="C221" s="9" t="s">
        <v>8</v>
      </c>
      <c r="D221" s="7"/>
      <c r="E221" s="10" t="s">
        <v>102</v>
      </c>
      <c r="F221" s="7"/>
      <c r="G221" s="7"/>
      <c r="H221" s="10" t="s">
        <v>102</v>
      </c>
      <c r="I221" s="7">
        <f t="shared" si="14"/>
        <v>0</v>
      </c>
      <c r="W221"/>
      <c r="X221"/>
      <c r="Y221"/>
      <c r="Z221"/>
      <c r="AA221"/>
    </row>
    <row r="222" spans="1:27" ht="12.75" customHeight="1" x14ac:dyDescent="0.2">
      <c r="A222" s="210"/>
      <c r="B222" s="210"/>
      <c r="C222" s="9" t="s">
        <v>34</v>
      </c>
      <c r="D222" s="15"/>
      <c r="E222" s="10" t="s">
        <v>102</v>
      </c>
      <c r="F222" s="7"/>
      <c r="G222" s="15"/>
      <c r="H222" s="10" t="s">
        <v>102</v>
      </c>
      <c r="I222" s="7">
        <f t="shared" si="14"/>
        <v>0</v>
      </c>
      <c r="N222" s="95"/>
      <c r="O222" s="95"/>
      <c r="P222" s="95"/>
      <c r="Q222" s="95"/>
      <c r="W222"/>
      <c r="X222"/>
      <c r="Y222"/>
      <c r="Z222"/>
      <c r="AA222"/>
    </row>
    <row r="223" spans="1:27" ht="12.75" customHeight="1" x14ac:dyDescent="0.2">
      <c r="A223" s="210"/>
      <c r="B223" s="210"/>
      <c r="C223" s="9" t="s">
        <v>37</v>
      </c>
      <c r="D223" s="7">
        <v>576</v>
      </c>
      <c r="E223" s="10">
        <f t="shared" si="15"/>
        <v>1</v>
      </c>
      <c r="F223" s="7"/>
      <c r="G223" s="7"/>
      <c r="H223" s="10">
        <f t="shared" si="16"/>
        <v>0</v>
      </c>
      <c r="I223" s="7">
        <f t="shared" si="14"/>
        <v>576</v>
      </c>
      <c r="N223" s="95"/>
      <c r="O223" s="95"/>
      <c r="P223" s="95"/>
      <c r="Q223" s="95"/>
      <c r="W223"/>
      <c r="X223"/>
      <c r="Y223"/>
      <c r="Z223"/>
      <c r="AA223"/>
    </row>
    <row r="224" spans="1:27" ht="12.75" customHeight="1" x14ac:dyDescent="0.2">
      <c r="A224" s="210"/>
      <c r="B224" s="210"/>
      <c r="C224" s="9" t="s">
        <v>208</v>
      </c>
      <c r="D224" s="7"/>
      <c r="E224" s="10" t="s">
        <v>102</v>
      </c>
      <c r="F224" s="12"/>
      <c r="G224" s="7"/>
      <c r="H224" s="10" t="s">
        <v>102</v>
      </c>
      <c r="I224" s="7">
        <f t="shared" si="14"/>
        <v>0</v>
      </c>
      <c r="W224"/>
      <c r="X224"/>
      <c r="Y224"/>
      <c r="Z224"/>
      <c r="AA224"/>
    </row>
    <row r="225" spans="1:27" ht="12.75" customHeight="1" x14ac:dyDescent="0.2">
      <c r="A225" s="210"/>
      <c r="B225" s="210"/>
      <c r="C225" s="9" t="s">
        <v>219</v>
      </c>
      <c r="D225" s="15"/>
      <c r="E225" s="10" t="s">
        <v>102</v>
      </c>
      <c r="F225" s="7"/>
      <c r="G225" s="15"/>
      <c r="H225" s="10" t="s">
        <v>102</v>
      </c>
      <c r="I225" s="7">
        <f t="shared" si="14"/>
        <v>0</v>
      </c>
      <c r="W225"/>
      <c r="X225"/>
      <c r="Y225"/>
      <c r="Z225"/>
      <c r="AA225"/>
    </row>
    <row r="226" spans="1:27" ht="12.75" customHeight="1" x14ac:dyDescent="0.2">
      <c r="A226" s="210"/>
      <c r="B226" s="210"/>
      <c r="C226" s="9" t="s">
        <v>6</v>
      </c>
      <c r="D226" s="7">
        <v>17424</v>
      </c>
      <c r="E226" s="10">
        <f t="shared" si="15"/>
        <v>0.906744379683597</v>
      </c>
      <c r="F226" s="7"/>
      <c r="G226" s="7">
        <v>1792</v>
      </c>
      <c r="H226" s="10">
        <f t="shared" si="16"/>
        <v>9.3255620316402998E-2</v>
      </c>
      <c r="I226" s="7">
        <f t="shared" si="14"/>
        <v>19216</v>
      </c>
      <c r="N226" s="95"/>
      <c r="O226" s="95"/>
      <c r="P226" s="95"/>
      <c r="Q226" s="95"/>
      <c r="W226"/>
      <c r="X226"/>
      <c r="Y226"/>
      <c r="Z226"/>
      <c r="AA226"/>
    </row>
    <row r="227" spans="1:27" ht="12.75" customHeight="1" x14ac:dyDescent="0.2">
      <c r="A227" s="210"/>
      <c r="B227" s="210"/>
      <c r="C227" s="9" t="s">
        <v>9</v>
      </c>
      <c r="D227" s="7"/>
      <c r="E227" s="10" t="s">
        <v>102</v>
      </c>
      <c r="F227" s="7"/>
      <c r="G227" s="7"/>
      <c r="H227" s="10" t="s">
        <v>102</v>
      </c>
      <c r="I227" s="7">
        <f t="shared" si="14"/>
        <v>0</v>
      </c>
      <c r="W227"/>
      <c r="X227"/>
      <c r="Y227"/>
      <c r="Z227"/>
      <c r="AA227"/>
    </row>
    <row r="228" spans="1:27" ht="12.75" customHeight="1" x14ac:dyDescent="0.2">
      <c r="A228" s="210"/>
      <c r="B228" s="210"/>
      <c r="C228" s="9" t="s">
        <v>10</v>
      </c>
      <c r="D228" s="7"/>
      <c r="E228" s="10" t="s">
        <v>102</v>
      </c>
      <c r="F228" s="7"/>
      <c r="G228" s="7"/>
      <c r="H228" s="10" t="s">
        <v>102</v>
      </c>
      <c r="I228" s="7">
        <f t="shared" si="14"/>
        <v>0</v>
      </c>
      <c r="W228"/>
      <c r="X228"/>
      <c r="Y228"/>
      <c r="Z228"/>
      <c r="AA228"/>
    </row>
    <row r="229" spans="1:27" ht="12.75" customHeight="1" x14ac:dyDescent="0.2">
      <c r="A229" s="210"/>
      <c r="B229" s="210"/>
      <c r="C229" s="50" t="s">
        <v>23</v>
      </c>
      <c r="D229" s="7"/>
      <c r="E229" s="10" t="s">
        <v>102</v>
      </c>
      <c r="F229" s="7"/>
      <c r="G229" s="7"/>
      <c r="H229" s="10" t="s">
        <v>102</v>
      </c>
      <c r="I229" s="7">
        <f t="shared" si="14"/>
        <v>0</v>
      </c>
      <c r="W229"/>
      <c r="X229"/>
      <c r="Y229"/>
      <c r="Z229"/>
      <c r="AA229"/>
    </row>
    <row r="230" spans="1:27" ht="12.75" customHeight="1" x14ac:dyDescent="0.2">
      <c r="A230" s="210"/>
      <c r="B230" s="210"/>
      <c r="C230" s="50" t="s">
        <v>24</v>
      </c>
      <c r="D230" s="15"/>
      <c r="E230" s="10" t="s">
        <v>102</v>
      </c>
      <c r="F230" s="7"/>
      <c r="G230" s="15"/>
      <c r="H230" s="10" t="s">
        <v>102</v>
      </c>
      <c r="I230" s="7">
        <f t="shared" si="14"/>
        <v>0</v>
      </c>
      <c r="M230" s="8"/>
      <c r="N230" s="8"/>
      <c r="O230" s="8"/>
      <c r="P230" s="8"/>
      <c r="Q230" s="95"/>
      <c r="W230"/>
      <c r="X230"/>
      <c r="Y230"/>
      <c r="Z230"/>
      <c r="AA230"/>
    </row>
    <row r="231" spans="1:27" ht="12.75" customHeight="1" x14ac:dyDescent="0.2">
      <c r="A231" s="210"/>
      <c r="B231" s="210"/>
      <c r="C231" s="35" t="s">
        <v>75</v>
      </c>
      <c r="D231" s="33">
        <f>SUM(D218:D230)</f>
        <v>18000</v>
      </c>
      <c r="E231" s="34">
        <f t="shared" si="15"/>
        <v>0.90945836701697658</v>
      </c>
      <c r="F231" s="33"/>
      <c r="G231" s="33">
        <f>SUM(G218:G230)</f>
        <v>1792</v>
      </c>
      <c r="H231" s="34">
        <f t="shared" si="16"/>
        <v>9.0541632983023437E-2</v>
      </c>
      <c r="I231" s="33">
        <f t="shared" si="14"/>
        <v>19792</v>
      </c>
      <c r="N231" s="95"/>
      <c r="O231" s="95"/>
      <c r="P231" s="95"/>
      <c r="Q231" s="95"/>
      <c r="W231"/>
      <c r="X231"/>
      <c r="Y231"/>
      <c r="Z231"/>
      <c r="AA231"/>
    </row>
    <row r="232" spans="1:27" ht="12.75" customHeight="1" thickBot="1" x14ac:dyDescent="0.25">
      <c r="A232" s="210"/>
      <c r="B232" s="217"/>
      <c r="C232" s="64" t="s">
        <v>25</v>
      </c>
      <c r="D232" s="63">
        <f>SUM(D204,D216,D231)</f>
        <v>45264</v>
      </c>
      <c r="E232" s="61">
        <f t="shared" si="15"/>
        <v>0.56086439333862015</v>
      </c>
      <c r="F232" s="63"/>
      <c r="G232" s="63">
        <f>SUM(G204,G216,G231)</f>
        <v>35440</v>
      </c>
      <c r="H232" s="61">
        <f t="shared" si="16"/>
        <v>0.43913560666137985</v>
      </c>
      <c r="I232" s="63">
        <f t="shared" si="14"/>
        <v>80704</v>
      </c>
      <c r="N232" s="95"/>
      <c r="O232" s="95"/>
      <c r="P232" s="95"/>
      <c r="Q232" s="95"/>
      <c r="W232"/>
      <c r="X232"/>
      <c r="Y232"/>
      <c r="Z232"/>
      <c r="AA232"/>
    </row>
    <row r="233" spans="1:27" ht="12.75" customHeight="1" x14ac:dyDescent="0.2">
      <c r="A233" s="207" t="s">
        <v>531</v>
      </c>
      <c r="B233" s="209" t="s">
        <v>523</v>
      </c>
      <c r="C233" s="52" t="s">
        <v>498</v>
      </c>
      <c r="D233" s="16"/>
      <c r="E233" s="10" t="s">
        <v>102</v>
      </c>
      <c r="F233" s="5"/>
      <c r="G233" s="16"/>
      <c r="H233" s="10" t="s">
        <v>102</v>
      </c>
      <c r="I233" s="16">
        <f t="shared" si="14"/>
        <v>0</v>
      </c>
      <c r="W233"/>
      <c r="X233"/>
      <c r="Y233"/>
      <c r="Z233"/>
      <c r="AA233"/>
    </row>
    <row r="234" spans="1:27" ht="12.75" customHeight="1" x14ac:dyDescent="0.2">
      <c r="A234" s="207"/>
      <c r="B234" s="209"/>
      <c r="C234" s="9" t="s">
        <v>499</v>
      </c>
      <c r="D234" s="7"/>
      <c r="E234" s="10" t="s">
        <v>102</v>
      </c>
      <c r="F234" s="12"/>
      <c r="G234" s="7"/>
      <c r="H234" s="10" t="s">
        <v>102</v>
      </c>
      <c r="I234" s="7">
        <f t="shared" si="14"/>
        <v>0</v>
      </c>
      <c r="N234" s="95"/>
      <c r="O234" s="95"/>
      <c r="P234" s="95"/>
      <c r="Q234" s="95"/>
      <c r="W234"/>
      <c r="X234"/>
      <c r="Y234"/>
      <c r="Z234"/>
      <c r="AA234"/>
    </row>
    <row r="235" spans="1:27" ht="12.75" customHeight="1" x14ac:dyDescent="0.2">
      <c r="A235" s="207"/>
      <c r="B235" s="209"/>
      <c r="C235" s="9" t="s">
        <v>500</v>
      </c>
      <c r="D235" s="7"/>
      <c r="E235" s="10" t="s">
        <v>102</v>
      </c>
      <c r="F235" s="7"/>
      <c r="G235" s="7"/>
      <c r="H235" s="10" t="s">
        <v>102</v>
      </c>
      <c r="I235" s="7">
        <f t="shared" si="14"/>
        <v>0</v>
      </c>
      <c r="N235" s="95"/>
      <c r="O235" s="95"/>
      <c r="P235" s="95"/>
      <c r="Q235" s="95"/>
      <c r="W235"/>
      <c r="X235"/>
      <c r="Y235"/>
      <c r="Z235"/>
      <c r="AA235"/>
    </row>
    <row r="236" spans="1:27" ht="12.75" customHeight="1" x14ac:dyDescent="0.2">
      <c r="A236" s="207"/>
      <c r="B236" s="209"/>
      <c r="C236" s="9" t="s">
        <v>501</v>
      </c>
      <c r="D236" s="7"/>
      <c r="E236" s="10" t="s">
        <v>102</v>
      </c>
      <c r="F236" s="12"/>
      <c r="G236" s="7"/>
      <c r="H236" s="10" t="s">
        <v>102</v>
      </c>
      <c r="I236" s="7">
        <f t="shared" si="14"/>
        <v>0</v>
      </c>
      <c r="N236" s="95"/>
      <c r="O236" s="95"/>
      <c r="P236" s="95"/>
      <c r="Q236" s="95"/>
      <c r="W236"/>
      <c r="X236"/>
      <c r="Y236"/>
      <c r="Z236"/>
      <c r="AA236"/>
    </row>
    <row r="237" spans="1:27" ht="12.75" customHeight="1" x14ac:dyDescent="0.2">
      <c r="A237" s="207"/>
      <c r="B237" s="209"/>
      <c r="C237" s="9" t="s">
        <v>502</v>
      </c>
      <c r="D237" s="7"/>
      <c r="E237" s="10" t="s">
        <v>102</v>
      </c>
      <c r="F237" s="12"/>
      <c r="G237" s="7"/>
      <c r="H237" s="10" t="s">
        <v>102</v>
      </c>
      <c r="I237" s="7">
        <f t="shared" si="14"/>
        <v>0</v>
      </c>
      <c r="N237" s="95"/>
      <c r="O237" s="95"/>
      <c r="P237" s="95"/>
      <c r="Q237" s="95"/>
      <c r="W237"/>
      <c r="X237"/>
      <c r="Y237"/>
      <c r="Z237"/>
      <c r="AA237"/>
    </row>
    <row r="238" spans="1:27" ht="12.75" customHeight="1" x14ac:dyDescent="0.2">
      <c r="A238" s="207"/>
      <c r="B238" s="209"/>
      <c r="C238" s="9" t="s">
        <v>503</v>
      </c>
      <c r="D238" s="7"/>
      <c r="E238" s="10" t="s">
        <v>102</v>
      </c>
      <c r="F238" s="12"/>
      <c r="G238" s="7"/>
      <c r="H238" s="10" t="s">
        <v>102</v>
      </c>
      <c r="I238" s="7">
        <f t="shared" si="14"/>
        <v>0</v>
      </c>
      <c r="N238" s="95"/>
      <c r="O238" s="95"/>
      <c r="P238" s="95"/>
      <c r="Q238" s="95"/>
      <c r="W238"/>
      <c r="X238"/>
      <c r="Y238"/>
      <c r="Z238"/>
      <c r="AA238"/>
    </row>
    <row r="239" spans="1:27" ht="12.75" customHeight="1" x14ac:dyDescent="0.2">
      <c r="A239" s="207"/>
      <c r="B239" s="209"/>
      <c r="C239" s="9" t="s">
        <v>504</v>
      </c>
      <c r="D239" s="14">
        <v>29248</v>
      </c>
      <c r="E239" s="17">
        <f t="shared" si="15"/>
        <v>0.36847409796412012</v>
      </c>
      <c r="F239" s="16"/>
      <c r="G239" s="14">
        <v>50128</v>
      </c>
      <c r="H239" s="17">
        <f t="shared" si="16"/>
        <v>0.63152590203587988</v>
      </c>
      <c r="I239" s="16">
        <f t="shared" si="14"/>
        <v>79376</v>
      </c>
      <c r="N239" s="95"/>
      <c r="O239" s="95"/>
      <c r="P239" s="95"/>
      <c r="Q239" s="95"/>
      <c r="W239"/>
      <c r="X239"/>
      <c r="Y239"/>
      <c r="Z239"/>
      <c r="AA239"/>
    </row>
    <row r="240" spans="1:27" ht="12.75" customHeight="1" x14ac:dyDescent="0.2">
      <c r="A240" s="207"/>
      <c r="B240" s="209"/>
      <c r="C240" s="9" t="s">
        <v>505</v>
      </c>
      <c r="D240" s="7">
        <v>960</v>
      </c>
      <c r="E240" s="10">
        <f t="shared" si="15"/>
        <v>0.19801980198019803</v>
      </c>
      <c r="F240" s="7"/>
      <c r="G240" s="7">
        <v>3888</v>
      </c>
      <c r="H240" s="10">
        <f t="shared" si="16"/>
        <v>0.80198019801980203</v>
      </c>
      <c r="I240" s="7">
        <f t="shared" si="14"/>
        <v>4848</v>
      </c>
      <c r="N240" s="95"/>
      <c r="O240" s="95"/>
      <c r="P240" s="95"/>
      <c r="Q240" s="95"/>
      <c r="W240"/>
      <c r="X240"/>
      <c r="Y240"/>
      <c r="Z240"/>
      <c r="AA240"/>
    </row>
    <row r="241" spans="1:27" ht="12.75" customHeight="1" x14ac:dyDescent="0.2">
      <c r="A241" s="207"/>
      <c r="B241" s="209"/>
      <c r="C241" s="9" t="s">
        <v>506</v>
      </c>
      <c r="D241" s="7"/>
      <c r="E241" s="10" t="s">
        <v>102</v>
      </c>
      <c r="F241" s="7"/>
      <c r="G241" s="7"/>
      <c r="H241" s="10" t="s">
        <v>102</v>
      </c>
      <c r="I241" s="7">
        <f t="shared" si="14"/>
        <v>0</v>
      </c>
      <c r="W241"/>
      <c r="X241"/>
      <c r="Y241"/>
      <c r="Z241"/>
      <c r="AA241"/>
    </row>
    <row r="242" spans="1:27" ht="12.75" customHeight="1" x14ac:dyDescent="0.2">
      <c r="A242" s="207"/>
      <c r="B242" s="209"/>
      <c r="C242" s="9" t="s">
        <v>507</v>
      </c>
      <c r="D242" s="7"/>
      <c r="E242" s="10">
        <f t="shared" si="15"/>
        <v>0</v>
      </c>
      <c r="F242" s="7"/>
      <c r="G242" s="7">
        <v>3808</v>
      </c>
      <c r="H242" s="10">
        <f t="shared" si="16"/>
        <v>1</v>
      </c>
      <c r="I242" s="7">
        <f t="shared" si="14"/>
        <v>3808</v>
      </c>
      <c r="M242" s="8"/>
      <c r="N242" s="8"/>
      <c r="O242" s="8"/>
      <c r="P242" s="14"/>
      <c r="Q242" s="95"/>
      <c r="W242"/>
      <c r="X242"/>
      <c r="Y242"/>
      <c r="Z242"/>
      <c r="AA242"/>
    </row>
    <row r="243" spans="1:27" ht="12.75" customHeight="1" x14ac:dyDescent="0.2">
      <c r="A243" s="207"/>
      <c r="B243" s="209"/>
      <c r="C243" s="9" t="s">
        <v>508</v>
      </c>
      <c r="D243" s="7"/>
      <c r="E243" s="10" t="s">
        <v>102</v>
      </c>
      <c r="F243" s="7"/>
      <c r="G243" s="7"/>
      <c r="H243" s="10" t="s">
        <v>102</v>
      </c>
      <c r="I243" s="7">
        <f t="shared" si="14"/>
        <v>0</v>
      </c>
      <c r="W243"/>
      <c r="X243"/>
      <c r="Y243"/>
      <c r="Z243"/>
      <c r="AA243"/>
    </row>
    <row r="244" spans="1:27" ht="12.75" customHeight="1" x14ac:dyDescent="0.2">
      <c r="A244" s="207"/>
      <c r="B244" s="209"/>
      <c r="C244" s="9" t="s">
        <v>509</v>
      </c>
      <c r="D244" s="7"/>
      <c r="E244" s="10" t="s">
        <v>102</v>
      </c>
      <c r="F244" s="7"/>
      <c r="G244" s="7"/>
      <c r="H244" s="10" t="s">
        <v>102</v>
      </c>
      <c r="I244" s="7">
        <f t="shared" si="14"/>
        <v>0</v>
      </c>
      <c r="N244" s="95"/>
      <c r="O244" s="95"/>
      <c r="P244" s="95"/>
      <c r="Q244" s="95"/>
      <c r="W244"/>
      <c r="X244"/>
      <c r="Y244"/>
      <c r="Z244"/>
      <c r="AA244"/>
    </row>
    <row r="245" spans="1:27" ht="12.75" customHeight="1" x14ac:dyDescent="0.2">
      <c r="A245" s="207"/>
      <c r="B245" s="209"/>
      <c r="C245" s="49" t="s">
        <v>684</v>
      </c>
      <c r="D245" s="7"/>
      <c r="E245" s="10" t="s">
        <v>102</v>
      </c>
      <c r="F245" s="7"/>
      <c r="G245" s="7"/>
      <c r="H245" s="10" t="s">
        <v>102</v>
      </c>
      <c r="I245" s="7">
        <f t="shared" si="14"/>
        <v>0</v>
      </c>
      <c r="N245" s="95"/>
      <c r="O245" s="95"/>
      <c r="P245" s="95"/>
      <c r="Q245" s="95"/>
      <c r="W245"/>
      <c r="X245"/>
      <c r="Y245"/>
      <c r="Z245"/>
      <c r="AA245"/>
    </row>
    <row r="246" spans="1:27" ht="12.75" customHeight="1" x14ac:dyDescent="0.2">
      <c r="A246" s="207"/>
      <c r="B246" s="209"/>
      <c r="C246" s="9" t="s">
        <v>510</v>
      </c>
      <c r="D246" s="7"/>
      <c r="E246" s="10" t="s">
        <v>102</v>
      </c>
      <c r="F246" s="7"/>
      <c r="G246" s="7"/>
      <c r="H246" s="10" t="s">
        <v>102</v>
      </c>
      <c r="I246" s="7">
        <f t="shared" si="14"/>
        <v>0</v>
      </c>
      <c r="N246" s="95"/>
      <c r="O246" s="95"/>
      <c r="P246" s="95"/>
      <c r="Q246" s="95"/>
      <c r="W246"/>
      <c r="X246"/>
      <c r="Y246"/>
      <c r="Z246"/>
      <c r="AA246"/>
    </row>
    <row r="247" spans="1:27" ht="12.75" customHeight="1" thickBot="1" x14ac:dyDescent="0.25">
      <c r="A247" s="207"/>
      <c r="B247" s="219"/>
      <c r="C247" s="64" t="s">
        <v>25</v>
      </c>
      <c r="D247" s="63">
        <f>SUM(D233:D246)</f>
        <v>30208</v>
      </c>
      <c r="E247" s="61">
        <f t="shared" si="15"/>
        <v>0.34314794620138134</v>
      </c>
      <c r="F247" s="63"/>
      <c r="G247" s="63">
        <f>SUM(G233:G246)</f>
        <v>57824</v>
      </c>
      <c r="H247" s="61">
        <f t="shared" si="16"/>
        <v>0.65685205379861866</v>
      </c>
      <c r="I247" s="63">
        <f t="shared" si="14"/>
        <v>88032</v>
      </c>
      <c r="N247" s="95"/>
      <c r="O247" s="95"/>
      <c r="P247" s="95"/>
      <c r="Q247" s="95"/>
      <c r="W247"/>
      <c r="X247"/>
      <c r="Y247"/>
      <c r="Z247"/>
      <c r="AA247"/>
    </row>
    <row r="248" spans="1:27" ht="12.75" customHeight="1" x14ac:dyDescent="0.2">
      <c r="A248" s="207"/>
      <c r="B248" s="212" t="s">
        <v>524</v>
      </c>
      <c r="C248" s="48" t="s">
        <v>669</v>
      </c>
      <c r="D248" s="16"/>
      <c r="E248" s="10" t="s">
        <v>102</v>
      </c>
      <c r="F248" s="16"/>
      <c r="G248" s="16"/>
      <c r="H248" s="10" t="s">
        <v>102</v>
      </c>
      <c r="I248" s="16">
        <f t="shared" si="14"/>
        <v>0</v>
      </c>
      <c r="N248" s="95"/>
      <c r="O248" s="95"/>
      <c r="P248" s="95"/>
      <c r="Q248" s="95"/>
      <c r="W248"/>
      <c r="X248"/>
      <c r="Y248"/>
      <c r="Z248"/>
      <c r="AA248"/>
    </row>
    <row r="249" spans="1:27" ht="12.75" customHeight="1" x14ac:dyDescent="0.2">
      <c r="A249" s="207"/>
      <c r="B249" s="210"/>
      <c r="C249" s="9" t="s">
        <v>511</v>
      </c>
      <c r="D249" s="7"/>
      <c r="E249" s="10" t="s">
        <v>102</v>
      </c>
      <c r="F249" s="7"/>
      <c r="G249" s="7"/>
      <c r="H249" s="10" t="s">
        <v>102</v>
      </c>
      <c r="I249" s="7">
        <f t="shared" si="14"/>
        <v>0</v>
      </c>
      <c r="N249" s="95"/>
      <c r="O249" s="95"/>
      <c r="P249" s="95"/>
      <c r="Q249" s="95"/>
      <c r="W249"/>
      <c r="X249"/>
      <c r="Y249"/>
      <c r="Z249"/>
      <c r="AA249"/>
    </row>
    <row r="250" spans="1:27" ht="12.75" customHeight="1" x14ac:dyDescent="0.2">
      <c r="A250" s="207"/>
      <c r="B250" s="210"/>
      <c r="C250" s="50" t="s">
        <v>512</v>
      </c>
      <c r="D250" s="7"/>
      <c r="E250" s="10" t="s">
        <v>102</v>
      </c>
      <c r="F250" s="7"/>
      <c r="G250" s="7"/>
      <c r="H250" s="10" t="s">
        <v>102</v>
      </c>
      <c r="I250" s="7">
        <f t="shared" si="14"/>
        <v>0</v>
      </c>
      <c r="N250" s="95"/>
      <c r="O250" s="95"/>
      <c r="P250" s="95"/>
      <c r="Q250" s="95"/>
      <c r="W250"/>
      <c r="X250"/>
      <c r="Y250"/>
      <c r="Z250"/>
      <c r="AA250"/>
    </row>
    <row r="251" spans="1:27" ht="12.75" customHeight="1" thickBot="1" x14ac:dyDescent="0.25">
      <c r="A251" s="207"/>
      <c r="B251" s="217"/>
      <c r="C251" s="62" t="s">
        <v>25</v>
      </c>
      <c r="D251" s="63">
        <f>SUM(D248:D250)</f>
        <v>0</v>
      </c>
      <c r="E251" s="61" t="s">
        <v>102</v>
      </c>
      <c r="F251" s="63"/>
      <c r="G251" s="63">
        <f>SUM(G248:G250)</f>
        <v>0</v>
      </c>
      <c r="H251" s="61" t="s">
        <v>102</v>
      </c>
      <c r="I251" s="63">
        <f t="shared" si="14"/>
        <v>0</v>
      </c>
      <c r="N251" s="95"/>
      <c r="O251" s="95"/>
      <c r="P251" s="95"/>
      <c r="Q251" s="95"/>
      <c r="W251"/>
      <c r="X251"/>
      <c r="Y251"/>
      <c r="Z251"/>
      <c r="AA251"/>
    </row>
    <row r="252" spans="1:27" ht="12.75" customHeight="1" thickBot="1" x14ac:dyDescent="0.25">
      <c r="A252" s="211"/>
      <c r="B252" s="204" t="s">
        <v>252</v>
      </c>
      <c r="C252" s="205"/>
      <c r="D252" s="76">
        <f>SUM(D232,D247,D251)</f>
        <v>75472</v>
      </c>
      <c r="E252" s="77">
        <f t="shared" si="15"/>
        <v>0.44727858903849799</v>
      </c>
      <c r="F252" s="78"/>
      <c r="G252" s="76">
        <f>SUM(G232,G247,G251)</f>
        <v>93264</v>
      </c>
      <c r="H252" s="77">
        <f t="shared" si="16"/>
        <v>0.55272141096150196</v>
      </c>
      <c r="I252" s="78">
        <f t="shared" si="14"/>
        <v>168736</v>
      </c>
      <c r="N252" s="95"/>
      <c r="O252" s="95"/>
      <c r="P252" s="95"/>
      <c r="Q252" s="95"/>
      <c r="W252"/>
      <c r="X252"/>
      <c r="Y252"/>
      <c r="Z252"/>
      <c r="AA252"/>
    </row>
    <row r="253" spans="1:27" ht="12.75" customHeight="1" x14ac:dyDescent="0.2">
      <c r="A253" s="212" t="s">
        <v>530</v>
      </c>
      <c r="B253" s="212" t="s">
        <v>525</v>
      </c>
      <c r="C253" s="47" t="s">
        <v>297</v>
      </c>
      <c r="D253" s="36"/>
      <c r="E253" s="36"/>
      <c r="F253" s="36"/>
      <c r="G253" s="36"/>
      <c r="H253" s="36"/>
      <c r="I253" s="36"/>
      <c r="N253" s="95"/>
      <c r="O253" s="95"/>
      <c r="P253" s="95"/>
      <c r="W253"/>
      <c r="X253"/>
      <c r="Y253"/>
      <c r="Z253"/>
      <c r="AA253"/>
    </row>
    <row r="254" spans="1:27" ht="12.75" customHeight="1" x14ac:dyDescent="0.2">
      <c r="A254" s="209"/>
      <c r="B254" s="210"/>
      <c r="C254" s="9" t="s">
        <v>78</v>
      </c>
      <c r="D254" s="15"/>
      <c r="E254" s="10" t="s">
        <v>102</v>
      </c>
      <c r="F254" s="7"/>
      <c r="G254" s="15"/>
      <c r="H254" s="10" t="s">
        <v>102</v>
      </c>
      <c r="I254" s="7">
        <f t="shared" ref="I254:I261" si="17">+D254+G254</f>
        <v>0</v>
      </c>
      <c r="N254" s="95"/>
      <c r="O254" s="95"/>
      <c r="P254" s="95"/>
      <c r="Q254" s="95"/>
      <c r="W254"/>
      <c r="X254"/>
      <c r="Y254"/>
      <c r="Z254"/>
      <c r="AA254"/>
    </row>
    <row r="255" spans="1:27" ht="12.75" customHeight="1" x14ac:dyDescent="0.2">
      <c r="A255" s="209"/>
      <c r="B255" s="210"/>
      <c r="C255" s="9" t="s">
        <v>237</v>
      </c>
      <c r="D255" s="15"/>
      <c r="E255" s="10" t="s">
        <v>102</v>
      </c>
      <c r="F255" s="7"/>
      <c r="G255" s="15"/>
      <c r="H255" s="10" t="s">
        <v>102</v>
      </c>
      <c r="I255" s="7">
        <f t="shared" si="17"/>
        <v>0</v>
      </c>
      <c r="N255" s="95"/>
      <c r="O255" s="95"/>
      <c r="P255" s="95"/>
      <c r="Q255" s="95"/>
      <c r="W255"/>
      <c r="X255"/>
      <c r="Y255"/>
      <c r="Z255"/>
      <c r="AA255"/>
    </row>
    <row r="256" spans="1:27" ht="12.75" customHeight="1" x14ac:dyDescent="0.2">
      <c r="A256" s="209"/>
      <c r="B256" s="210"/>
      <c r="C256" s="9" t="s">
        <v>8</v>
      </c>
      <c r="D256" s="15"/>
      <c r="E256" s="10" t="s">
        <v>102</v>
      </c>
      <c r="F256" s="7"/>
      <c r="G256" s="15"/>
      <c r="H256" s="10" t="s">
        <v>102</v>
      </c>
      <c r="I256" s="7">
        <f t="shared" si="17"/>
        <v>0</v>
      </c>
      <c r="N256" s="95"/>
      <c r="O256" s="95"/>
      <c r="P256" s="95"/>
      <c r="Q256" s="95"/>
      <c r="W256"/>
      <c r="X256"/>
      <c r="Y256"/>
      <c r="Z256"/>
      <c r="AA256"/>
    </row>
    <row r="257" spans="1:27" ht="12.75" customHeight="1" x14ac:dyDescent="0.2">
      <c r="A257" s="209"/>
      <c r="B257" s="210"/>
      <c r="C257" s="9" t="s">
        <v>3</v>
      </c>
      <c r="D257" s="15"/>
      <c r="E257" s="10" t="s">
        <v>102</v>
      </c>
      <c r="F257" s="7"/>
      <c r="G257" s="15"/>
      <c r="H257" s="10" t="s">
        <v>102</v>
      </c>
      <c r="I257" s="7">
        <f t="shared" si="17"/>
        <v>0</v>
      </c>
      <c r="N257" s="95"/>
      <c r="O257" s="95"/>
      <c r="P257" s="95"/>
      <c r="Q257" s="95"/>
      <c r="W257"/>
      <c r="X257"/>
      <c r="Y257"/>
      <c r="Z257"/>
      <c r="AA257"/>
    </row>
    <row r="258" spans="1:27" ht="12.75" customHeight="1" x14ac:dyDescent="0.2">
      <c r="A258" s="209"/>
      <c r="B258" s="210"/>
      <c r="C258" s="9" t="s">
        <v>9</v>
      </c>
      <c r="D258" s="7"/>
      <c r="E258" s="10" t="s">
        <v>102</v>
      </c>
      <c r="F258" s="7"/>
      <c r="G258" s="7"/>
      <c r="H258" s="10" t="s">
        <v>102</v>
      </c>
      <c r="I258" s="7">
        <f t="shared" si="17"/>
        <v>0</v>
      </c>
      <c r="N258" s="95"/>
      <c r="O258" s="95"/>
      <c r="P258" s="95"/>
      <c r="Q258" s="95"/>
      <c r="W258"/>
      <c r="X258"/>
      <c r="Y258"/>
      <c r="Z258"/>
      <c r="AA258"/>
    </row>
    <row r="259" spans="1:27" ht="12.75" customHeight="1" x14ac:dyDescent="0.2">
      <c r="A259" s="209"/>
      <c r="B259" s="210"/>
      <c r="C259" s="9" t="s">
        <v>5</v>
      </c>
      <c r="D259" s="16"/>
      <c r="E259" s="17" t="s">
        <v>102</v>
      </c>
      <c r="F259" s="5"/>
      <c r="G259" s="16"/>
      <c r="H259" s="17" t="s">
        <v>102</v>
      </c>
      <c r="I259" s="16">
        <f t="shared" si="17"/>
        <v>0</v>
      </c>
      <c r="N259" s="95"/>
      <c r="O259" s="95"/>
      <c r="P259" s="95"/>
      <c r="Q259" s="95"/>
      <c r="W259"/>
      <c r="X259"/>
      <c r="Y259"/>
      <c r="Z259"/>
      <c r="AA259"/>
    </row>
    <row r="260" spans="1:27" ht="12.75" customHeight="1" x14ac:dyDescent="0.2">
      <c r="A260" s="209"/>
      <c r="B260" s="210"/>
      <c r="C260" s="9" t="s">
        <v>80</v>
      </c>
      <c r="D260" s="7"/>
      <c r="E260" s="10" t="s">
        <v>102</v>
      </c>
      <c r="F260" s="7"/>
      <c r="G260" s="7"/>
      <c r="H260" s="10" t="s">
        <v>102</v>
      </c>
      <c r="I260" s="7">
        <f t="shared" si="17"/>
        <v>0</v>
      </c>
      <c r="N260" s="95"/>
      <c r="O260" s="95"/>
      <c r="P260" s="95"/>
      <c r="Q260" s="95"/>
      <c r="W260"/>
      <c r="X260"/>
      <c r="Y260"/>
      <c r="Z260"/>
      <c r="AA260"/>
    </row>
    <row r="261" spans="1:27" ht="12.75" customHeight="1" x14ac:dyDescent="0.2">
      <c r="A261" s="209"/>
      <c r="B261" s="210"/>
      <c r="C261" s="35" t="s">
        <v>75</v>
      </c>
      <c r="D261" s="33">
        <f>SUM(D254:D260)</f>
        <v>0</v>
      </c>
      <c r="E261" s="42" t="s">
        <v>102</v>
      </c>
      <c r="F261" s="43"/>
      <c r="G261" s="33">
        <f>SUM(G254:G260)</f>
        <v>0</v>
      </c>
      <c r="H261" s="42" t="s">
        <v>102</v>
      </c>
      <c r="I261" s="43">
        <f t="shared" si="17"/>
        <v>0</v>
      </c>
      <c r="N261" s="95"/>
      <c r="O261" s="95"/>
      <c r="P261" s="95"/>
      <c r="Q261" s="95"/>
      <c r="W261"/>
      <c r="X261"/>
      <c r="Y261"/>
      <c r="Z261"/>
      <c r="AA261"/>
    </row>
    <row r="262" spans="1:27" ht="12.75" customHeight="1" x14ac:dyDescent="0.2">
      <c r="A262" s="209"/>
      <c r="B262" s="210"/>
      <c r="C262" s="53" t="s">
        <v>313</v>
      </c>
      <c r="D262" s="33"/>
      <c r="E262" s="34"/>
      <c r="F262" s="33"/>
      <c r="G262" s="33"/>
      <c r="H262" s="34"/>
      <c r="I262" s="33"/>
      <c r="N262" s="95"/>
      <c r="O262" s="95"/>
      <c r="P262" s="95"/>
      <c r="W262"/>
      <c r="X262"/>
      <c r="Y262"/>
      <c r="Z262"/>
      <c r="AA262"/>
    </row>
    <row r="263" spans="1:27" ht="12.75" customHeight="1" x14ac:dyDescent="0.2">
      <c r="A263" s="209"/>
      <c r="B263" s="210"/>
      <c r="C263" s="9" t="s">
        <v>7</v>
      </c>
      <c r="D263" s="15"/>
      <c r="E263" s="10" t="s">
        <v>102</v>
      </c>
      <c r="F263" s="7"/>
      <c r="G263" s="15"/>
      <c r="H263" s="10" t="s">
        <v>102</v>
      </c>
      <c r="I263" s="7">
        <f t="shared" si="14"/>
        <v>0</v>
      </c>
      <c r="N263" s="95"/>
      <c r="O263" s="95"/>
      <c r="P263" s="95"/>
      <c r="Q263" s="95"/>
      <c r="W263"/>
      <c r="X263"/>
      <c r="Y263"/>
      <c r="Z263"/>
      <c r="AA263"/>
    </row>
    <row r="264" spans="1:27" ht="12.75" customHeight="1" x14ac:dyDescent="0.2">
      <c r="A264" s="209"/>
      <c r="B264" s="210"/>
      <c r="C264" s="9" t="s">
        <v>79</v>
      </c>
      <c r="D264" s="15"/>
      <c r="E264" s="10" t="s">
        <v>102</v>
      </c>
      <c r="F264" s="7"/>
      <c r="G264" s="15"/>
      <c r="H264" s="10" t="s">
        <v>102</v>
      </c>
      <c r="I264" s="7">
        <f t="shared" si="14"/>
        <v>0</v>
      </c>
      <c r="N264" s="95"/>
      <c r="O264" s="95"/>
      <c r="P264" s="95"/>
      <c r="Q264" s="95"/>
      <c r="W264"/>
      <c r="X264"/>
      <c r="Y264"/>
      <c r="Z264"/>
      <c r="AA264"/>
    </row>
    <row r="265" spans="1:27" ht="12.75" customHeight="1" x14ac:dyDescent="0.2">
      <c r="A265" s="209"/>
      <c r="B265" s="210"/>
      <c r="C265" s="9" t="s">
        <v>396</v>
      </c>
      <c r="D265" s="7"/>
      <c r="E265" s="10" t="s">
        <v>102</v>
      </c>
      <c r="F265" s="7"/>
      <c r="G265" s="7"/>
      <c r="H265" s="10" t="s">
        <v>102</v>
      </c>
      <c r="I265" s="7">
        <f t="shared" si="14"/>
        <v>0</v>
      </c>
      <c r="N265" s="95"/>
      <c r="O265" s="95"/>
      <c r="P265" s="95"/>
      <c r="Q265" s="95"/>
      <c r="W265"/>
      <c r="X265"/>
      <c r="Y265"/>
      <c r="Z265"/>
      <c r="AA265"/>
    </row>
    <row r="266" spans="1:27" ht="12.75" customHeight="1" x14ac:dyDescent="0.2">
      <c r="A266" s="209"/>
      <c r="B266" s="210"/>
      <c r="C266" s="9" t="s">
        <v>208</v>
      </c>
      <c r="D266" s="7"/>
      <c r="E266" s="10" t="s">
        <v>102</v>
      </c>
      <c r="F266" s="12"/>
      <c r="G266" s="7"/>
      <c r="H266" s="10" t="s">
        <v>102</v>
      </c>
      <c r="I266" s="7">
        <f t="shared" si="14"/>
        <v>0</v>
      </c>
      <c r="N266" s="95"/>
      <c r="O266" s="95"/>
      <c r="P266" s="95"/>
      <c r="Q266" s="95"/>
      <c r="W266"/>
      <c r="X266"/>
      <c r="Y266"/>
      <c r="Z266"/>
      <c r="AA266"/>
    </row>
    <row r="267" spans="1:27" ht="12.75" customHeight="1" x14ac:dyDescent="0.2">
      <c r="A267" s="209"/>
      <c r="B267" s="210"/>
      <c r="C267" s="9" t="s">
        <v>219</v>
      </c>
      <c r="D267" s="15"/>
      <c r="E267" s="10" t="s">
        <v>102</v>
      </c>
      <c r="F267" s="7"/>
      <c r="G267" s="14"/>
      <c r="H267" s="10" t="s">
        <v>102</v>
      </c>
      <c r="I267" s="7">
        <f t="shared" si="14"/>
        <v>0</v>
      </c>
      <c r="N267" s="95"/>
      <c r="O267" s="95"/>
      <c r="P267" s="95"/>
      <c r="Q267" s="95"/>
      <c r="W267"/>
      <c r="X267"/>
      <c r="Y267"/>
      <c r="Z267"/>
      <c r="AA267"/>
    </row>
    <row r="268" spans="1:27" ht="12.75" customHeight="1" x14ac:dyDescent="0.2">
      <c r="A268" s="209"/>
      <c r="B268" s="210"/>
      <c r="C268" s="9" t="s">
        <v>10</v>
      </c>
      <c r="D268" s="7"/>
      <c r="E268" s="10" t="s">
        <v>102</v>
      </c>
      <c r="F268" s="7"/>
      <c r="G268" s="7"/>
      <c r="H268" s="10" t="s">
        <v>102</v>
      </c>
      <c r="I268" s="7">
        <f t="shared" si="14"/>
        <v>0</v>
      </c>
      <c r="N268" s="95"/>
      <c r="O268" s="95"/>
      <c r="P268" s="95"/>
      <c r="Q268" s="95"/>
      <c r="W268"/>
      <c r="X268"/>
      <c r="Y268"/>
      <c r="Z268"/>
      <c r="AA268"/>
    </row>
    <row r="269" spans="1:27" ht="12.75" customHeight="1" x14ac:dyDescent="0.2">
      <c r="A269" s="209"/>
      <c r="B269" s="210"/>
      <c r="C269" s="35" t="s">
        <v>75</v>
      </c>
      <c r="D269" s="33">
        <f>SUM(D263:D268)</f>
        <v>0</v>
      </c>
      <c r="E269" s="34" t="s">
        <v>102</v>
      </c>
      <c r="F269" s="33"/>
      <c r="G269" s="33">
        <f>SUM(G263:G268)</f>
        <v>0</v>
      </c>
      <c r="H269" s="34" t="s">
        <v>102</v>
      </c>
      <c r="I269" s="33">
        <f t="shared" si="14"/>
        <v>0</v>
      </c>
      <c r="N269" s="95"/>
      <c r="O269" s="95"/>
      <c r="P269" s="95"/>
      <c r="Q269" s="95"/>
      <c r="W269"/>
      <c r="X269"/>
      <c r="Y269"/>
      <c r="Z269"/>
      <c r="AA269"/>
    </row>
    <row r="270" spans="1:27" ht="12.75" customHeight="1" thickBot="1" x14ac:dyDescent="0.25">
      <c r="A270" s="209"/>
      <c r="B270" s="217"/>
      <c r="C270" s="64" t="s">
        <v>25</v>
      </c>
      <c r="D270" s="63">
        <f>SUM(D261,D269)</f>
        <v>0</v>
      </c>
      <c r="E270" s="61" t="s">
        <v>102</v>
      </c>
      <c r="F270" s="63"/>
      <c r="G270" s="63">
        <f>SUM(G261,G269)</f>
        <v>0</v>
      </c>
      <c r="H270" s="61" t="s">
        <v>102</v>
      </c>
      <c r="I270" s="63">
        <f t="shared" si="14"/>
        <v>0</v>
      </c>
      <c r="N270" s="95"/>
      <c r="O270" s="95"/>
      <c r="P270" s="95"/>
      <c r="W270"/>
      <c r="X270"/>
      <c r="Y270"/>
      <c r="Z270"/>
      <c r="AA270"/>
    </row>
    <row r="271" spans="1:27" ht="12.75" customHeight="1" x14ac:dyDescent="0.2">
      <c r="A271" s="209"/>
      <c r="B271" s="212" t="s">
        <v>526</v>
      </c>
      <c r="C271" s="53" t="s">
        <v>101</v>
      </c>
      <c r="D271" s="36"/>
      <c r="E271" s="36"/>
      <c r="F271" s="36"/>
      <c r="G271" s="36"/>
      <c r="H271" s="36"/>
      <c r="I271" s="36"/>
      <c r="N271" s="95"/>
      <c r="O271" s="95"/>
      <c r="P271" s="95"/>
      <c r="W271"/>
      <c r="X271"/>
      <c r="Y271"/>
      <c r="Z271"/>
      <c r="AA271"/>
    </row>
    <row r="272" spans="1:27" ht="12.75" customHeight="1" x14ac:dyDescent="0.2">
      <c r="A272" s="209"/>
      <c r="B272" s="210"/>
      <c r="C272" s="52" t="s">
        <v>36</v>
      </c>
      <c r="D272" s="15"/>
      <c r="E272" s="10" t="s">
        <v>102</v>
      </c>
      <c r="F272" s="7"/>
      <c r="G272" s="15"/>
      <c r="H272" s="10" t="s">
        <v>102</v>
      </c>
      <c r="I272" s="7">
        <f t="shared" ref="I272:I281" si="18">+D272+G272</f>
        <v>0</v>
      </c>
      <c r="N272" s="95"/>
      <c r="O272" s="95"/>
      <c r="P272" s="95"/>
      <c r="Q272" s="95"/>
      <c r="W272"/>
      <c r="X272"/>
      <c r="Y272"/>
      <c r="Z272"/>
      <c r="AA272"/>
    </row>
    <row r="273" spans="1:27" ht="12.75" customHeight="1" x14ac:dyDescent="0.2">
      <c r="A273" s="209"/>
      <c r="B273" s="210"/>
      <c r="C273" s="52" t="s">
        <v>207</v>
      </c>
      <c r="D273" s="7"/>
      <c r="E273" s="10" t="s">
        <v>102</v>
      </c>
      <c r="F273" s="7"/>
      <c r="G273" s="7"/>
      <c r="H273" s="10" t="s">
        <v>102</v>
      </c>
      <c r="I273" s="7">
        <f t="shared" si="18"/>
        <v>0</v>
      </c>
      <c r="N273" s="95"/>
      <c r="O273" s="95"/>
      <c r="P273" s="95"/>
      <c r="Q273" s="95"/>
      <c r="W273"/>
      <c r="X273"/>
      <c r="Y273"/>
      <c r="Z273"/>
      <c r="AA273"/>
    </row>
    <row r="274" spans="1:27" ht="12.75" customHeight="1" x14ac:dyDescent="0.2">
      <c r="A274" s="209"/>
      <c r="B274" s="210"/>
      <c r="C274" s="9" t="s">
        <v>314</v>
      </c>
      <c r="D274" s="16"/>
      <c r="E274" s="17" t="s">
        <v>102</v>
      </c>
      <c r="F274" s="16"/>
      <c r="G274" s="16"/>
      <c r="H274" s="17" t="s">
        <v>102</v>
      </c>
      <c r="I274" s="16">
        <f t="shared" si="18"/>
        <v>0</v>
      </c>
      <c r="N274" s="95"/>
      <c r="O274" s="95"/>
      <c r="P274" s="95"/>
      <c r="Q274" s="95"/>
      <c r="W274"/>
      <c r="X274"/>
      <c r="Y274"/>
      <c r="Z274"/>
      <c r="AA274"/>
    </row>
    <row r="275" spans="1:27" ht="12.75" customHeight="1" x14ac:dyDescent="0.2">
      <c r="A275" s="209"/>
      <c r="B275" s="210"/>
      <c r="C275" s="52" t="s">
        <v>0</v>
      </c>
      <c r="D275" s="16"/>
      <c r="E275" s="17" t="s">
        <v>102</v>
      </c>
      <c r="F275" s="16"/>
      <c r="G275" s="16"/>
      <c r="H275" s="17" t="s">
        <v>102</v>
      </c>
      <c r="I275" s="16">
        <f t="shared" si="18"/>
        <v>0</v>
      </c>
      <c r="N275" s="95"/>
      <c r="O275" s="95"/>
      <c r="P275" s="95"/>
      <c r="Q275" s="95"/>
      <c r="W275"/>
      <c r="X275"/>
      <c r="Y275"/>
      <c r="Z275"/>
      <c r="AA275"/>
    </row>
    <row r="276" spans="1:27" ht="12.75" customHeight="1" x14ac:dyDescent="0.2">
      <c r="A276" s="209"/>
      <c r="B276" s="210"/>
      <c r="C276" s="52" t="s">
        <v>37</v>
      </c>
      <c r="D276" s="7"/>
      <c r="E276" s="10" t="s">
        <v>102</v>
      </c>
      <c r="F276" s="7"/>
      <c r="G276" s="7"/>
      <c r="H276" s="10" t="s">
        <v>102</v>
      </c>
      <c r="I276" s="7">
        <f t="shared" si="18"/>
        <v>0</v>
      </c>
      <c r="N276" s="95"/>
      <c r="O276" s="95"/>
      <c r="P276" s="95"/>
      <c r="Q276" s="95"/>
      <c r="W276"/>
      <c r="X276"/>
      <c r="Y276"/>
      <c r="Z276"/>
      <c r="AA276"/>
    </row>
    <row r="277" spans="1:27" ht="12.75" customHeight="1" x14ac:dyDescent="0.2">
      <c r="A277" s="209"/>
      <c r="B277" s="210"/>
      <c r="C277" s="9" t="s">
        <v>2</v>
      </c>
      <c r="D277" s="15"/>
      <c r="E277" s="10" t="s">
        <v>102</v>
      </c>
      <c r="F277" s="7"/>
      <c r="G277" s="15"/>
      <c r="H277" s="10" t="s">
        <v>102</v>
      </c>
      <c r="I277" s="7">
        <f t="shared" si="18"/>
        <v>0</v>
      </c>
      <c r="N277" s="95"/>
      <c r="O277" s="95"/>
      <c r="P277" s="95"/>
      <c r="Q277" s="95"/>
      <c r="W277"/>
      <c r="X277"/>
      <c r="Y277"/>
      <c r="Z277"/>
      <c r="AA277"/>
    </row>
    <row r="278" spans="1:27" ht="12.75" customHeight="1" x14ac:dyDescent="0.2">
      <c r="A278" s="209"/>
      <c r="B278" s="210"/>
      <c r="C278" s="52" t="s">
        <v>309</v>
      </c>
      <c r="D278" s="7"/>
      <c r="E278" s="10" t="s">
        <v>102</v>
      </c>
      <c r="F278" s="7"/>
      <c r="G278" s="7"/>
      <c r="H278" s="10" t="s">
        <v>102</v>
      </c>
      <c r="I278" s="7">
        <f t="shared" si="18"/>
        <v>0</v>
      </c>
      <c r="N278" s="95"/>
      <c r="O278" s="95"/>
      <c r="P278" s="95"/>
      <c r="Q278" s="95"/>
      <c r="W278"/>
      <c r="X278"/>
      <c r="Y278"/>
      <c r="Z278"/>
      <c r="AA278"/>
    </row>
    <row r="279" spans="1:27" ht="12.75" customHeight="1" x14ac:dyDescent="0.2">
      <c r="A279" s="209"/>
      <c r="B279" s="210"/>
      <c r="C279" s="45" t="s">
        <v>215</v>
      </c>
      <c r="D279" s="15"/>
      <c r="E279" s="10" t="s">
        <v>102</v>
      </c>
      <c r="F279" s="7"/>
      <c r="G279" s="15"/>
      <c r="H279" s="10" t="s">
        <v>102</v>
      </c>
      <c r="I279" s="7">
        <f t="shared" si="18"/>
        <v>0</v>
      </c>
      <c r="N279" s="95"/>
      <c r="O279" s="95"/>
      <c r="P279" s="95"/>
      <c r="W279"/>
      <c r="X279"/>
      <c r="Y279"/>
      <c r="Z279"/>
      <c r="AA279"/>
    </row>
    <row r="280" spans="1:27" ht="12.75" customHeight="1" x14ac:dyDescent="0.2">
      <c r="A280" s="209"/>
      <c r="B280" s="210"/>
      <c r="C280" s="9" t="s">
        <v>206</v>
      </c>
      <c r="D280" s="7"/>
      <c r="E280" s="10" t="s">
        <v>102</v>
      </c>
      <c r="F280" s="7"/>
      <c r="G280" s="7"/>
      <c r="H280" s="10" t="s">
        <v>102</v>
      </c>
      <c r="I280" s="7">
        <f t="shared" si="18"/>
        <v>0</v>
      </c>
      <c r="N280" s="95"/>
      <c r="O280" s="95"/>
      <c r="P280" s="95"/>
      <c r="Q280" s="95"/>
      <c r="W280"/>
      <c r="X280"/>
      <c r="Y280"/>
      <c r="Z280"/>
      <c r="AA280"/>
    </row>
    <row r="281" spans="1:27" ht="12.75" customHeight="1" x14ac:dyDescent="0.2">
      <c r="A281" s="209"/>
      <c r="B281" s="210"/>
      <c r="C281" s="35" t="s">
        <v>75</v>
      </c>
      <c r="D281" s="37">
        <f>SUM(D272:D280)</f>
        <v>0</v>
      </c>
      <c r="E281" s="34" t="s">
        <v>102</v>
      </c>
      <c r="F281" s="33"/>
      <c r="G281" s="37">
        <f>SUM(G272:G280)</f>
        <v>0</v>
      </c>
      <c r="H281" s="34" t="s">
        <v>102</v>
      </c>
      <c r="I281" s="33">
        <f t="shared" si="18"/>
        <v>0</v>
      </c>
      <c r="N281" s="95"/>
      <c r="O281" s="95"/>
      <c r="P281" s="95"/>
      <c r="Q281" s="95"/>
      <c r="W281"/>
      <c r="X281"/>
      <c r="Y281"/>
      <c r="Z281"/>
      <c r="AA281"/>
    </row>
    <row r="282" spans="1:27" ht="12.75" customHeight="1" x14ac:dyDescent="0.2">
      <c r="A282" s="209"/>
      <c r="B282" s="210"/>
      <c r="C282" s="53" t="s">
        <v>179</v>
      </c>
      <c r="D282" s="37"/>
      <c r="E282" s="34"/>
      <c r="F282" s="33"/>
      <c r="G282" s="37"/>
      <c r="H282" s="34"/>
      <c r="I282" s="33"/>
      <c r="N282" s="95"/>
      <c r="O282" s="95"/>
      <c r="P282" s="95"/>
      <c r="W282"/>
      <c r="X282"/>
      <c r="Y282"/>
      <c r="Z282"/>
      <c r="AA282"/>
    </row>
    <row r="283" spans="1:27" ht="12.75" customHeight="1" x14ac:dyDescent="0.2">
      <c r="A283" s="209"/>
      <c r="B283" s="210"/>
      <c r="C283" s="9" t="s">
        <v>312</v>
      </c>
      <c r="D283" s="16"/>
      <c r="E283" s="17" t="s">
        <v>102</v>
      </c>
      <c r="F283" s="16"/>
      <c r="G283" s="16"/>
      <c r="H283" s="17" t="s">
        <v>102</v>
      </c>
      <c r="I283" s="16">
        <f>+D283+G283</f>
        <v>0</v>
      </c>
      <c r="N283" s="95"/>
      <c r="O283" s="95"/>
      <c r="P283" s="95"/>
      <c r="Q283" s="95"/>
      <c r="W283"/>
      <c r="X283"/>
      <c r="Y283"/>
      <c r="Z283"/>
      <c r="AA283"/>
    </row>
    <row r="284" spans="1:27" ht="12.75" customHeight="1" x14ac:dyDescent="0.2">
      <c r="A284" s="209"/>
      <c r="B284" s="210"/>
      <c r="C284" s="9" t="s">
        <v>34</v>
      </c>
      <c r="D284" s="7"/>
      <c r="E284" s="10" t="s">
        <v>102</v>
      </c>
      <c r="F284" s="7"/>
      <c r="G284" s="7"/>
      <c r="H284" s="10" t="s">
        <v>102</v>
      </c>
      <c r="I284" s="7">
        <f t="shared" ref="I284:I285" si="19">+D284+G284</f>
        <v>0</v>
      </c>
      <c r="N284" s="95"/>
      <c r="O284" s="95"/>
      <c r="P284" s="95"/>
      <c r="Q284" s="95"/>
      <c r="W284"/>
      <c r="X284"/>
      <c r="Y284"/>
      <c r="Z284"/>
      <c r="AA284"/>
    </row>
    <row r="285" spans="1:27" ht="12.75" customHeight="1" x14ac:dyDescent="0.2">
      <c r="A285" s="209"/>
      <c r="B285" s="210"/>
      <c r="C285" s="9" t="s">
        <v>81</v>
      </c>
      <c r="D285" s="7"/>
      <c r="E285" s="10" t="s">
        <v>102</v>
      </c>
      <c r="F285" s="7"/>
      <c r="G285" s="7"/>
      <c r="H285" s="10" t="s">
        <v>102</v>
      </c>
      <c r="I285" s="7">
        <f t="shared" si="19"/>
        <v>0</v>
      </c>
      <c r="N285" s="95"/>
      <c r="O285" s="95"/>
      <c r="P285" s="95"/>
      <c r="Q285" s="95"/>
      <c r="W285"/>
      <c r="X285"/>
      <c r="Y285"/>
      <c r="Z285"/>
      <c r="AA285"/>
    </row>
    <row r="286" spans="1:27" ht="12.75" customHeight="1" x14ac:dyDescent="0.2">
      <c r="A286" s="209"/>
      <c r="B286" s="210"/>
      <c r="C286" s="9" t="s">
        <v>6</v>
      </c>
      <c r="D286" s="7"/>
      <c r="E286" s="10" t="s">
        <v>102</v>
      </c>
      <c r="F286" s="7"/>
      <c r="G286" s="7"/>
      <c r="H286" s="10" t="s">
        <v>102</v>
      </c>
      <c r="I286" s="7">
        <f>+D286+G286</f>
        <v>0</v>
      </c>
      <c r="N286" s="95"/>
      <c r="O286" s="95"/>
      <c r="P286" s="95"/>
      <c r="Q286" s="95"/>
      <c r="W286"/>
      <c r="X286"/>
      <c r="Y286"/>
      <c r="Z286"/>
      <c r="AA286"/>
    </row>
    <row r="287" spans="1:27" ht="12.75" customHeight="1" x14ac:dyDescent="0.2">
      <c r="A287" s="209"/>
      <c r="B287" s="210"/>
      <c r="C287" s="35" t="s">
        <v>75</v>
      </c>
      <c r="D287" s="33">
        <f>SUM(D283:D286)</f>
        <v>0</v>
      </c>
      <c r="E287" s="34" t="s">
        <v>102</v>
      </c>
      <c r="F287" s="33"/>
      <c r="G287" s="33">
        <f>SUM(G283:G286)</f>
        <v>0</v>
      </c>
      <c r="H287" s="34" t="s">
        <v>102</v>
      </c>
      <c r="I287" s="33">
        <f>+D287+G287</f>
        <v>0</v>
      </c>
      <c r="N287" s="95"/>
      <c r="O287" s="95"/>
      <c r="P287" s="95"/>
      <c r="Q287" s="95"/>
      <c r="W287"/>
      <c r="X287"/>
      <c r="Y287"/>
      <c r="Z287"/>
      <c r="AA287"/>
    </row>
    <row r="288" spans="1:27" ht="12.75" customHeight="1" x14ac:dyDescent="0.2">
      <c r="A288" s="209"/>
      <c r="B288" s="210"/>
      <c r="C288" s="53" t="s">
        <v>93</v>
      </c>
      <c r="D288" s="43"/>
      <c r="E288" s="42"/>
      <c r="F288" s="43"/>
      <c r="G288" s="43"/>
      <c r="H288" s="42"/>
      <c r="I288" s="43"/>
      <c r="N288" s="95"/>
      <c r="O288" s="95"/>
      <c r="P288" s="95"/>
      <c r="W288"/>
      <c r="X288"/>
      <c r="Y288"/>
      <c r="Z288"/>
      <c r="AA288"/>
    </row>
    <row r="289" spans="1:27" ht="12.75" customHeight="1" x14ac:dyDescent="0.2">
      <c r="A289" s="209"/>
      <c r="B289" s="210"/>
      <c r="C289" s="9" t="s">
        <v>1</v>
      </c>
      <c r="D289" s="15"/>
      <c r="E289" s="10" t="s">
        <v>102</v>
      </c>
      <c r="F289" s="7"/>
      <c r="G289" s="15"/>
      <c r="H289" s="10" t="s">
        <v>102</v>
      </c>
      <c r="I289" s="7">
        <f t="shared" si="14"/>
        <v>0</v>
      </c>
      <c r="N289" s="95"/>
      <c r="O289" s="95"/>
      <c r="P289" s="95"/>
      <c r="Q289" s="95"/>
      <c r="W289"/>
      <c r="X289"/>
      <c r="Y289"/>
      <c r="Z289"/>
      <c r="AA289"/>
    </row>
    <row r="290" spans="1:27" ht="12.75" customHeight="1" x14ac:dyDescent="0.2">
      <c r="A290" s="209"/>
      <c r="B290" s="210"/>
      <c r="C290" s="9" t="s">
        <v>97</v>
      </c>
      <c r="D290" s="15"/>
      <c r="E290" s="10" t="s">
        <v>102</v>
      </c>
      <c r="F290" s="7"/>
      <c r="G290" s="15"/>
      <c r="H290" s="10" t="s">
        <v>102</v>
      </c>
      <c r="I290" s="7">
        <f t="shared" si="14"/>
        <v>0</v>
      </c>
      <c r="N290" s="95"/>
      <c r="O290" s="95"/>
      <c r="P290" s="95"/>
      <c r="Q290" s="95"/>
      <c r="W290"/>
      <c r="X290"/>
      <c r="Y290"/>
      <c r="Z290"/>
      <c r="AA290"/>
    </row>
    <row r="291" spans="1:27" ht="12.75" customHeight="1" x14ac:dyDescent="0.2">
      <c r="A291" s="209"/>
      <c r="B291" s="210"/>
      <c r="C291" s="9" t="s">
        <v>307</v>
      </c>
      <c r="D291" s="15"/>
      <c r="E291" s="10" t="s">
        <v>102</v>
      </c>
      <c r="F291" s="7"/>
      <c r="G291" s="15"/>
      <c r="H291" s="10" t="s">
        <v>102</v>
      </c>
      <c r="I291" s="7">
        <f t="shared" si="14"/>
        <v>0</v>
      </c>
      <c r="N291" s="95"/>
      <c r="O291" s="95"/>
      <c r="P291" s="95"/>
      <c r="Q291" s="95"/>
      <c r="W291"/>
      <c r="X291"/>
      <c r="Y291"/>
      <c r="Z291"/>
      <c r="AA291"/>
    </row>
    <row r="292" spans="1:27" ht="12.75" customHeight="1" x14ac:dyDescent="0.2">
      <c r="A292" s="209"/>
      <c r="B292" s="210"/>
      <c r="C292" s="9" t="s">
        <v>4</v>
      </c>
      <c r="D292" s="7"/>
      <c r="E292" s="10" t="s">
        <v>102</v>
      </c>
      <c r="F292" s="7"/>
      <c r="G292" s="7"/>
      <c r="H292" s="10" t="s">
        <v>102</v>
      </c>
      <c r="I292" s="7">
        <f t="shared" si="14"/>
        <v>0</v>
      </c>
      <c r="N292" s="95"/>
      <c r="O292" s="95"/>
      <c r="P292" s="95"/>
      <c r="Q292" s="95"/>
      <c r="W292"/>
      <c r="X292"/>
      <c r="Y292"/>
      <c r="Z292"/>
      <c r="AA292"/>
    </row>
    <row r="293" spans="1:27" ht="12.75" customHeight="1" x14ac:dyDescent="0.2">
      <c r="A293" s="209"/>
      <c r="B293" s="210"/>
      <c r="C293" s="9" t="s">
        <v>47</v>
      </c>
      <c r="D293" s="7"/>
      <c r="E293" s="10" t="s">
        <v>102</v>
      </c>
      <c r="F293" s="7"/>
      <c r="G293" s="7"/>
      <c r="H293" s="10" t="s">
        <v>102</v>
      </c>
      <c r="I293" s="7">
        <f>+D293+G293</f>
        <v>0</v>
      </c>
      <c r="N293" s="95"/>
      <c r="O293" s="95"/>
      <c r="P293" s="95"/>
      <c r="Q293" s="95"/>
      <c r="W293"/>
      <c r="X293"/>
      <c r="Y293"/>
      <c r="Z293"/>
      <c r="AA293"/>
    </row>
    <row r="294" spans="1:27" ht="12.75" customHeight="1" x14ac:dyDescent="0.2">
      <c r="A294" s="209"/>
      <c r="B294" s="210"/>
      <c r="C294" s="35" t="s">
        <v>75</v>
      </c>
      <c r="D294" s="33">
        <f>SUM(D289:D293)</f>
        <v>0</v>
      </c>
      <c r="E294" s="34" t="s">
        <v>102</v>
      </c>
      <c r="F294" s="33"/>
      <c r="G294" s="33">
        <f>SUM(G289:G293)</f>
        <v>0</v>
      </c>
      <c r="H294" s="34" t="s">
        <v>102</v>
      </c>
      <c r="I294" s="33">
        <f t="shared" si="14"/>
        <v>0</v>
      </c>
      <c r="N294" s="95"/>
      <c r="O294" s="95"/>
      <c r="P294" s="95"/>
      <c r="Q294" s="95"/>
      <c r="W294"/>
      <c r="X294"/>
      <c r="Y294"/>
      <c r="Z294"/>
      <c r="AA294"/>
    </row>
    <row r="295" spans="1:27" ht="12.75" customHeight="1" thickBot="1" x14ac:dyDescent="0.25">
      <c r="A295" s="209"/>
      <c r="B295" s="217"/>
      <c r="C295" s="64" t="s">
        <v>25</v>
      </c>
      <c r="D295" s="63">
        <f>SUM(D281,D287,D294)</f>
        <v>0</v>
      </c>
      <c r="E295" s="61" t="s">
        <v>102</v>
      </c>
      <c r="F295" s="63"/>
      <c r="G295" s="63">
        <f>SUM(G281,G287,G294)</f>
        <v>0</v>
      </c>
      <c r="H295" s="61" t="s">
        <v>102</v>
      </c>
      <c r="I295" s="63">
        <f t="shared" si="14"/>
        <v>0</v>
      </c>
      <c r="N295" s="95"/>
      <c r="O295" s="95"/>
      <c r="P295" s="95"/>
      <c r="W295"/>
      <c r="X295"/>
      <c r="Y295"/>
      <c r="Z295"/>
      <c r="AA295"/>
    </row>
    <row r="296" spans="1:27" ht="12.75" customHeight="1" x14ac:dyDescent="0.2">
      <c r="A296" s="207" t="s">
        <v>530</v>
      </c>
      <c r="B296" s="212" t="s">
        <v>527</v>
      </c>
      <c r="C296" s="51" t="s">
        <v>487</v>
      </c>
      <c r="D296" s="65"/>
      <c r="E296" s="65"/>
      <c r="F296" s="65"/>
      <c r="G296" s="33"/>
      <c r="H296" s="33"/>
      <c r="I296" s="38"/>
      <c r="N296" s="95"/>
      <c r="O296" s="95"/>
      <c r="P296" s="95"/>
      <c r="W296"/>
      <c r="X296"/>
      <c r="Y296"/>
      <c r="Z296"/>
      <c r="AA296"/>
    </row>
    <row r="297" spans="1:27" ht="12.75" customHeight="1" x14ac:dyDescent="0.2">
      <c r="A297" s="207"/>
      <c r="B297" s="210"/>
      <c r="C297" s="9" t="s">
        <v>234</v>
      </c>
      <c r="D297" s="7"/>
      <c r="E297" s="10" t="s">
        <v>102</v>
      </c>
      <c r="F297" s="12"/>
      <c r="G297" s="7"/>
      <c r="H297" s="10" t="s">
        <v>102</v>
      </c>
      <c r="I297" s="15">
        <f t="shared" ref="I297:I360" si="20">+D297+G297</f>
        <v>0</v>
      </c>
      <c r="N297" s="95"/>
      <c r="O297" s="95"/>
      <c r="P297" s="95"/>
      <c r="Q297" s="95"/>
      <c r="W297"/>
      <c r="X297"/>
      <c r="Y297"/>
      <c r="Z297"/>
      <c r="AA297"/>
    </row>
    <row r="298" spans="1:27" ht="12.75" customHeight="1" x14ac:dyDescent="0.2">
      <c r="A298" s="207"/>
      <c r="B298" s="210"/>
      <c r="C298" s="9" t="s">
        <v>235</v>
      </c>
      <c r="D298" s="7"/>
      <c r="E298" s="10" t="s">
        <v>102</v>
      </c>
      <c r="F298" s="12"/>
      <c r="G298" s="7"/>
      <c r="H298" s="10" t="s">
        <v>102</v>
      </c>
      <c r="I298" s="15">
        <f t="shared" si="20"/>
        <v>0</v>
      </c>
      <c r="N298" s="95"/>
      <c r="O298" s="95"/>
      <c r="P298" s="95"/>
      <c r="Q298" s="95"/>
      <c r="W298"/>
      <c r="X298"/>
      <c r="Y298"/>
      <c r="Z298"/>
      <c r="AA298"/>
    </row>
    <row r="299" spans="1:27" ht="12.75" customHeight="1" x14ac:dyDescent="0.2">
      <c r="A299" s="207"/>
      <c r="B299" s="210"/>
      <c r="C299" s="52" t="s">
        <v>19</v>
      </c>
      <c r="D299" s="7"/>
      <c r="E299" s="10" t="s">
        <v>102</v>
      </c>
      <c r="F299" s="12"/>
      <c r="G299" s="7"/>
      <c r="H299" s="10" t="s">
        <v>102</v>
      </c>
      <c r="I299" s="15">
        <f t="shared" si="20"/>
        <v>0</v>
      </c>
      <c r="N299" s="95"/>
      <c r="O299" s="95"/>
      <c r="P299" s="95"/>
      <c r="Q299" s="95"/>
      <c r="W299"/>
      <c r="X299"/>
      <c r="Y299"/>
      <c r="Z299"/>
      <c r="AA299"/>
    </row>
    <row r="300" spans="1:27" ht="12.75" customHeight="1" x14ac:dyDescent="0.2">
      <c r="A300" s="207"/>
      <c r="B300" s="210"/>
      <c r="C300" s="52" t="s">
        <v>14</v>
      </c>
      <c r="D300" s="7"/>
      <c r="E300" s="10" t="s">
        <v>102</v>
      </c>
      <c r="F300" s="12"/>
      <c r="G300" s="7"/>
      <c r="H300" s="10" t="s">
        <v>102</v>
      </c>
      <c r="I300" s="15">
        <f t="shared" si="20"/>
        <v>0</v>
      </c>
      <c r="N300" s="95"/>
      <c r="O300" s="95"/>
      <c r="P300" s="95"/>
      <c r="Q300" s="95"/>
      <c r="W300"/>
      <c r="X300"/>
      <c r="Y300"/>
      <c r="Z300"/>
      <c r="AA300"/>
    </row>
    <row r="301" spans="1:27" ht="12.75" customHeight="1" x14ac:dyDescent="0.2">
      <c r="A301" s="207"/>
      <c r="B301" s="210"/>
      <c r="C301" s="9" t="s">
        <v>470</v>
      </c>
      <c r="D301" s="7"/>
      <c r="E301" s="10" t="s">
        <v>102</v>
      </c>
      <c r="F301" s="12"/>
      <c r="G301" s="7"/>
      <c r="H301" s="10" t="s">
        <v>102</v>
      </c>
      <c r="I301" s="15">
        <f t="shared" si="20"/>
        <v>0</v>
      </c>
      <c r="N301" s="95"/>
      <c r="O301" s="95"/>
      <c r="P301" s="95"/>
      <c r="Q301" s="95"/>
      <c r="W301"/>
      <c r="X301"/>
      <c r="Y301"/>
      <c r="Z301"/>
      <c r="AA301"/>
    </row>
    <row r="302" spans="1:27" ht="12.75" customHeight="1" x14ac:dyDescent="0.2">
      <c r="A302" s="207"/>
      <c r="B302" s="210"/>
      <c r="C302" s="9" t="s">
        <v>15</v>
      </c>
      <c r="D302" s="7"/>
      <c r="E302" s="10" t="s">
        <v>102</v>
      </c>
      <c r="F302" s="12"/>
      <c r="G302" s="7"/>
      <c r="H302" s="10" t="s">
        <v>102</v>
      </c>
      <c r="I302" s="15">
        <f t="shared" si="20"/>
        <v>0</v>
      </c>
      <c r="N302" s="95"/>
      <c r="O302" s="95"/>
      <c r="P302" s="95"/>
      <c r="Q302" s="95"/>
      <c r="W302"/>
      <c r="X302"/>
      <c r="Y302"/>
      <c r="Z302"/>
      <c r="AA302"/>
    </row>
    <row r="303" spans="1:27" ht="12.75" customHeight="1" x14ac:dyDescent="0.2">
      <c r="A303" s="207"/>
      <c r="B303" s="210"/>
      <c r="C303" s="9" t="s">
        <v>236</v>
      </c>
      <c r="D303" s="7"/>
      <c r="E303" s="10" t="s">
        <v>102</v>
      </c>
      <c r="F303" s="12"/>
      <c r="G303" s="7"/>
      <c r="H303" s="10" t="s">
        <v>102</v>
      </c>
      <c r="I303" s="15">
        <f t="shared" si="20"/>
        <v>0</v>
      </c>
      <c r="N303" s="95"/>
      <c r="O303" s="95"/>
      <c r="P303" s="95"/>
      <c r="Q303" s="95"/>
      <c r="W303"/>
      <c r="X303"/>
      <c r="Y303"/>
      <c r="Z303"/>
      <c r="AA303"/>
    </row>
    <row r="304" spans="1:27" ht="12.75" customHeight="1" x14ac:dyDescent="0.2">
      <c r="A304" s="207"/>
      <c r="B304" s="210"/>
      <c r="C304" s="9" t="s">
        <v>18</v>
      </c>
      <c r="D304" s="7"/>
      <c r="E304" s="10" t="s">
        <v>102</v>
      </c>
      <c r="F304" s="12"/>
      <c r="G304" s="7"/>
      <c r="H304" s="10" t="s">
        <v>102</v>
      </c>
      <c r="I304" s="15">
        <f t="shared" si="20"/>
        <v>0</v>
      </c>
      <c r="N304" s="95"/>
      <c r="O304" s="95"/>
      <c r="P304" s="95"/>
      <c r="Q304" s="95"/>
      <c r="W304"/>
      <c r="X304"/>
      <c r="Y304"/>
      <c r="Z304"/>
      <c r="AA304"/>
    </row>
    <row r="305" spans="1:27" ht="12.75" customHeight="1" x14ac:dyDescent="0.2">
      <c r="A305" s="207"/>
      <c r="B305" s="210"/>
      <c r="C305" s="9" t="s">
        <v>24</v>
      </c>
      <c r="D305" s="7"/>
      <c r="E305" s="10" t="s">
        <v>102</v>
      </c>
      <c r="F305" s="12"/>
      <c r="G305" s="7"/>
      <c r="H305" s="10" t="s">
        <v>102</v>
      </c>
      <c r="I305" s="15">
        <f t="shared" si="20"/>
        <v>0</v>
      </c>
      <c r="N305" s="95"/>
      <c r="O305" s="95"/>
      <c r="P305" s="95"/>
      <c r="Q305" s="95"/>
      <c r="W305"/>
      <c r="X305"/>
      <c r="Y305"/>
      <c r="Z305"/>
      <c r="AA305"/>
    </row>
    <row r="306" spans="1:27" ht="12.75" customHeight="1" x14ac:dyDescent="0.2">
      <c r="A306" s="207"/>
      <c r="B306" s="210"/>
      <c r="C306" s="56" t="s">
        <v>75</v>
      </c>
      <c r="D306" s="33">
        <f>SUM(D297:D305)</f>
        <v>0</v>
      </c>
      <c r="E306" s="34" t="s">
        <v>102</v>
      </c>
      <c r="F306" s="65"/>
      <c r="G306" s="33">
        <f>SUM(G297:G305)</f>
        <v>0</v>
      </c>
      <c r="H306" s="34" t="s">
        <v>102</v>
      </c>
      <c r="I306" s="37">
        <f t="shared" si="20"/>
        <v>0</v>
      </c>
      <c r="N306" s="95"/>
      <c r="O306" s="95"/>
      <c r="P306" s="95"/>
      <c r="Q306" s="95"/>
      <c r="W306"/>
      <c r="X306"/>
      <c r="Y306"/>
      <c r="Z306"/>
      <c r="AA306"/>
    </row>
    <row r="307" spans="1:27" ht="12.75" customHeight="1" x14ac:dyDescent="0.2">
      <c r="A307" s="207"/>
      <c r="B307" s="210"/>
      <c r="C307" s="53" t="s">
        <v>299</v>
      </c>
      <c r="D307" s="33"/>
      <c r="E307" s="34"/>
      <c r="F307" s="65"/>
      <c r="G307" s="33"/>
      <c r="H307" s="34"/>
      <c r="I307" s="37"/>
      <c r="N307" s="95"/>
      <c r="O307" s="95"/>
      <c r="P307" s="95"/>
      <c r="W307"/>
      <c r="X307"/>
      <c r="Y307"/>
      <c r="Z307"/>
      <c r="AA307"/>
    </row>
    <row r="308" spans="1:27" ht="12.75" customHeight="1" x14ac:dyDescent="0.2">
      <c r="A308" s="207"/>
      <c r="B308" s="210"/>
      <c r="C308" s="49" t="s">
        <v>208</v>
      </c>
      <c r="D308" s="7"/>
      <c r="E308" s="10" t="s">
        <v>102</v>
      </c>
      <c r="F308" s="12"/>
      <c r="G308" s="7"/>
      <c r="H308" s="10" t="s">
        <v>102</v>
      </c>
      <c r="I308" s="15">
        <f t="shared" si="20"/>
        <v>0</v>
      </c>
      <c r="N308" s="95"/>
      <c r="O308" s="95"/>
      <c r="P308" s="95"/>
      <c r="W308"/>
      <c r="X308"/>
      <c r="Y308"/>
      <c r="Z308"/>
      <c r="AA308"/>
    </row>
    <row r="309" spans="1:27" ht="12.75" customHeight="1" x14ac:dyDescent="0.2">
      <c r="A309" s="207"/>
      <c r="B309" s="210"/>
      <c r="C309" s="49" t="s">
        <v>16</v>
      </c>
      <c r="D309" s="7"/>
      <c r="E309" s="10" t="s">
        <v>102</v>
      </c>
      <c r="F309" s="12"/>
      <c r="G309" s="7"/>
      <c r="H309" s="10" t="s">
        <v>102</v>
      </c>
      <c r="I309" s="15">
        <f t="shared" si="20"/>
        <v>0</v>
      </c>
      <c r="N309" s="95"/>
      <c r="O309" s="95"/>
      <c r="P309" s="95"/>
      <c r="W309"/>
      <c r="X309"/>
      <c r="Y309"/>
      <c r="Z309"/>
      <c r="AA309"/>
    </row>
    <row r="310" spans="1:27" ht="12.75" customHeight="1" x14ac:dyDescent="0.2">
      <c r="A310" s="207"/>
      <c r="B310" s="210"/>
      <c r="C310" s="49" t="s">
        <v>17</v>
      </c>
      <c r="D310" s="7"/>
      <c r="E310" s="10" t="s">
        <v>102</v>
      </c>
      <c r="F310" s="12"/>
      <c r="G310" s="7"/>
      <c r="H310" s="10" t="s">
        <v>102</v>
      </c>
      <c r="I310" s="15">
        <f t="shared" si="20"/>
        <v>0</v>
      </c>
      <c r="N310" s="95"/>
      <c r="O310" s="95"/>
      <c r="P310" s="95"/>
      <c r="W310"/>
      <c r="X310"/>
      <c r="Y310"/>
      <c r="Z310"/>
      <c r="AA310"/>
    </row>
    <row r="311" spans="1:27" ht="12.75" customHeight="1" x14ac:dyDescent="0.2">
      <c r="A311" s="207"/>
      <c r="B311" s="210"/>
      <c r="C311" s="9" t="s">
        <v>21</v>
      </c>
      <c r="D311" s="7"/>
      <c r="E311" s="10" t="s">
        <v>102</v>
      </c>
      <c r="F311" s="12"/>
      <c r="G311" s="7"/>
      <c r="H311" s="10" t="s">
        <v>102</v>
      </c>
      <c r="I311" s="15">
        <f t="shared" si="20"/>
        <v>0</v>
      </c>
      <c r="N311" s="95"/>
      <c r="O311" s="95"/>
      <c r="P311" s="95"/>
      <c r="Q311" s="95"/>
      <c r="W311"/>
      <c r="X311"/>
      <c r="Y311"/>
      <c r="Z311"/>
      <c r="AA311"/>
    </row>
    <row r="312" spans="1:27" ht="12.75" customHeight="1" x14ac:dyDescent="0.2">
      <c r="A312" s="207"/>
      <c r="B312" s="210"/>
      <c r="C312" s="49" t="s">
        <v>22</v>
      </c>
      <c r="D312" s="7"/>
      <c r="E312" s="10" t="s">
        <v>102</v>
      </c>
      <c r="F312" s="12"/>
      <c r="G312" s="7"/>
      <c r="H312" s="10" t="s">
        <v>102</v>
      </c>
      <c r="I312" s="15">
        <f t="shared" si="20"/>
        <v>0</v>
      </c>
      <c r="N312" s="95"/>
      <c r="O312" s="95"/>
      <c r="P312" s="95"/>
      <c r="Q312" s="95"/>
      <c r="W312"/>
      <c r="X312"/>
      <c r="Y312"/>
      <c r="Z312"/>
      <c r="AA312"/>
    </row>
    <row r="313" spans="1:27" ht="12.75" customHeight="1" x14ac:dyDescent="0.2">
      <c r="A313" s="207"/>
      <c r="B313" s="210"/>
      <c r="C313" s="9" t="s">
        <v>23</v>
      </c>
      <c r="D313" s="7"/>
      <c r="E313" s="10" t="s">
        <v>102</v>
      </c>
      <c r="F313" s="12"/>
      <c r="G313" s="7"/>
      <c r="H313" s="10" t="s">
        <v>102</v>
      </c>
      <c r="I313" s="15">
        <f t="shared" si="20"/>
        <v>0</v>
      </c>
      <c r="N313" s="95"/>
      <c r="O313" s="95"/>
      <c r="P313" s="95"/>
      <c r="Q313" s="95"/>
      <c r="W313"/>
      <c r="X313"/>
      <c r="Y313"/>
      <c r="Z313"/>
      <c r="AA313"/>
    </row>
    <row r="314" spans="1:27" ht="12.75" customHeight="1" x14ac:dyDescent="0.2">
      <c r="A314" s="207"/>
      <c r="B314" s="210"/>
      <c r="C314" s="35" t="s">
        <v>75</v>
      </c>
      <c r="D314" s="33">
        <f>SUM(D308:D313)</f>
        <v>0</v>
      </c>
      <c r="E314" s="34" t="s">
        <v>102</v>
      </c>
      <c r="F314" s="65"/>
      <c r="G314" s="33">
        <f>SUM(G308:G313)</f>
        <v>0</v>
      </c>
      <c r="H314" s="34" t="s">
        <v>102</v>
      </c>
      <c r="I314" s="37">
        <f t="shared" si="20"/>
        <v>0</v>
      </c>
      <c r="N314" s="95"/>
      <c r="O314" s="95"/>
      <c r="P314" s="95"/>
      <c r="Q314" s="95"/>
      <c r="W314"/>
      <c r="X314"/>
      <c r="Y314"/>
      <c r="Z314"/>
      <c r="AA314"/>
    </row>
    <row r="315" spans="1:27" ht="12.75" customHeight="1" x14ac:dyDescent="0.2">
      <c r="A315" s="207"/>
      <c r="B315" s="210"/>
      <c r="C315" s="47" t="s">
        <v>433</v>
      </c>
      <c r="D315" s="33"/>
      <c r="E315" s="34"/>
      <c r="F315" s="65"/>
      <c r="G315" s="33"/>
      <c r="H315" s="34"/>
      <c r="I315" s="37"/>
      <c r="N315" s="95"/>
      <c r="O315" s="95"/>
      <c r="P315" s="95"/>
      <c r="W315"/>
      <c r="X315"/>
      <c r="Y315"/>
      <c r="Z315"/>
      <c r="AA315"/>
    </row>
    <row r="316" spans="1:27" ht="12.75" customHeight="1" x14ac:dyDescent="0.2">
      <c r="A316" s="207"/>
      <c r="B316" s="210"/>
      <c r="C316" s="52" t="s">
        <v>304</v>
      </c>
      <c r="D316" s="7"/>
      <c r="E316" s="10" t="s">
        <v>102</v>
      </c>
      <c r="F316" s="12"/>
      <c r="G316" s="7"/>
      <c r="H316" s="10" t="s">
        <v>102</v>
      </c>
      <c r="I316" s="15">
        <f t="shared" si="20"/>
        <v>0</v>
      </c>
      <c r="N316" s="95"/>
      <c r="O316" s="95"/>
      <c r="P316" s="95"/>
      <c r="W316"/>
      <c r="X316"/>
      <c r="Y316"/>
      <c r="Z316"/>
      <c r="AA316"/>
    </row>
    <row r="317" spans="1:27" ht="12.75" customHeight="1" x14ac:dyDescent="0.2">
      <c r="A317" s="207"/>
      <c r="B317" s="210"/>
      <c r="C317" s="52" t="s">
        <v>238</v>
      </c>
      <c r="D317" s="7"/>
      <c r="E317" s="10">
        <f t="shared" ref="E317:E326" si="21">+D317/$I317</f>
        <v>0</v>
      </c>
      <c r="F317" s="12"/>
      <c r="G317" s="7">
        <v>7872</v>
      </c>
      <c r="H317" s="10">
        <f t="shared" ref="H317:H326" si="22">+G317/$I317</f>
        <v>1</v>
      </c>
      <c r="I317" s="15">
        <f t="shared" si="20"/>
        <v>7872</v>
      </c>
      <c r="N317" s="95"/>
      <c r="O317" s="95"/>
      <c r="P317" s="95"/>
      <c r="Q317" s="95"/>
      <c r="W317"/>
      <c r="X317"/>
      <c r="Y317"/>
      <c r="Z317"/>
      <c r="AA317"/>
    </row>
    <row r="318" spans="1:27" ht="12.75" customHeight="1" x14ac:dyDescent="0.2">
      <c r="A318" s="207"/>
      <c r="B318" s="210"/>
      <c r="C318" s="9" t="s">
        <v>239</v>
      </c>
      <c r="D318" s="7">
        <v>5136</v>
      </c>
      <c r="E318" s="10">
        <f t="shared" si="21"/>
        <v>0.29722222222222222</v>
      </c>
      <c r="F318" s="12"/>
      <c r="G318" s="7">
        <v>12144</v>
      </c>
      <c r="H318" s="10">
        <f t="shared" si="22"/>
        <v>0.70277777777777772</v>
      </c>
      <c r="I318" s="15">
        <f t="shared" si="20"/>
        <v>17280</v>
      </c>
      <c r="N318" s="95"/>
      <c r="O318" s="95"/>
      <c r="P318" s="95"/>
      <c r="Q318" s="95"/>
      <c r="W318"/>
      <c r="X318"/>
      <c r="Y318"/>
      <c r="Z318"/>
      <c r="AA318"/>
    </row>
    <row r="319" spans="1:27" ht="12.75" customHeight="1" x14ac:dyDescent="0.2">
      <c r="A319" s="207"/>
      <c r="B319" s="210"/>
      <c r="C319" s="49" t="s">
        <v>246</v>
      </c>
      <c r="D319" s="7"/>
      <c r="E319" s="10" t="s">
        <v>102</v>
      </c>
      <c r="F319" s="12"/>
      <c r="G319" s="7"/>
      <c r="H319" s="10" t="s">
        <v>102</v>
      </c>
      <c r="I319" s="15">
        <f t="shared" si="20"/>
        <v>0</v>
      </c>
      <c r="W319"/>
      <c r="X319"/>
      <c r="Y319"/>
      <c r="Z319"/>
      <c r="AA319"/>
    </row>
    <row r="320" spans="1:27" ht="12.75" customHeight="1" x14ac:dyDescent="0.2">
      <c r="A320" s="207"/>
      <c r="B320" s="210"/>
      <c r="C320" s="49" t="s">
        <v>240</v>
      </c>
      <c r="D320" s="7">
        <v>25024</v>
      </c>
      <c r="E320" s="10">
        <f t="shared" si="21"/>
        <v>0.47122627297378727</v>
      </c>
      <c r="F320" s="12"/>
      <c r="G320" s="7">
        <v>28080</v>
      </c>
      <c r="H320" s="10">
        <f t="shared" si="22"/>
        <v>0.52877372702621273</v>
      </c>
      <c r="I320" s="15">
        <f t="shared" si="20"/>
        <v>53104</v>
      </c>
      <c r="O320" s="95"/>
      <c r="P320" s="95"/>
      <c r="Q320" s="95"/>
      <c r="W320"/>
      <c r="X320"/>
      <c r="Y320"/>
      <c r="Z320"/>
      <c r="AA320"/>
    </row>
    <row r="321" spans="1:27" ht="12.75" customHeight="1" x14ac:dyDescent="0.2">
      <c r="A321" s="207"/>
      <c r="B321" s="210"/>
      <c r="C321" s="49" t="s">
        <v>241</v>
      </c>
      <c r="D321" s="7">
        <v>5904</v>
      </c>
      <c r="E321" s="10">
        <f t="shared" si="21"/>
        <v>0.35652173913043478</v>
      </c>
      <c r="F321" s="12"/>
      <c r="G321" s="7">
        <v>10656</v>
      </c>
      <c r="H321" s="10">
        <f t="shared" si="22"/>
        <v>0.64347826086956517</v>
      </c>
      <c r="I321" s="15">
        <f t="shared" si="20"/>
        <v>16560</v>
      </c>
      <c r="N321" s="95"/>
      <c r="O321" s="95"/>
      <c r="P321" s="95"/>
      <c r="Q321" s="95"/>
      <c r="W321"/>
      <c r="X321"/>
      <c r="Y321"/>
      <c r="Z321"/>
      <c r="AA321"/>
    </row>
    <row r="322" spans="1:27" ht="12.75" customHeight="1" x14ac:dyDescent="0.2">
      <c r="A322" s="207"/>
      <c r="B322" s="210"/>
      <c r="C322" s="49" t="s">
        <v>247</v>
      </c>
      <c r="D322" s="7"/>
      <c r="E322" s="10" t="s">
        <v>102</v>
      </c>
      <c r="F322" s="12"/>
      <c r="G322" s="7"/>
      <c r="H322" s="10" t="s">
        <v>102</v>
      </c>
      <c r="I322" s="15">
        <f t="shared" si="20"/>
        <v>0</v>
      </c>
      <c r="W322"/>
      <c r="X322"/>
      <c r="Y322"/>
      <c r="Z322"/>
      <c r="AA322"/>
    </row>
    <row r="323" spans="1:27" ht="12.75" customHeight="1" x14ac:dyDescent="0.2">
      <c r="A323" s="207"/>
      <c r="B323" s="210"/>
      <c r="C323" s="9" t="s">
        <v>243</v>
      </c>
      <c r="D323" s="7">
        <v>15200</v>
      </c>
      <c r="E323" s="10">
        <f t="shared" si="21"/>
        <v>0.61290322580645162</v>
      </c>
      <c r="F323" s="12"/>
      <c r="G323" s="7">
        <v>9600</v>
      </c>
      <c r="H323" s="10">
        <f t="shared" si="22"/>
        <v>0.38709677419354838</v>
      </c>
      <c r="I323" s="15">
        <f t="shared" si="20"/>
        <v>24800</v>
      </c>
      <c r="N323" s="95"/>
      <c r="O323" s="95"/>
      <c r="P323" s="95"/>
      <c r="Q323" s="95"/>
      <c r="W323"/>
      <c r="X323"/>
      <c r="Y323"/>
      <c r="Z323"/>
      <c r="AA323"/>
    </row>
    <row r="324" spans="1:27" ht="12.75" customHeight="1" x14ac:dyDescent="0.2">
      <c r="A324" s="207"/>
      <c r="B324" s="210"/>
      <c r="C324" s="49" t="s">
        <v>242</v>
      </c>
      <c r="D324" s="7">
        <v>5280</v>
      </c>
      <c r="E324" s="10">
        <f t="shared" si="21"/>
        <v>0.4296875</v>
      </c>
      <c r="F324" s="12"/>
      <c r="G324" s="7">
        <v>7008</v>
      </c>
      <c r="H324" s="10">
        <f t="shared" si="22"/>
        <v>0.5703125</v>
      </c>
      <c r="I324" s="15">
        <f t="shared" si="20"/>
        <v>12288</v>
      </c>
      <c r="O324" s="95"/>
      <c r="P324" s="95"/>
      <c r="Q324" s="95"/>
      <c r="W324"/>
      <c r="X324"/>
      <c r="Y324"/>
      <c r="Z324"/>
      <c r="AA324"/>
    </row>
    <row r="325" spans="1:27" ht="12.75" customHeight="1" x14ac:dyDescent="0.2">
      <c r="A325" s="207"/>
      <c r="B325" s="210"/>
      <c r="C325" s="49" t="s">
        <v>248</v>
      </c>
      <c r="D325" s="7">
        <v>672</v>
      </c>
      <c r="E325" s="10">
        <f t="shared" si="21"/>
        <v>1</v>
      </c>
      <c r="F325" s="12"/>
      <c r="G325" s="7">
        <v>0</v>
      </c>
      <c r="H325" s="10">
        <f t="shared" si="22"/>
        <v>0</v>
      </c>
      <c r="I325" s="15">
        <f t="shared" si="20"/>
        <v>672</v>
      </c>
      <c r="N325" s="95"/>
      <c r="O325" s="95"/>
      <c r="P325" s="95"/>
      <c r="Q325" s="95"/>
      <c r="W325"/>
      <c r="X325"/>
      <c r="Y325"/>
      <c r="Z325"/>
      <c r="AA325"/>
    </row>
    <row r="326" spans="1:27" ht="12.75" customHeight="1" x14ac:dyDescent="0.2">
      <c r="A326" s="207"/>
      <c r="B326" s="210"/>
      <c r="C326" s="49" t="s">
        <v>310</v>
      </c>
      <c r="D326" s="7">
        <v>0</v>
      </c>
      <c r="E326" s="10">
        <f t="shared" si="21"/>
        <v>0</v>
      </c>
      <c r="F326" s="12"/>
      <c r="G326" s="7">
        <v>2000</v>
      </c>
      <c r="H326" s="10">
        <f t="shared" si="22"/>
        <v>1</v>
      </c>
      <c r="I326" s="15">
        <f t="shared" si="20"/>
        <v>2000</v>
      </c>
      <c r="N326" s="95"/>
      <c r="O326" s="95"/>
      <c r="P326" s="95"/>
      <c r="Q326" s="95"/>
      <c r="W326"/>
      <c r="X326"/>
      <c r="Y326"/>
      <c r="Z326"/>
      <c r="AA326"/>
    </row>
    <row r="327" spans="1:27" ht="12.75" customHeight="1" x14ac:dyDescent="0.2">
      <c r="A327" s="207"/>
      <c r="B327" s="210"/>
      <c r="C327" s="9" t="s">
        <v>244</v>
      </c>
      <c r="D327" s="7"/>
      <c r="E327" s="10" t="s">
        <v>102</v>
      </c>
      <c r="F327" s="12"/>
      <c r="G327" s="7"/>
      <c r="H327" s="10" t="s">
        <v>102</v>
      </c>
      <c r="I327" s="15">
        <f t="shared" si="20"/>
        <v>0</v>
      </c>
      <c r="W327"/>
      <c r="X327"/>
      <c r="Y327"/>
      <c r="Z327"/>
      <c r="AA327"/>
    </row>
    <row r="328" spans="1:27" ht="12.75" customHeight="1" x14ac:dyDescent="0.2">
      <c r="A328" s="207"/>
      <c r="B328" s="210"/>
      <c r="C328" s="57" t="s">
        <v>75</v>
      </c>
      <c r="D328" s="33">
        <f>SUM(D316:D327)</f>
        <v>57216</v>
      </c>
      <c r="E328" s="34">
        <f t="shared" ref="E328:E359" si="23">+D328/$I328</f>
        <v>0.42515753180359056</v>
      </c>
      <c r="F328" s="65"/>
      <c r="G328" s="33">
        <f>SUM(G316:G327)</f>
        <v>77360</v>
      </c>
      <c r="H328" s="34">
        <f t="shared" ref="H328:H359" si="24">+G328/$I328</f>
        <v>0.5748424681964095</v>
      </c>
      <c r="I328" s="37">
        <f t="shared" si="20"/>
        <v>134576</v>
      </c>
      <c r="N328" s="95"/>
      <c r="O328" s="95"/>
      <c r="P328" s="95"/>
      <c r="Q328" s="95"/>
      <c r="W328"/>
      <c r="X328"/>
      <c r="Y328"/>
      <c r="Z328"/>
      <c r="AA328"/>
    </row>
    <row r="329" spans="1:27" ht="12.75" customHeight="1" thickBot="1" x14ac:dyDescent="0.25">
      <c r="A329" s="207"/>
      <c r="B329" s="217"/>
      <c r="C329" s="64" t="s">
        <v>25</v>
      </c>
      <c r="D329" s="63">
        <f>SUM(D306,D314,D328)</f>
        <v>57216</v>
      </c>
      <c r="E329" s="61">
        <f t="shared" si="23"/>
        <v>0.42515753180359056</v>
      </c>
      <c r="F329" s="68"/>
      <c r="G329" s="63">
        <f>SUM(G306,G314,G328)</f>
        <v>77360</v>
      </c>
      <c r="H329" s="61">
        <f t="shared" si="24"/>
        <v>0.5748424681964095</v>
      </c>
      <c r="I329" s="60">
        <f t="shared" si="20"/>
        <v>134576</v>
      </c>
      <c r="N329" s="95"/>
      <c r="O329" s="95"/>
      <c r="P329" s="95"/>
      <c r="Q329" s="95"/>
      <c r="W329"/>
      <c r="X329"/>
      <c r="Y329"/>
      <c r="Z329"/>
      <c r="AA329"/>
    </row>
    <row r="330" spans="1:27" ht="12.75" customHeight="1" thickBot="1" x14ac:dyDescent="0.25">
      <c r="A330" s="211"/>
      <c r="B330" s="204" t="s">
        <v>253</v>
      </c>
      <c r="C330" s="205"/>
      <c r="D330" s="76">
        <f>SUM(D270,D295,D329)</f>
        <v>57216</v>
      </c>
      <c r="E330" s="77">
        <f t="shared" si="23"/>
        <v>0.42515753180359056</v>
      </c>
      <c r="F330" s="78"/>
      <c r="G330" s="76">
        <f>SUM(G270,G295,G329)</f>
        <v>77360</v>
      </c>
      <c r="H330" s="77">
        <f t="shared" si="24"/>
        <v>0.5748424681964095</v>
      </c>
      <c r="I330" s="78">
        <f t="shared" si="20"/>
        <v>134576</v>
      </c>
      <c r="O330" s="95"/>
      <c r="P330" s="95"/>
      <c r="Q330" s="95"/>
      <c r="W330"/>
      <c r="X330"/>
      <c r="Y330"/>
      <c r="Z330"/>
      <c r="AA330"/>
    </row>
    <row r="331" spans="1:27" ht="12.75" customHeight="1" x14ac:dyDescent="0.2">
      <c r="A331" s="206" t="s">
        <v>529</v>
      </c>
      <c r="B331" s="212" t="s">
        <v>624</v>
      </c>
      <c r="C331" s="55" t="s">
        <v>301</v>
      </c>
      <c r="D331" s="70"/>
      <c r="E331" s="83"/>
      <c r="F331" s="69"/>
      <c r="G331" s="70"/>
      <c r="H331" s="83"/>
      <c r="I331" s="84"/>
      <c r="N331" s="95"/>
      <c r="O331" s="95"/>
      <c r="P331" s="95"/>
      <c r="W331"/>
      <c r="X331"/>
      <c r="Y331"/>
      <c r="Z331"/>
      <c r="AA331"/>
    </row>
    <row r="332" spans="1:27" ht="12.75" customHeight="1" x14ac:dyDescent="0.2">
      <c r="A332" s="207"/>
      <c r="B332" s="210"/>
      <c r="C332" s="52" t="s">
        <v>36</v>
      </c>
      <c r="D332" s="7"/>
      <c r="E332" s="10" t="s">
        <v>102</v>
      </c>
      <c r="F332" s="12"/>
      <c r="G332" s="7"/>
      <c r="H332" s="10" t="s">
        <v>102</v>
      </c>
      <c r="I332" s="15">
        <f t="shared" si="20"/>
        <v>0</v>
      </c>
      <c r="N332" s="95"/>
      <c r="O332" s="95"/>
      <c r="P332" s="95"/>
      <c r="Q332" s="95"/>
      <c r="W332"/>
      <c r="X332"/>
      <c r="Y332"/>
      <c r="Z332"/>
      <c r="AA332"/>
    </row>
    <row r="333" spans="1:27" ht="12.75" customHeight="1" x14ac:dyDescent="0.2">
      <c r="A333" s="207"/>
      <c r="B333" s="210"/>
      <c r="C333" s="52" t="s">
        <v>7</v>
      </c>
      <c r="D333" s="7"/>
      <c r="E333" s="10" t="s">
        <v>102</v>
      </c>
      <c r="F333" s="12"/>
      <c r="G333" s="7"/>
      <c r="H333" s="10" t="s">
        <v>102</v>
      </c>
      <c r="I333" s="15">
        <f t="shared" si="20"/>
        <v>0</v>
      </c>
      <c r="N333" s="95"/>
      <c r="O333" s="95"/>
      <c r="P333" s="95"/>
      <c r="Q333" s="95"/>
      <c r="W333"/>
      <c r="X333"/>
      <c r="Y333"/>
      <c r="Z333"/>
      <c r="AA333"/>
    </row>
    <row r="334" spans="1:27" ht="12.75" customHeight="1" x14ac:dyDescent="0.2">
      <c r="A334" s="207"/>
      <c r="B334" s="210"/>
      <c r="C334" s="9" t="s">
        <v>0</v>
      </c>
      <c r="D334" s="7"/>
      <c r="E334" s="10" t="s">
        <v>102</v>
      </c>
      <c r="F334" s="12"/>
      <c r="G334" s="7"/>
      <c r="H334" s="10" t="s">
        <v>102</v>
      </c>
      <c r="I334" s="15">
        <f t="shared" si="20"/>
        <v>0</v>
      </c>
      <c r="N334" s="95"/>
      <c r="O334" s="95"/>
      <c r="P334" s="95"/>
      <c r="Q334" s="95"/>
      <c r="W334"/>
      <c r="X334"/>
      <c r="Y334"/>
      <c r="Z334"/>
      <c r="AA334"/>
    </row>
    <row r="335" spans="1:27" ht="12.75" customHeight="1" x14ac:dyDescent="0.2">
      <c r="A335" s="207"/>
      <c r="B335" s="210"/>
      <c r="C335" s="9" t="s">
        <v>37</v>
      </c>
      <c r="D335" s="7">
        <v>720</v>
      </c>
      <c r="E335" s="10">
        <f t="shared" si="23"/>
        <v>0.21126760563380281</v>
      </c>
      <c r="F335" s="12"/>
      <c r="G335" s="7">
        <v>2688</v>
      </c>
      <c r="H335" s="10">
        <f t="shared" si="24"/>
        <v>0.78873239436619713</v>
      </c>
      <c r="I335" s="15">
        <f t="shared" si="20"/>
        <v>3408</v>
      </c>
      <c r="N335" s="95"/>
      <c r="O335" s="95"/>
      <c r="P335" s="95"/>
      <c r="Q335" s="95"/>
      <c r="W335"/>
      <c r="X335"/>
      <c r="Y335"/>
      <c r="Z335"/>
      <c r="AA335"/>
    </row>
    <row r="336" spans="1:27" ht="12.75" customHeight="1" x14ac:dyDescent="0.2">
      <c r="A336" s="207"/>
      <c r="B336" s="210"/>
      <c r="C336" s="9" t="s">
        <v>208</v>
      </c>
      <c r="D336" s="7">
        <v>0</v>
      </c>
      <c r="E336" s="10">
        <f t="shared" si="23"/>
        <v>0</v>
      </c>
      <c r="F336" s="12"/>
      <c r="G336" s="7">
        <v>1536</v>
      </c>
      <c r="H336" s="10">
        <f t="shared" si="24"/>
        <v>1</v>
      </c>
      <c r="I336" s="15">
        <f t="shared" si="20"/>
        <v>1536</v>
      </c>
      <c r="N336" s="95"/>
      <c r="O336" s="95"/>
      <c r="P336" s="95"/>
      <c r="Q336" s="95"/>
      <c r="W336"/>
      <c r="X336"/>
      <c r="Y336"/>
      <c r="Z336"/>
      <c r="AA336"/>
    </row>
    <row r="337" spans="1:27" ht="12.75" customHeight="1" x14ac:dyDescent="0.2">
      <c r="A337" s="207"/>
      <c r="B337" s="210"/>
      <c r="C337" s="9" t="s">
        <v>219</v>
      </c>
      <c r="D337" s="7">
        <v>0</v>
      </c>
      <c r="E337" s="10">
        <f t="shared" si="23"/>
        <v>0</v>
      </c>
      <c r="F337" s="12"/>
      <c r="G337" s="7">
        <v>448</v>
      </c>
      <c r="H337" s="10">
        <f t="shared" si="24"/>
        <v>1</v>
      </c>
      <c r="I337" s="15">
        <f t="shared" si="20"/>
        <v>448</v>
      </c>
      <c r="N337" s="95"/>
      <c r="O337" s="95"/>
      <c r="P337" s="95"/>
      <c r="Q337" s="95"/>
      <c r="W337"/>
      <c r="X337"/>
      <c r="Y337"/>
      <c r="Z337"/>
      <c r="AA337"/>
    </row>
    <row r="338" spans="1:27" ht="12.75" customHeight="1" x14ac:dyDescent="0.2">
      <c r="A338" s="207"/>
      <c r="B338" s="210"/>
      <c r="C338" s="9" t="s">
        <v>1</v>
      </c>
      <c r="D338" s="7">
        <v>1600</v>
      </c>
      <c r="E338" s="10">
        <f t="shared" si="23"/>
        <v>4.7984644913627653E-2</v>
      </c>
      <c r="F338" s="12"/>
      <c r="G338" s="7">
        <v>31743.999999999993</v>
      </c>
      <c r="H338" s="10">
        <f t="shared" si="24"/>
        <v>0.95201535508637236</v>
      </c>
      <c r="I338" s="15">
        <f t="shared" si="20"/>
        <v>33343.999999999993</v>
      </c>
      <c r="N338" s="95"/>
      <c r="O338" s="95"/>
      <c r="P338" s="95"/>
      <c r="Q338" s="95"/>
      <c r="W338"/>
      <c r="X338"/>
      <c r="Y338"/>
      <c r="Z338"/>
      <c r="AA338"/>
    </row>
    <row r="339" spans="1:27" ht="12.75" customHeight="1" x14ac:dyDescent="0.2">
      <c r="A339" s="207"/>
      <c r="B339" s="210"/>
      <c r="C339" s="9" t="s">
        <v>3</v>
      </c>
      <c r="D339" s="7"/>
      <c r="E339" s="10">
        <f t="shared" si="23"/>
        <v>0</v>
      </c>
      <c r="F339" s="12"/>
      <c r="G339" s="7">
        <v>528</v>
      </c>
      <c r="H339" s="10">
        <f t="shared" si="24"/>
        <v>1</v>
      </c>
      <c r="I339" s="15">
        <f t="shared" si="20"/>
        <v>528</v>
      </c>
      <c r="N339" s="95"/>
      <c r="O339" s="95"/>
      <c r="P339" s="95"/>
      <c r="Q339" s="95"/>
      <c r="W339"/>
      <c r="X339"/>
      <c r="Y339"/>
      <c r="Z339"/>
      <c r="AA339"/>
    </row>
    <row r="340" spans="1:27" ht="12.75" customHeight="1" x14ac:dyDescent="0.2">
      <c r="A340" s="207"/>
      <c r="B340" s="210"/>
      <c r="C340" s="9" t="s">
        <v>9</v>
      </c>
      <c r="D340" s="7"/>
      <c r="E340" s="10" t="s">
        <v>102</v>
      </c>
      <c r="F340" s="12"/>
      <c r="G340" s="7"/>
      <c r="H340" s="10" t="s">
        <v>102</v>
      </c>
      <c r="I340" s="15">
        <f t="shared" si="20"/>
        <v>0</v>
      </c>
      <c r="W340"/>
      <c r="X340"/>
      <c r="Y340"/>
      <c r="Z340"/>
      <c r="AA340"/>
    </row>
    <row r="341" spans="1:27" ht="12.75" customHeight="1" x14ac:dyDescent="0.2">
      <c r="A341" s="207"/>
      <c r="B341" s="210"/>
      <c r="C341" s="9" t="s">
        <v>4</v>
      </c>
      <c r="D341" s="7"/>
      <c r="E341" s="10" t="s">
        <v>102</v>
      </c>
      <c r="F341" s="12"/>
      <c r="G341" s="7"/>
      <c r="H341" s="10" t="s">
        <v>102</v>
      </c>
      <c r="I341" s="15">
        <f t="shared" si="20"/>
        <v>0</v>
      </c>
      <c r="W341"/>
      <c r="X341"/>
      <c r="Y341"/>
      <c r="Z341"/>
      <c r="AA341"/>
    </row>
    <row r="342" spans="1:27" ht="12.75" customHeight="1" x14ac:dyDescent="0.2">
      <c r="A342" s="207"/>
      <c r="B342" s="210"/>
      <c r="C342" s="9" t="s">
        <v>10</v>
      </c>
      <c r="D342" s="7"/>
      <c r="E342" s="10" t="s">
        <v>102</v>
      </c>
      <c r="F342" s="12"/>
      <c r="G342" s="7"/>
      <c r="H342" s="10" t="s">
        <v>102</v>
      </c>
      <c r="I342" s="15">
        <f t="shared" si="20"/>
        <v>0</v>
      </c>
      <c r="W342"/>
      <c r="X342"/>
      <c r="Y342"/>
      <c r="Z342"/>
      <c r="AA342"/>
    </row>
    <row r="343" spans="1:27" ht="12.75" customHeight="1" x14ac:dyDescent="0.2">
      <c r="A343" s="207"/>
      <c r="B343" s="210"/>
      <c r="C343" s="9" t="s">
        <v>23</v>
      </c>
      <c r="D343" s="7"/>
      <c r="E343" s="10" t="s">
        <v>102</v>
      </c>
      <c r="F343" s="12"/>
      <c r="G343" s="7"/>
      <c r="H343" s="10" t="s">
        <v>102</v>
      </c>
      <c r="I343" s="15">
        <f t="shared" si="20"/>
        <v>0</v>
      </c>
      <c r="W343"/>
      <c r="X343"/>
      <c r="Y343"/>
      <c r="Z343"/>
      <c r="AA343"/>
    </row>
    <row r="344" spans="1:27" ht="12.75" customHeight="1" x14ac:dyDescent="0.2">
      <c r="A344" s="207"/>
      <c r="B344" s="210"/>
      <c r="C344" s="9" t="s">
        <v>47</v>
      </c>
      <c r="D344" s="7"/>
      <c r="E344" s="10" t="s">
        <v>102</v>
      </c>
      <c r="F344" s="12"/>
      <c r="G344" s="7"/>
      <c r="H344" s="10" t="s">
        <v>102</v>
      </c>
      <c r="I344" s="15">
        <f t="shared" si="20"/>
        <v>0</v>
      </c>
      <c r="W344"/>
      <c r="X344"/>
      <c r="Y344"/>
      <c r="Z344"/>
      <c r="AA344"/>
    </row>
    <row r="345" spans="1:27" ht="12.75" customHeight="1" x14ac:dyDescent="0.2">
      <c r="A345" s="207"/>
      <c r="B345" s="210"/>
      <c r="C345" s="9" t="s">
        <v>24</v>
      </c>
      <c r="D345" s="7"/>
      <c r="E345" s="10" t="s">
        <v>102</v>
      </c>
      <c r="F345" s="12"/>
      <c r="G345" s="7"/>
      <c r="H345" s="10" t="s">
        <v>102</v>
      </c>
      <c r="I345" s="15">
        <f t="shared" si="20"/>
        <v>0</v>
      </c>
      <c r="W345"/>
      <c r="X345"/>
      <c r="Y345"/>
      <c r="Z345"/>
      <c r="AA345"/>
    </row>
    <row r="346" spans="1:27" ht="12.75" customHeight="1" x14ac:dyDescent="0.2">
      <c r="A346" s="207"/>
      <c r="B346" s="210"/>
      <c r="C346" s="9" t="s">
        <v>206</v>
      </c>
      <c r="D346" s="7"/>
      <c r="E346" s="10" t="s">
        <v>102</v>
      </c>
      <c r="F346" s="12"/>
      <c r="G346" s="7">
        <v>960</v>
      </c>
      <c r="H346" s="10" t="s">
        <v>102</v>
      </c>
      <c r="I346" s="15">
        <f t="shared" si="20"/>
        <v>960</v>
      </c>
      <c r="Q346" s="95"/>
      <c r="W346"/>
      <c r="X346"/>
      <c r="Y346"/>
      <c r="Z346"/>
      <c r="AA346"/>
    </row>
    <row r="347" spans="1:27" ht="12.75" customHeight="1" x14ac:dyDescent="0.2">
      <c r="A347" s="207"/>
      <c r="B347" s="210"/>
      <c r="C347" s="9" t="s">
        <v>5</v>
      </c>
      <c r="D347" s="7"/>
      <c r="E347" s="10" t="s">
        <v>102</v>
      </c>
      <c r="F347" s="12"/>
      <c r="G347" s="7"/>
      <c r="H347" s="10" t="s">
        <v>102</v>
      </c>
      <c r="I347" s="15">
        <f t="shared" si="20"/>
        <v>0</v>
      </c>
      <c r="W347"/>
      <c r="X347"/>
      <c r="Y347"/>
      <c r="Z347"/>
      <c r="AA347"/>
    </row>
    <row r="348" spans="1:27" ht="12.75" customHeight="1" x14ac:dyDescent="0.2">
      <c r="A348" s="207"/>
      <c r="B348" s="210"/>
      <c r="C348" s="57" t="s">
        <v>75</v>
      </c>
      <c r="D348" s="33">
        <f>SUM(D332:D347)</f>
        <v>2320</v>
      </c>
      <c r="E348" s="34">
        <f t="shared" si="23"/>
        <v>5.7677008750994442E-2</v>
      </c>
      <c r="F348" s="65"/>
      <c r="G348" s="33">
        <f>SUM(G332:G347)</f>
        <v>37903.999999999993</v>
      </c>
      <c r="H348" s="34">
        <f t="shared" si="24"/>
        <v>0.94232299124900554</v>
      </c>
      <c r="I348" s="37">
        <f t="shared" si="20"/>
        <v>40223.999999999993</v>
      </c>
      <c r="O348" s="95"/>
      <c r="P348" s="95"/>
      <c r="Q348" s="95"/>
      <c r="W348"/>
      <c r="X348"/>
      <c r="Y348"/>
      <c r="Z348"/>
      <c r="AA348"/>
    </row>
    <row r="349" spans="1:27" ht="12.75" customHeight="1" x14ac:dyDescent="0.2">
      <c r="A349" s="207"/>
      <c r="B349" s="210"/>
      <c r="C349" s="47" t="s">
        <v>305</v>
      </c>
      <c r="D349" s="33"/>
      <c r="E349" s="34"/>
      <c r="F349" s="65"/>
      <c r="G349" s="33"/>
      <c r="H349" s="34"/>
      <c r="I349" s="37"/>
      <c r="W349"/>
      <c r="X349"/>
      <c r="Y349"/>
      <c r="Z349"/>
      <c r="AA349"/>
    </row>
    <row r="350" spans="1:27" ht="12.75" customHeight="1" x14ac:dyDescent="0.2">
      <c r="A350" s="207"/>
      <c r="B350" s="210"/>
      <c r="C350" s="9" t="s">
        <v>234</v>
      </c>
      <c r="D350" s="7"/>
      <c r="E350" s="10" t="s">
        <v>102</v>
      </c>
      <c r="F350" s="12"/>
      <c r="G350" s="7"/>
      <c r="H350" s="10" t="s">
        <v>102</v>
      </c>
      <c r="I350" s="15">
        <f t="shared" si="20"/>
        <v>0</v>
      </c>
      <c r="W350"/>
      <c r="X350"/>
      <c r="Y350"/>
      <c r="Z350"/>
      <c r="AA350"/>
    </row>
    <row r="351" spans="1:27" ht="12.75" customHeight="1" x14ac:dyDescent="0.2">
      <c r="A351" s="207"/>
      <c r="B351" s="210"/>
      <c r="C351" s="9" t="s">
        <v>235</v>
      </c>
      <c r="D351" s="7"/>
      <c r="E351" s="10" t="s">
        <v>102</v>
      </c>
      <c r="F351" s="12"/>
      <c r="G351" s="7"/>
      <c r="H351" s="10" t="s">
        <v>102</v>
      </c>
      <c r="I351" s="15">
        <f t="shared" si="20"/>
        <v>0</v>
      </c>
      <c r="W351"/>
      <c r="X351"/>
      <c r="Y351"/>
      <c r="Z351"/>
      <c r="AA351"/>
    </row>
    <row r="352" spans="1:27" ht="12.75" customHeight="1" x14ac:dyDescent="0.2">
      <c r="A352" s="207"/>
      <c r="B352" s="210"/>
      <c r="C352" s="9" t="s">
        <v>14</v>
      </c>
      <c r="D352" s="7">
        <v>0</v>
      </c>
      <c r="E352" s="10">
        <f t="shared" si="23"/>
        <v>0</v>
      </c>
      <c r="F352" s="12"/>
      <c r="G352" s="7">
        <v>3456</v>
      </c>
      <c r="H352" s="10">
        <f t="shared" si="24"/>
        <v>1</v>
      </c>
      <c r="I352" s="15">
        <f t="shared" si="20"/>
        <v>3456</v>
      </c>
      <c r="N352" s="95"/>
      <c r="O352" s="95"/>
      <c r="P352" s="95"/>
      <c r="Q352" s="95"/>
      <c r="W352"/>
      <c r="X352"/>
      <c r="Y352"/>
      <c r="Z352"/>
      <c r="AA352"/>
    </row>
    <row r="353" spans="1:27" ht="12.75" customHeight="1" x14ac:dyDescent="0.2">
      <c r="A353" s="207"/>
      <c r="B353" s="210"/>
      <c r="C353" s="9" t="s">
        <v>15</v>
      </c>
      <c r="D353" s="7"/>
      <c r="E353" s="10" t="s">
        <v>102</v>
      </c>
      <c r="F353" s="12"/>
      <c r="G353" s="7"/>
      <c r="H353" s="10" t="s">
        <v>102</v>
      </c>
      <c r="I353" s="15">
        <f t="shared" si="20"/>
        <v>0</v>
      </c>
      <c r="W353"/>
      <c r="X353"/>
      <c r="Y353"/>
      <c r="Z353"/>
      <c r="AA353"/>
    </row>
    <row r="354" spans="1:27" ht="12.75" customHeight="1" x14ac:dyDescent="0.2">
      <c r="A354" s="207"/>
      <c r="B354" s="210"/>
      <c r="C354" s="9" t="s">
        <v>34</v>
      </c>
      <c r="D354" s="7"/>
      <c r="E354" s="10" t="s">
        <v>102</v>
      </c>
      <c r="F354" s="12"/>
      <c r="G354" s="7"/>
      <c r="H354" s="10" t="s">
        <v>102</v>
      </c>
      <c r="I354" s="15">
        <f t="shared" si="20"/>
        <v>0</v>
      </c>
      <c r="W354"/>
      <c r="X354"/>
      <c r="Y354"/>
      <c r="Z354"/>
      <c r="AA354"/>
    </row>
    <row r="355" spans="1:27" ht="12.75" customHeight="1" x14ac:dyDescent="0.2">
      <c r="A355" s="207"/>
      <c r="B355" s="210"/>
      <c r="C355" s="9" t="s">
        <v>16</v>
      </c>
      <c r="D355" s="7">
        <v>0</v>
      </c>
      <c r="E355" s="10">
        <f t="shared" si="23"/>
        <v>0</v>
      </c>
      <c r="F355" s="12"/>
      <c r="G355" s="7">
        <v>1152</v>
      </c>
      <c r="H355" s="10">
        <f t="shared" si="24"/>
        <v>1</v>
      </c>
      <c r="I355" s="15">
        <f t="shared" si="20"/>
        <v>1152</v>
      </c>
      <c r="N355" s="95"/>
      <c r="O355" s="95"/>
      <c r="P355" s="95"/>
      <c r="Q355" s="95"/>
      <c r="W355"/>
      <c r="X355"/>
      <c r="Y355"/>
      <c r="Z355"/>
      <c r="AA355"/>
    </row>
    <row r="356" spans="1:27" ht="12.75" customHeight="1" x14ac:dyDescent="0.2">
      <c r="A356" s="207"/>
      <c r="B356" s="210"/>
      <c r="C356" s="9" t="s">
        <v>17</v>
      </c>
      <c r="D356" s="7"/>
      <c r="E356" s="10" t="s">
        <v>102</v>
      </c>
      <c r="F356" s="12"/>
      <c r="G356" s="7"/>
      <c r="H356" s="10" t="s">
        <v>102</v>
      </c>
      <c r="I356" s="15">
        <f t="shared" si="20"/>
        <v>0</v>
      </c>
      <c r="W356"/>
      <c r="X356"/>
      <c r="Y356"/>
      <c r="Z356"/>
      <c r="AA356"/>
    </row>
    <row r="357" spans="1:27" ht="12.75" customHeight="1" x14ac:dyDescent="0.2">
      <c r="A357" s="207"/>
      <c r="B357" s="210"/>
      <c r="C357" s="9" t="s">
        <v>21</v>
      </c>
      <c r="D357" s="7">
        <v>0</v>
      </c>
      <c r="E357" s="10">
        <f t="shared" si="23"/>
        <v>0</v>
      </c>
      <c r="F357" s="12"/>
      <c r="G357" s="7">
        <v>15984.000000000002</v>
      </c>
      <c r="H357" s="10">
        <f t="shared" si="24"/>
        <v>1</v>
      </c>
      <c r="I357" s="15">
        <f t="shared" si="20"/>
        <v>15984.000000000002</v>
      </c>
      <c r="N357" s="95"/>
      <c r="O357" s="95"/>
      <c r="P357" s="95"/>
      <c r="Q357" s="95"/>
      <c r="W357"/>
      <c r="X357"/>
      <c r="Y357"/>
      <c r="Z357"/>
      <c r="AA357"/>
    </row>
    <row r="358" spans="1:27" ht="12.75" customHeight="1" x14ac:dyDescent="0.2">
      <c r="A358" s="207"/>
      <c r="B358" s="210"/>
      <c r="C358" s="9" t="s">
        <v>97</v>
      </c>
      <c r="D358" s="7"/>
      <c r="E358" s="10" t="s">
        <v>102</v>
      </c>
      <c r="F358" s="12"/>
      <c r="G358" s="7"/>
      <c r="H358" s="10" t="s">
        <v>102</v>
      </c>
      <c r="I358" s="15">
        <f t="shared" si="20"/>
        <v>0</v>
      </c>
      <c r="W358"/>
      <c r="X358"/>
      <c r="Y358"/>
      <c r="Z358"/>
      <c r="AA358"/>
    </row>
    <row r="359" spans="1:27" ht="12.75" customHeight="1" x14ac:dyDescent="0.2">
      <c r="A359" s="207"/>
      <c r="B359" s="210"/>
      <c r="C359" s="9" t="s">
        <v>6</v>
      </c>
      <c r="D359" s="7">
        <v>0</v>
      </c>
      <c r="E359" s="10">
        <f t="shared" si="23"/>
        <v>0</v>
      </c>
      <c r="F359" s="12"/>
      <c r="G359" s="7">
        <v>10688</v>
      </c>
      <c r="H359" s="10">
        <f t="shared" si="24"/>
        <v>1</v>
      </c>
      <c r="I359" s="15">
        <f t="shared" si="20"/>
        <v>10688</v>
      </c>
      <c r="N359" s="95"/>
      <c r="O359" s="95"/>
      <c r="P359" s="95"/>
      <c r="Q359" s="95"/>
      <c r="W359"/>
      <c r="X359"/>
      <c r="Y359"/>
      <c r="Z359"/>
      <c r="AA359"/>
    </row>
    <row r="360" spans="1:27" ht="12.75" customHeight="1" x14ac:dyDescent="0.2">
      <c r="A360" s="207"/>
      <c r="B360" s="210"/>
      <c r="C360" s="9" t="s">
        <v>236</v>
      </c>
      <c r="D360" s="7"/>
      <c r="E360" s="10" t="s">
        <v>102</v>
      </c>
      <c r="F360" s="12"/>
      <c r="G360" s="7"/>
      <c r="H360" s="10" t="s">
        <v>102</v>
      </c>
      <c r="I360" s="15">
        <f t="shared" si="20"/>
        <v>0</v>
      </c>
      <c r="W360"/>
      <c r="X360"/>
      <c r="Y360"/>
      <c r="Z360"/>
      <c r="AA360"/>
    </row>
    <row r="361" spans="1:27" ht="12.75" customHeight="1" x14ac:dyDescent="0.2">
      <c r="A361" s="207"/>
      <c r="B361" s="210"/>
      <c r="C361" s="9" t="s">
        <v>18</v>
      </c>
      <c r="D361" s="7"/>
      <c r="E361" s="10" t="s">
        <v>102</v>
      </c>
      <c r="F361" s="12"/>
      <c r="G361" s="7"/>
      <c r="H361" s="10" t="s">
        <v>102</v>
      </c>
      <c r="I361" s="15">
        <f t="shared" ref="I361:I368" si="25">+D361+G361</f>
        <v>0</v>
      </c>
      <c r="W361"/>
      <c r="X361"/>
      <c r="Y361"/>
      <c r="Z361"/>
      <c r="AA361"/>
    </row>
    <row r="362" spans="1:27" ht="12.75" customHeight="1" x14ac:dyDescent="0.2">
      <c r="A362" s="207"/>
      <c r="B362" s="210"/>
      <c r="C362" s="9" t="s">
        <v>22</v>
      </c>
      <c r="D362" s="7">
        <v>0</v>
      </c>
      <c r="E362" s="10">
        <f t="shared" ref="E362:E368" si="26">+D362/$I362</f>
        <v>0</v>
      </c>
      <c r="F362" s="12"/>
      <c r="G362" s="7">
        <v>8016</v>
      </c>
      <c r="H362" s="10">
        <f t="shared" ref="H362:H368" si="27">+G362/$I362</f>
        <v>1</v>
      </c>
      <c r="I362" s="15">
        <f t="shared" si="25"/>
        <v>8016</v>
      </c>
      <c r="N362" s="95"/>
      <c r="O362" s="95"/>
      <c r="P362" s="95"/>
      <c r="Q362" s="95"/>
      <c r="W362"/>
      <c r="X362"/>
      <c r="Y362"/>
      <c r="Z362"/>
      <c r="AA362"/>
    </row>
    <row r="363" spans="1:27" ht="12.75" customHeight="1" x14ac:dyDescent="0.2">
      <c r="A363" s="207"/>
      <c r="B363" s="210"/>
      <c r="C363" s="35" t="s">
        <v>75</v>
      </c>
      <c r="D363" s="33">
        <f>SUM(D350:D362)</f>
        <v>0</v>
      </c>
      <c r="E363" s="34">
        <f t="shared" si="26"/>
        <v>0</v>
      </c>
      <c r="F363" s="65"/>
      <c r="G363" s="33">
        <f>SUM(G350:G362)</f>
        <v>39296</v>
      </c>
      <c r="H363" s="34">
        <f t="shared" si="27"/>
        <v>1</v>
      </c>
      <c r="I363" s="37">
        <f t="shared" si="25"/>
        <v>39296</v>
      </c>
      <c r="P363" s="95"/>
      <c r="Q363" s="95"/>
      <c r="W363"/>
      <c r="X363"/>
      <c r="Y363"/>
      <c r="Z363"/>
      <c r="AA363"/>
    </row>
    <row r="364" spans="1:27" ht="12.75" customHeight="1" x14ac:dyDescent="0.2">
      <c r="A364" s="207"/>
      <c r="B364" s="210"/>
      <c r="C364" s="9" t="s">
        <v>513</v>
      </c>
      <c r="D364" s="7"/>
      <c r="E364" s="10" t="s">
        <v>102</v>
      </c>
      <c r="F364" s="12"/>
      <c r="G364" s="7"/>
      <c r="H364" s="10" t="s">
        <v>102</v>
      </c>
      <c r="I364" s="15">
        <f t="shared" si="25"/>
        <v>0</v>
      </c>
      <c r="N364" s="95"/>
      <c r="W364"/>
      <c r="X364"/>
      <c r="Y364"/>
      <c r="Z364"/>
      <c r="AA364"/>
    </row>
    <row r="365" spans="1:27" ht="12.75" customHeight="1" x14ac:dyDescent="0.2">
      <c r="A365" s="207"/>
      <c r="B365" s="210"/>
      <c r="C365" s="9" t="s">
        <v>659</v>
      </c>
      <c r="D365" s="7"/>
      <c r="E365" s="10" t="s">
        <v>102</v>
      </c>
      <c r="F365" s="12"/>
      <c r="G365" s="7"/>
      <c r="H365" s="10" t="s">
        <v>102</v>
      </c>
      <c r="I365" s="15">
        <f t="shared" si="25"/>
        <v>0</v>
      </c>
      <c r="N365" s="95"/>
      <c r="O365" s="95"/>
      <c r="P365" s="95"/>
      <c r="Q365" s="95"/>
      <c r="W365"/>
      <c r="X365"/>
      <c r="Y365"/>
      <c r="Z365"/>
      <c r="AA365"/>
    </row>
    <row r="366" spans="1:27" ht="12.75" customHeight="1" x14ac:dyDescent="0.2">
      <c r="A366" s="207"/>
      <c r="B366" s="210"/>
      <c r="C366" s="57" t="s">
        <v>75</v>
      </c>
      <c r="D366" s="33">
        <f>SUM(D364:D365)</f>
        <v>0</v>
      </c>
      <c r="E366" s="34" t="s">
        <v>102</v>
      </c>
      <c r="F366" s="65"/>
      <c r="G366" s="33">
        <f>SUM(G364:G365)</f>
        <v>0</v>
      </c>
      <c r="H366" s="34" t="s">
        <v>102</v>
      </c>
      <c r="I366" s="37">
        <f t="shared" si="25"/>
        <v>0</v>
      </c>
      <c r="N366" s="95"/>
      <c r="O366" s="95"/>
      <c r="P366" s="95"/>
      <c r="Q366" s="95"/>
      <c r="W366"/>
      <c r="X366"/>
      <c r="Y366"/>
      <c r="Z366"/>
      <c r="AA366"/>
    </row>
    <row r="367" spans="1:27" ht="12.75" customHeight="1" thickBot="1" x14ac:dyDescent="0.25">
      <c r="A367" s="207"/>
      <c r="B367" s="217"/>
      <c r="C367" s="64" t="s">
        <v>25</v>
      </c>
      <c r="D367" s="67">
        <f>SUM(D348,D363,D366)</f>
        <v>2320</v>
      </c>
      <c r="E367" s="79">
        <f t="shared" si="26"/>
        <v>2.9175050301810865E-2</v>
      </c>
      <c r="F367" s="66"/>
      <c r="G367" s="67">
        <f>SUM(G348,G363,G366)</f>
        <v>77200</v>
      </c>
      <c r="H367" s="79">
        <f t="shared" si="27"/>
        <v>0.97082494969818911</v>
      </c>
      <c r="I367" s="85">
        <f t="shared" si="25"/>
        <v>79520</v>
      </c>
      <c r="N367" s="95"/>
      <c r="O367" s="95"/>
      <c r="P367" s="95"/>
      <c r="Q367" s="95"/>
      <c r="W367"/>
      <c r="X367"/>
      <c r="Y367"/>
      <c r="Z367"/>
      <c r="AA367"/>
    </row>
    <row r="368" spans="1:27" ht="12.75" customHeight="1" thickBot="1" x14ac:dyDescent="0.25">
      <c r="A368" s="208"/>
      <c r="B368" s="204" t="s">
        <v>254</v>
      </c>
      <c r="C368" s="205"/>
      <c r="D368" s="76">
        <f>+D367</f>
        <v>2320</v>
      </c>
      <c r="E368" s="77">
        <f t="shared" si="26"/>
        <v>2.9175050301810865E-2</v>
      </c>
      <c r="F368" s="78"/>
      <c r="G368" s="76">
        <f>+G367</f>
        <v>77200</v>
      </c>
      <c r="H368" s="77">
        <f t="shared" si="27"/>
        <v>0.97082494969818911</v>
      </c>
      <c r="I368" s="78">
        <f t="shared" si="25"/>
        <v>79520</v>
      </c>
      <c r="N368" s="95"/>
      <c r="O368" s="95"/>
      <c r="P368" s="95"/>
      <c r="Q368" s="95"/>
      <c r="W368"/>
      <c r="X368"/>
      <c r="Y368"/>
      <c r="Z368"/>
      <c r="AA368"/>
    </row>
    <row r="369" spans="4:27" ht="12.75" customHeight="1" x14ac:dyDescent="0.2">
      <c r="D369" s="2"/>
      <c r="E369" s="2"/>
      <c r="F369" s="2"/>
      <c r="G369" s="1"/>
      <c r="H369" s="1"/>
      <c r="N369" s="95"/>
      <c r="O369" s="95"/>
      <c r="P369" s="95"/>
      <c r="W369"/>
      <c r="X369"/>
      <c r="Y369"/>
      <c r="Z369"/>
      <c r="AA369"/>
    </row>
  </sheetData>
  <mergeCells count="35">
    <mergeCell ref="A192:A232"/>
    <mergeCell ref="B192:B232"/>
    <mergeCell ref="B102:B137"/>
    <mergeCell ref="A138:A153"/>
    <mergeCell ref="B138:B153"/>
    <mergeCell ref="A154:A191"/>
    <mergeCell ref="B154:B190"/>
    <mergeCell ref="B191:C191"/>
    <mergeCell ref="A102:A137"/>
    <mergeCell ref="D6:E6"/>
    <mergeCell ref="G6:H6"/>
    <mergeCell ref="B8:C8"/>
    <mergeCell ref="A9:A51"/>
    <mergeCell ref="B9:B32"/>
    <mergeCell ref="B33:B50"/>
    <mergeCell ref="B51:C51"/>
    <mergeCell ref="A52:A78"/>
    <mergeCell ref="B52:B77"/>
    <mergeCell ref="B78:C78"/>
    <mergeCell ref="A79:A101"/>
    <mergeCell ref="B79:B100"/>
    <mergeCell ref="B101:C101"/>
    <mergeCell ref="A233:A252"/>
    <mergeCell ref="B233:B247"/>
    <mergeCell ref="B248:B251"/>
    <mergeCell ref="B252:C252"/>
    <mergeCell ref="A253:A295"/>
    <mergeCell ref="B253:B270"/>
    <mergeCell ref="B271:B295"/>
    <mergeCell ref="A296:A330"/>
    <mergeCell ref="B296:B329"/>
    <mergeCell ref="B330:C330"/>
    <mergeCell ref="A331:A368"/>
    <mergeCell ref="B331:B367"/>
    <mergeCell ref="B368:C368"/>
  </mergeCells>
  <phoneticPr fontId="8" type="noConversion"/>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0" manualBreakCount="10">
    <brk id="51" max="8" man="1"/>
    <brk id="78" max="8" man="1"/>
    <brk id="101" max="8" man="1"/>
    <brk id="137" max="8" man="1"/>
    <brk id="153" max="8" man="1"/>
    <brk id="191" max="8" man="1"/>
    <brk id="232" max="8" man="1"/>
    <brk id="252" max="8" man="1"/>
    <brk id="295" max="8" man="1"/>
    <brk id="33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265"/>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4.109375" bestFit="1" customWidth="1"/>
    <col min="14" max="14" width="1.77734375" customWidth="1"/>
    <col min="15" max="17" width="9.77734375" style="95" customWidth="1"/>
    <col min="30" max="16384" width="8.88671875" style="8"/>
  </cols>
  <sheetData>
    <row r="1" spans="1:29" ht="12.75" customHeight="1" x14ac:dyDescent="0.2">
      <c r="A1" s="32" t="s">
        <v>427</v>
      </c>
      <c r="C1" s="29"/>
      <c r="D1" s="29"/>
      <c r="E1" s="29"/>
      <c r="F1" s="29"/>
      <c r="G1" s="29"/>
      <c r="H1" s="29"/>
      <c r="I1" s="29"/>
    </row>
    <row r="2" spans="1:29" ht="12.75" customHeight="1" x14ac:dyDescent="0.2">
      <c r="A2" s="32" t="s">
        <v>70</v>
      </c>
      <c r="C2" s="29"/>
      <c r="D2" s="29"/>
      <c r="E2" s="29"/>
      <c r="F2" s="29"/>
      <c r="G2" s="29"/>
      <c r="H2" s="29"/>
      <c r="I2" s="29"/>
    </row>
    <row r="3" spans="1:29" ht="12.75" customHeight="1" x14ac:dyDescent="0.2">
      <c r="A3" s="32" t="s">
        <v>41</v>
      </c>
      <c r="C3" s="29"/>
      <c r="D3" s="29"/>
      <c r="E3" s="29"/>
      <c r="F3" s="29"/>
      <c r="G3" s="29"/>
      <c r="H3" s="29"/>
      <c r="I3" s="29"/>
    </row>
    <row r="4" spans="1:29" ht="12.75" customHeight="1" x14ac:dyDescent="0.2">
      <c r="A4" s="32" t="s">
        <v>689</v>
      </c>
      <c r="C4" s="92"/>
      <c r="D4" s="29"/>
      <c r="E4" s="29"/>
      <c r="F4" s="29"/>
      <c r="G4" s="92"/>
      <c r="H4" s="29"/>
      <c r="I4" s="29"/>
    </row>
    <row r="5" spans="1:29" ht="12.75" customHeight="1" x14ac:dyDescent="0.2">
      <c r="B5" s="93"/>
    </row>
    <row r="6" spans="1:29" ht="12.75" customHeight="1" x14ac:dyDescent="0.2">
      <c r="D6" s="202" t="s">
        <v>46</v>
      </c>
      <c r="E6" s="202"/>
      <c r="F6" s="3"/>
      <c r="G6" s="202" t="s">
        <v>26</v>
      </c>
      <c r="H6" s="202"/>
      <c r="I6" s="3"/>
    </row>
    <row r="7" spans="1:29" ht="12.75" customHeight="1" x14ac:dyDescent="0.2">
      <c r="A7" s="82"/>
      <c r="B7" s="4" t="s">
        <v>27</v>
      </c>
      <c r="C7" s="4" t="s">
        <v>28</v>
      </c>
      <c r="D7" s="5" t="s">
        <v>29</v>
      </c>
      <c r="E7" s="5" t="s">
        <v>30</v>
      </c>
      <c r="F7" s="5"/>
      <c r="G7" s="5" t="s">
        <v>29</v>
      </c>
      <c r="H7" s="5" t="s">
        <v>30</v>
      </c>
      <c r="I7" s="5" t="s">
        <v>31</v>
      </c>
    </row>
    <row r="8" spans="1:29" ht="12.75" customHeight="1" thickBot="1" x14ac:dyDescent="0.25">
      <c r="A8" s="71"/>
      <c r="B8" s="218" t="s">
        <v>256</v>
      </c>
      <c r="C8" s="218"/>
      <c r="D8" s="88">
        <f>SUM(D51,D78,D101,D148,D209,D226,D264)</f>
        <v>392208</v>
      </c>
      <c r="E8" s="61">
        <f>D8/$I8</f>
        <v>0.42026128103140858</v>
      </c>
      <c r="F8" s="60"/>
      <c r="G8" s="88">
        <f>SUM(G51,G78,G101,G148,G209,G226,G264)</f>
        <v>541040</v>
      </c>
      <c r="H8" s="61">
        <f>G8/$I8</f>
        <v>0.57973871896859142</v>
      </c>
      <c r="I8" s="63">
        <f>+D8+G8</f>
        <v>933248</v>
      </c>
    </row>
    <row r="9" spans="1:29" ht="12.75" customHeight="1" x14ac:dyDescent="0.2">
      <c r="A9" s="206" t="s">
        <v>536</v>
      </c>
      <c r="B9" s="212" t="s">
        <v>515</v>
      </c>
      <c r="C9" s="51" t="s">
        <v>514</v>
      </c>
      <c r="D9" s="86"/>
      <c r="E9" s="87"/>
      <c r="F9" s="86"/>
      <c r="G9" s="86"/>
      <c r="H9" s="87"/>
      <c r="I9" s="86"/>
      <c r="AA9" s="8"/>
      <c r="AB9" s="8"/>
      <c r="AC9" s="8"/>
    </row>
    <row r="10" spans="1:29" ht="12.75" customHeight="1" x14ac:dyDescent="0.2">
      <c r="A10" s="207"/>
      <c r="B10" s="209"/>
      <c r="C10" s="52" t="s">
        <v>36</v>
      </c>
      <c r="D10" s="16"/>
      <c r="E10" s="10">
        <f t="shared" ref="E10" si="0">+D10/$I10</f>
        <v>0</v>
      </c>
      <c r="F10" s="16"/>
      <c r="G10" s="16">
        <v>1024</v>
      </c>
      <c r="H10" s="10">
        <f t="shared" ref="H10" si="1">+G10/$I10</f>
        <v>1</v>
      </c>
      <c r="I10" s="7">
        <f t="shared" ref="I10:I76" si="2">+D10+G10</f>
        <v>1024</v>
      </c>
      <c r="AA10" s="8"/>
      <c r="AB10" s="8"/>
      <c r="AC10" s="8"/>
    </row>
    <row r="11" spans="1:29" ht="12.75" customHeight="1" x14ac:dyDescent="0.2">
      <c r="A11" s="207"/>
      <c r="B11" s="209"/>
      <c r="C11" s="52" t="s">
        <v>234</v>
      </c>
      <c r="D11" s="16"/>
      <c r="E11" s="10" t="s">
        <v>102</v>
      </c>
      <c r="F11" s="16"/>
      <c r="G11" s="16">
        <v>4608</v>
      </c>
      <c r="H11" s="10" t="s">
        <v>102</v>
      </c>
      <c r="I11" s="7">
        <f t="shared" si="2"/>
        <v>4608</v>
      </c>
      <c r="AA11" s="8"/>
      <c r="AB11" s="8"/>
      <c r="AC11" s="8"/>
    </row>
    <row r="12" spans="1:29" ht="12.75" customHeight="1" x14ac:dyDescent="0.2">
      <c r="A12" s="207"/>
      <c r="B12" s="209"/>
      <c r="C12" s="52" t="s">
        <v>7</v>
      </c>
      <c r="D12" s="16"/>
      <c r="E12" s="10" t="s">
        <v>102</v>
      </c>
      <c r="F12" s="16"/>
      <c r="G12" s="16"/>
      <c r="H12" s="10" t="s">
        <v>102</v>
      </c>
      <c r="I12" s="7">
        <f t="shared" si="2"/>
        <v>0</v>
      </c>
      <c r="AA12" s="8"/>
      <c r="AB12" s="8"/>
      <c r="AC12" s="8"/>
    </row>
    <row r="13" spans="1:29" ht="12.75" customHeight="1" x14ac:dyDescent="0.2">
      <c r="A13" s="207"/>
      <c r="B13" s="209"/>
      <c r="C13" s="52" t="s">
        <v>235</v>
      </c>
      <c r="D13" s="16"/>
      <c r="E13" s="10" t="s">
        <v>102</v>
      </c>
      <c r="F13" s="16"/>
      <c r="G13" s="16"/>
      <c r="H13" s="10" t="s">
        <v>102</v>
      </c>
      <c r="I13" s="7">
        <f t="shared" si="2"/>
        <v>0</v>
      </c>
      <c r="AA13" s="8"/>
      <c r="AB13" s="8"/>
      <c r="AC13" s="8"/>
    </row>
    <row r="14" spans="1:29" ht="12.75" customHeight="1" x14ac:dyDescent="0.2">
      <c r="A14" s="207"/>
      <c r="B14" s="209"/>
      <c r="C14" s="52" t="s">
        <v>14</v>
      </c>
      <c r="D14" s="16">
        <v>624</v>
      </c>
      <c r="E14" s="10">
        <f t="shared" ref="E14:E72" si="3">+D14/$I14</f>
        <v>0.24074074074074073</v>
      </c>
      <c r="F14" s="16"/>
      <c r="G14" s="16">
        <v>1968</v>
      </c>
      <c r="H14" s="10">
        <f t="shared" ref="H14:H72" si="4">+G14/$I14</f>
        <v>0.7592592592592593</v>
      </c>
      <c r="I14" s="7">
        <f t="shared" si="2"/>
        <v>2592</v>
      </c>
      <c r="AA14" s="8"/>
      <c r="AB14" s="8"/>
      <c r="AC14" s="8"/>
    </row>
    <row r="15" spans="1:29" ht="12.75" customHeight="1" x14ac:dyDescent="0.2">
      <c r="A15" s="207"/>
      <c r="B15" s="209"/>
      <c r="C15" s="52" t="s">
        <v>0</v>
      </c>
      <c r="D15" s="7"/>
      <c r="E15" s="10" t="s">
        <v>102</v>
      </c>
      <c r="F15" s="7"/>
      <c r="G15" s="7"/>
      <c r="H15" s="10" t="s">
        <v>102</v>
      </c>
      <c r="I15" s="7">
        <f t="shared" si="2"/>
        <v>0</v>
      </c>
      <c r="AA15" s="8"/>
      <c r="AB15" s="8"/>
      <c r="AC15" s="8"/>
    </row>
    <row r="16" spans="1:29" ht="12.75" customHeight="1" x14ac:dyDescent="0.2">
      <c r="A16" s="207"/>
      <c r="B16" s="210"/>
      <c r="C16" s="9" t="s">
        <v>34</v>
      </c>
      <c r="D16" s="7"/>
      <c r="E16" s="10" t="s">
        <v>102</v>
      </c>
      <c r="F16" s="7"/>
      <c r="G16" s="7"/>
      <c r="H16" s="10" t="s">
        <v>102</v>
      </c>
      <c r="I16" s="7">
        <f t="shared" si="2"/>
        <v>0</v>
      </c>
      <c r="AA16" s="8"/>
      <c r="AB16" s="8"/>
      <c r="AC16" s="8"/>
    </row>
    <row r="17" spans="1:29" ht="12.75" customHeight="1" x14ac:dyDescent="0.2">
      <c r="A17" s="207"/>
      <c r="B17" s="210"/>
      <c r="C17" s="9" t="s">
        <v>37</v>
      </c>
      <c r="D17" s="7">
        <v>5760</v>
      </c>
      <c r="E17" s="10">
        <f t="shared" si="3"/>
        <v>0.67796610169491522</v>
      </c>
      <c r="F17" s="7"/>
      <c r="G17" s="7">
        <v>2736</v>
      </c>
      <c r="H17" s="10">
        <f t="shared" si="4"/>
        <v>0.32203389830508472</v>
      </c>
      <c r="I17" s="7">
        <f t="shared" si="2"/>
        <v>8496</v>
      </c>
      <c r="AA17" s="8"/>
      <c r="AB17" s="8"/>
      <c r="AC17" s="8"/>
    </row>
    <row r="18" spans="1:29" ht="12.75" customHeight="1" x14ac:dyDescent="0.2">
      <c r="A18" s="207"/>
      <c r="B18" s="210"/>
      <c r="C18" s="9" t="s">
        <v>208</v>
      </c>
      <c r="D18" s="7">
        <v>624</v>
      </c>
      <c r="E18" s="10">
        <f t="shared" si="3"/>
        <v>1</v>
      </c>
      <c r="F18" s="12"/>
      <c r="G18" s="7">
        <v>0</v>
      </c>
      <c r="H18" s="10">
        <f t="shared" si="4"/>
        <v>0</v>
      </c>
      <c r="I18" s="7">
        <f t="shared" si="2"/>
        <v>624</v>
      </c>
      <c r="AA18" s="8"/>
      <c r="AB18" s="8"/>
      <c r="AC18" s="8"/>
    </row>
    <row r="19" spans="1:29" ht="12.75" customHeight="1" x14ac:dyDescent="0.2">
      <c r="A19" s="207"/>
      <c r="B19" s="210"/>
      <c r="C19" s="9" t="s">
        <v>1</v>
      </c>
      <c r="D19" s="7">
        <v>25808.000000000004</v>
      </c>
      <c r="E19" s="10">
        <f t="shared" si="3"/>
        <v>0.73686614892645053</v>
      </c>
      <c r="F19" s="12"/>
      <c r="G19" s="7">
        <v>9216</v>
      </c>
      <c r="H19" s="10">
        <f t="shared" si="4"/>
        <v>0.26313385107354959</v>
      </c>
      <c r="I19" s="7">
        <f t="shared" si="2"/>
        <v>35024</v>
      </c>
      <c r="AA19" s="8"/>
      <c r="AB19" s="8"/>
      <c r="AC19" s="8"/>
    </row>
    <row r="20" spans="1:29" ht="12.75" customHeight="1" x14ac:dyDescent="0.2">
      <c r="A20" s="207"/>
      <c r="B20" s="210"/>
      <c r="C20" s="9" t="s">
        <v>16</v>
      </c>
      <c r="D20" s="7">
        <v>0</v>
      </c>
      <c r="E20" s="10">
        <f t="shared" si="3"/>
        <v>0</v>
      </c>
      <c r="F20" s="12"/>
      <c r="G20" s="7">
        <v>2112</v>
      </c>
      <c r="H20" s="10">
        <f t="shared" si="4"/>
        <v>1</v>
      </c>
      <c r="I20" s="7">
        <f t="shared" si="2"/>
        <v>2112</v>
      </c>
      <c r="AA20" s="8"/>
      <c r="AB20" s="8"/>
      <c r="AC20" s="8"/>
    </row>
    <row r="21" spans="1:29" ht="12.75" customHeight="1" x14ac:dyDescent="0.2">
      <c r="A21" s="207"/>
      <c r="B21" s="210"/>
      <c r="C21" s="9" t="s">
        <v>21</v>
      </c>
      <c r="D21" s="7">
        <v>7919.9999999999991</v>
      </c>
      <c r="E21" s="10">
        <f t="shared" si="3"/>
        <v>0.59139784946236551</v>
      </c>
      <c r="F21" s="12"/>
      <c r="G21" s="7">
        <v>5472</v>
      </c>
      <c r="H21" s="10">
        <f t="shared" si="4"/>
        <v>0.40860215053763443</v>
      </c>
      <c r="I21" s="7">
        <f t="shared" si="2"/>
        <v>13392</v>
      </c>
      <c r="AA21" s="8"/>
      <c r="AB21" s="8"/>
      <c r="AC21" s="8"/>
    </row>
    <row r="22" spans="1:29" ht="12.75" customHeight="1" x14ac:dyDescent="0.2">
      <c r="A22" s="207"/>
      <c r="B22" s="210"/>
      <c r="C22" s="9" t="s">
        <v>3</v>
      </c>
      <c r="D22" s="7"/>
      <c r="E22" s="10" t="s">
        <v>102</v>
      </c>
      <c r="F22" s="12"/>
      <c r="G22" s="7"/>
      <c r="H22" s="10" t="s">
        <v>102</v>
      </c>
      <c r="I22" s="7">
        <f t="shared" si="2"/>
        <v>0</v>
      </c>
      <c r="AA22" s="8"/>
      <c r="AB22" s="8"/>
      <c r="AC22" s="8"/>
    </row>
    <row r="23" spans="1:29" ht="12.75" customHeight="1" x14ac:dyDescent="0.2">
      <c r="A23" s="207"/>
      <c r="B23" s="210"/>
      <c r="C23" s="9" t="s">
        <v>6</v>
      </c>
      <c r="D23" s="15">
        <v>3008</v>
      </c>
      <c r="E23" s="10">
        <f t="shared" si="3"/>
        <v>0.47959183673469385</v>
      </c>
      <c r="F23" s="7"/>
      <c r="G23" s="15">
        <v>3264</v>
      </c>
      <c r="H23" s="10">
        <f t="shared" si="4"/>
        <v>0.52040816326530615</v>
      </c>
      <c r="I23" s="7">
        <f t="shared" si="2"/>
        <v>6272</v>
      </c>
      <c r="AA23" s="8"/>
      <c r="AB23" s="8"/>
      <c r="AC23" s="8"/>
    </row>
    <row r="24" spans="1:29" ht="12.75" customHeight="1" x14ac:dyDescent="0.2">
      <c r="A24" s="207"/>
      <c r="B24" s="210"/>
      <c r="C24" s="9" t="s">
        <v>9</v>
      </c>
      <c r="D24" s="15"/>
      <c r="E24" s="10" t="s">
        <v>102</v>
      </c>
      <c r="F24" s="7"/>
      <c r="G24" s="15"/>
      <c r="H24" s="10" t="s">
        <v>102</v>
      </c>
      <c r="I24" s="7">
        <f t="shared" si="2"/>
        <v>0</v>
      </c>
      <c r="AA24" s="8"/>
      <c r="AB24" s="8"/>
      <c r="AC24" s="8"/>
    </row>
    <row r="25" spans="1:29" ht="12.75" customHeight="1" x14ac:dyDescent="0.2">
      <c r="A25" s="207"/>
      <c r="B25" s="210"/>
      <c r="C25" s="9" t="s">
        <v>236</v>
      </c>
      <c r="D25" s="15"/>
      <c r="E25" s="10" t="s">
        <v>102</v>
      </c>
      <c r="F25" s="7"/>
      <c r="G25" s="15"/>
      <c r="H25" s="10" t="s">
        <v>102</v>
      </c>
      <c r="I25" s="7">
        <f t="shared" si="2"/>
        <v>0</v>
      </c>
      <c r="AA25" s="8"/>
      <c r="AB25" s="8"/>
      <c r="AC25" s="8"/>
    </row>
    <row r="26" spans="1:29" ht="12.75" customHeight="1" x14ac:dyDescent="0.2">
      <c r="A26" s="207"/>
      <c r="B26" s="210"/>
      <c r="C26" s="9" t="s">
        <v>4</v>
      </c>
      <c r="D26" s="15"/>
      <c r="E26" s="10" t="s">
        <v>102</v>
      </c>
      <c r="F26" s="7"/>
      <c r="G26" s="15"/>
      <c r="H26" s="10" t="s">
        <v>102</v>
      </c>
      <c r="I26" s="7">
        <f t="shared" si="2"/>
        <v>0</v>
      </c>
      <c r="AA26" s="8"/>
      <c r="AB26" s="8"/>
      <c r="AC26" s="8"/>
    </row>
    <row r="27" spans="1:29" ht="12.75" customHeight="1" x14ac:dyDescent="0.2">
      <c r="A27" s="207"/>
      <c r="B27" s="210"/>
      <c r="C27" s="9" t="s">
        <v>18</v>
      </c>
      <c r="D27" s="7"/>
      <c r="E27" s="10" t="s">
        <v>102</v>
      </c>
      <c r="F27" s="7"/>
      <c r="G27" s="7"/>
      <c r="H27" s="10" t="s">
        <v>102</v>
      </c>
      <c r="I27" s="7">
        <f t="shared" si="2"/>
        <v>0</v>
      </c>
      <c r="AA27" s="8"/>
      <c r="AB27" s="8"/>
      <c r="AC27" s="8"/>
    </row>
    <row r="28" spans="1:29" ht="12.75" customHeight="1" x14ac:dyDescent="0.2">
      <c r="A28" s="207"/>
      <c r="B28" s="210"/>
      <c r="C28" s="9" t="s">
        <v>22</v>
      </c>
      <c r="D28" s="7">
        <v>3840</v>
      </c>
      <c r="E28" s="10">
        <f t="shared" si="3"/>
        <v>0.60150375939849621</v>
      </c>
      <c r="F28" s="7"/>
      <c r="G28" s="7">
        <v>2544</v>
      </c>
      <c r="H28" s="10">
        <f t="shared" si="4"/>
        <v>0.39849624060150374</v>
      </c>
      <c r="I28" s="7">
        <f t="shared" si="2"/>
        <v>6384</v>
      </c>
      <c r="AA28" s="8"/>
      <c r="AB28" s="8"/>
      <c r="AC28" s="8"/>
    </row>
    <row r="29" spans="1:29" ht="12.75" customHeight="1" x14ac:dyDescent="0.2">
      <c r="A29" s="207"/>
      <c r="B29" s="210"/>
      <c r="C29" s="9" t="s">
        <v>23</v>
      </c>
      <c r="D29" s="7">
        <v>1152</v>
      </c>
      <c r="E29" s="10">
        <f t="shared" si="3"/>
        <v>1</v>
      </c>
      <c r="F29" s="7"/>
      <c r="G29" s="7">
        <v>0</v>
      </c>
      <c r="H29" s="10">
        <f t="shared" si="4"/>
        <v>0</v>
      </c>
      <c r="I29" s="7">
        <f t="shared" si="2"/>
        <v>1152</v>
      </c>
      <c r="AA29" s="8"/>
      <c r="AB29" s="8"/>
      <c r="AC29" s="8"/>
    </row>
    <row r="30" spans="1:29" ht="12.75" customHeight="1" x14ac:dyDescent="0.2">
      <c r="A30" s="207"/>
      <c r="B30" s="210"/>
      <c r="C30" s="9" t="s">
        <v>47</v>
      </c>
      <c r="D30" s="7"/>
      <c r="E30" s="10" t="s">
        <v>102</v>
      </c>
      <c r="F30" s="7"/>
      <c r="G30" s="7"/>
      <c r="H30" s="10" t="s">
        <v>102</v>
      </c>
      <c r="I30" s="7">
        <f t="shared" si="2"/>
        <v>0</v>
      </c>
      <c r="AA30" s="8"/>
      <c r="AB30" s="8"/>
      <c r="AC30" s="8"/>
    </row>
    <row r="31" spans="1:29" ht="12.75" customHeight="1" x14ac:dyDescent="0.2">
      <c r="A31" s="207"/>
      <c r="B31" s="210"/>
      <c r="C31" s="9" t="s">
        <v>5</v>
      </c>
      <c r="D31" s="7"/>
      <c r="E31" s="10">
        <f t="shared" si="3"/>
        <v>0</v>
      </c>
      <c r="F31" s="7"/>
      <c r="G31" s="7">
        <v>1152</v>
      </c>
      <c r="H31" s="10">
        <f t="shared" si="4"/>
        <v>1</v>
      </c>
      <c r="I31" s="7">
        <f t="shared" si="2"/>
        <v>1152</v>
      </c>
      <c r="AA31" s="8"/>
      <c r="AB31" s="8"/>
      <c r="AC31" s="8"/>
    </row>
    <row r="32" spans="1:29" ht="12.75" customHeight="1" thickBot="1" x14ac:dyDescent="0.25">
      <c r="A32" s="207"/>
      <c r="B32" s="217"/>
      <c r="C32" s="59" t="s">
        <v>25</v>
      </c>
      <c r="D32" s="60">
        <f>SUM(D10:D31)</f>
        <v>48736</v>
      </c>
      <c r="E32" s="61">
        <f t="shared" si="3"/>
        <v>0.58837164380915585</v>
      </c>
      <c r="F32" s="62"/>
      <c r="G32" s="60">
        <f>SUM(G10:G31)</f>
        <v>34096</v>
      </c>
      <c r="H32" s="61">
        <f t="shared" si="4"/>
        <v>0.41162835619084409</v>
      </c>
      <c r="I32" s="63">
        <f t="shared" si="2"/>
        <v>82832</v>
      </c>
      <c r="AA32" s="8"/>
      <c r="AB32" s="8"/>
      <c r="AC32" s="8"/>
    </row>
    <row r="33" spans="1:29" ht="12.75" customHeight="1" x14ac:dyDescent="0.2">
      <c r="A33" s="207"/>
      <c r="B33" s="209" t="s">
        <v>516</v>
      </c>
      <c r="C33" s="48" t="s">
        <v>490</v>
      </c>
      <c r="D33" s="16">
        <v>7600</v>
      </c>
      <c r="E33" s="17">
        <f t="shared" si="3"/>
        <v>1</v>
      </c>
      <c r="F33" s="16"/>
      <c r="G33" s="16"/>
      <c r="H33" s="17">
        <f t="shared" si="4"/>
        <v>0</v>
      </c>
      <c r="I33" s="16">
        <f t="shared" si="2"/>
        <v>7600</v>
      </c>
      <c r="AA33" s="8"/>
      <c r="AB33" s="8"/>
      <c r="AC33" s="8"/>
    </row>
    <row r="34" spans="1:29" ht="12.75" customHeight="1" x14ac:dyDescent="0.2">
      <c r="A34" s="207"/>
      <c r="B34" s="209"/>
      <c r="C34" s="9" t="s">
        <v>491</v>
      </c>
      <c r="D34" s="7"/>
      <c r="E34" s="10" t="s">
        <v>102</v>
      </c>
      <c r="F34" s="12"/>
      <c r="G34" s="7"/>
      <c r="H34" s="10" t="s">
        <v>102</v>
      </c>
      <c r="I34" s="7">
        <f t="shared" si="2"/>
        <v>0</v>
      </c>
      <c r="AA34" s="8"/>
      <c r="AB34" s="8"/>
      <c r="AC34" s="8"/>
    </row>
    <row r="35" spans="1:29" ht="12.75" customHeight="1" x14ac:dyDescent="0.2">
      <c r="A35" s="207"/>
      <c r="B35" s="209"/>
      <c r="C35" s="9" t="s">
        <v>661</v>
      </c>
      <c r="D35" s="7">
        <v>5760</v>
      </c>
      <c r="E35" s="10">
        <f t="shared" si="3"/>
        <v>1</v>
      </c>
      <c r="F35" s="12"/>
      <c r="G35" s="7"/>
      <c r="H35" s="10">
        <f t="shared" si="4"/>
        <v>0</v>
      </c>
      <c r="I35" s="7">
        <f t="shared" si="2"/>
        <v>5760</v>
      </c>
      <c r="AA35" s="8"/>
      <c r="AB35" s="8"/>
      <c r="AC35" s="8"/>
    </row>
    <row r="36" spans="1:29" ht="12.75" customHeight="1" x14ac:dyDescent="0.2">
      <c r="A36" s="207"/>
      <c r="B36" s="209"/>
      <c r="C36" s="9" t="s">
        <v>685</v>
      </c>
      <c r="D36" s="7"/>
      <c r="E36" s="10" t="s">
        <v>102</v>
      </c>
      <c r="F36" s="7"/>
      <c r="G36" s="7"/>
      <c r="H36" s="10" t="s">
        <v>102</v>
      </c>
      <c r="I36" s="7">
        <f t="shared" si="2"/>
        <v>0</v>
      </c>
      <c r="AA36" s="8"/>
      <c r="AB36" s="8"/>
      <c r="AC36" s="8"/>
    </row>
    <row r="37" spans="1:29" ht="12.75" customHeight="1" x14ac:dyDescent="0.2">
      <c r="A37" s="207"/>
      <c r="B37" s="209"/>
      <c r="C37" s="9" t="s">
        <v>492</v>
      </c>
      <c r="D37" s="7"/>
      <c r="E37" s="10" t="s">
        <v>102</v>
      </c>
      <c r="F37" s="7"/>
      <c r="G37" s="7"/>
      <c r="H37" s="10" t="s">
        <v>102</v>
      </c>
      <c r="I37" s="7">
        <f t="shared" si="2"/>
        <v>0</v>
      </c>
      <c r="AA37" s="8"/>
      <c r="AB37" s="8"/>
      <c r="AC37" s="8"/>
    </row>
    <row r="38" spans="1:29" ht="12.75" customHeight="1" x14ac:dyDescent="0.2">
      <c r="A38" s="207"/>
      <c r="B38" s="209"/>
      <c r="C38" s="9" t="s">
        <v>663</v>
      </c>
      <c r="D38" s="7"/>
      <c r="E38" s="10" t="s">
        <v>102</v>
      </c>
      <c r="F38" s="7"/>
      <c r="G38" s="7"/>
      <c r="H38" s="10" t="s">
        <v>102</v>
      </c>
      <c r="I38" s="7">
        <f t="shared" si="2"/>
        <v>0</v>
      </c>
      <c r="AA38" s="8"/>
      <c r="AB38" s="8"/>
      <c r="AC38" s="8"/>
    </row>
    <row r="39" spans="1:29" ht="12.75" customHeight="1" x14ac:dyDescent="0.2">
      <c r="A39" s="207"/>
      <c r="B39" s="209"/>
      <c r="C39" s="9" t="s">
        <v>664</v>
      </c>
      <c r="D39" s="7"/>
      <c r="E39" s="10" t="s">
        <v>102</v>
      </c>
      <c r="F39" s="7"/>
      <c r="G39" s="7"/>
      <c r="H39" s="10" t="s">
        <v>102</v>
      </c>
      <c r="I39" s="7">
        <f t="shared" si="2"/>
        <v>0</v>
      </c>
      <c r="AA39" s="8"/>
      <c r="AB39" s="8"/>
      <c r="AC39" s="8"/>
    </row>
    <row r="40" spans="1:29" ht="12.75" customHeight="1" x14ac:dyDescent="0.2">
      <c r="A40" s="207"/>
      <c r="B40" s="209"/>
      <c r="C40" s="9" t="s">
        <v>683</v>
      </c>
      <c r="D40" s="7"/>
      <c r="E40" s="10" t="s">
        <v>102</v>
      </c>
      <c r="F40" s="7"/>
      <c r="G40" s="7"/>
      <c r="H40" s="10" t="s">
        <v>102</v>
      </c>
      <c r="I40" s="7">
        <f t="shared" si="2"/>
        <v>0</v>
      </c>
      <c r="AA40" s="8"/>
      <c r="AB40" s="8"/>
      <c r="AC40" s="8"/>
    </row>
    <row r="41" spans="1:29" ht="12.75" customHeight="1" x14ac:dyDescent="0.2">
      <c r="A41" s="207"/>
      <c r="B41" s="209"/>
      <c r="C41" s="9" t="s">
        <v>493</v>
      </c>
      <c r="D41" s="7">
        <v>3104</v>
      </c>
      <c r="E41" s="10">
        <f t="shared" si="3"/>
        <v>0.48258706467661694</v>
      </c>
      <c r="F41" s="7"/>
      <c r="G41" s="7">
        <v>3328</v>
      </c>
      <c r="H41" s="10">
        <f t="shared" si="4"/>
        <v>0.51741293532338306</v>
      </c>
      <c r="I41" s="7">
        <f t="shared" si="2"/>
        <v>6432</v>
      </c>
      <c r="AA41" s="8"/>
      <c r="AB41" s="8"/>
      <c r="AC41" s="8"/>
    </row>
    <row r="42" spans="1:29" ht="12.75" customHeight="1" x14ac:dyDescent="0.2">
      <c r="A42" s="207"/>
      <c r="B42" s="209"/>
      <c r="C42" s="9" t="s">
        <v>494</v>
      </c>
      <c r="D42" s="7"/>
      <c r="E42" s="10" t="s">
        <v>102</v>
      </c>
      <c r="F42" s="7"/>
      <c r="G42" s="7"/>
      <c r="H42" s="10" t="s">
        <v>102</v>
      </c>
      <c r="I42" s="7">
        <f t="shared" si="2"/>
        <v>0</v>
      </c>
      <c r="AA42" s="8"/>
      <c r="AB42" s="8"/>
      <c r="AC42" s="8"/>
    </row>
    <row r="43" spans="1:29" ht="12.75" customHeight="1" x14ac:dyDescent="0.2">
      <c r="A43" s="207"/>
      <c r="B43" s="209"/>
      <c r="C43" s="9" t="s">
        <v>660</v>
      </c>
      <c r="D43" s="7"/>
      <c r="E43" s="10" t="s">
        <v>102</v>
      </c>
      <c r="F43" s="7"/>
      <c r="G43" s="7"/>
      <c r="H43" s="10" t="s">
        <v>102</v>
      </c>
      <c r="I43" s="7">
        <f t="shared" si="2"/>
        <v>0</v>
      </c>
      <c r="AA43" s="8"/>
      <c r="AB43" s="8"/>
      <c r="AC43" s="8"/>
    </row>
    <row r="44" spans="1:29" ht="12.75" customHeight="1" x14ac:dyDescent="0.2">
      <c r="A44" s="207"/>
      <c r="B44" s="209"/>
      <c r="C44" s="9" t="s">
        <v>495</v>
      </c>
      <c r="D44" s="41"/>
      <c r="E44" s="17">
        <f t="shared" si="3"/>
        <v>0</v>
      </c>
      <c r="F44" s="16"/>
      <c r="G44" s="41">
        <v>1728</v>
      </c>
      <c r="H44" s="17">
        <f t="shared" si="4"/>
        <v>1</v>
      </c>
      <c r="I44" s="16">
        <f t="shared" si="2"/>
        <v>1728</v>
      </c>
      <c r="AA44" s="8"/>
      <c r="AB44" s="8"/>
      <c r="AC44" s="8"/>
    </row>
    <row r="45" spans="1:29" ht="12.75" customHeight="1" x14ac:dyDescent="0.2">
      <c r="A45" s="207"/>
      <c r="B45" s="209"/>
      <c r="C45" s="9" t="s">
        <v>665</v>
      </c>
      <c r="D45" s="7"/>
      <c r="E45" s="10" t="s">
        <v>102</v>
      </c>
      <c r="F45" s="12"/>
      <c r="G45" s="7"/>
      <c r="H45" s="10" t="s">
        <v>102</v>
      </c>
      <c r="I45" s="7">
        <f t="shared" si="2"/>
        <v>0</v>
      </c>
      <c r="AA45" s="8"/>
      <c r="AB45" s="8"/>
      <c r="AC45" s="8"/>
    </row>
    <row r="46" spans="1:29" ht="12.75" customHeight="1" x14ac:dyDescent="0.2">
      <c r="A46" s="207"/>
      <c r="B46" s="209"/>
      <c r="C46" s="9" t="s">
        <v>666</v>
      </c>
      <c r="D46" s="7"/>
      <c r="E46" s="10" t="s">
        <v>102</v>
      </c>
      <c r="F46" s="7"/>
      <c r="G46" s="7"/>
      <c r="H46" s="10" t="s">
        <v>102</v>
      </c>
      <c r="I46" s="7">
        <f t="shared" si="2"/>
        <v>0</v>
      </c>
      <c r="AA46" s="8"/>
      <c r="AB46" s="8"/>
      <c r="AC46" s="8"/>
    </row>
    <row r="47" spans="1:29" ht="12.75" customHeight="1" x14ac:dyDescent="0.2">
      <c r="A47" s="207"/>
      <c r="B47" s="209"/>
      <c r="C47" s="9" t="s">
        <v>496</v>
      </c>
      <c r="D47" s="7"/>
      <c r="E47" s="10" t="s">
        <v>102</v>
      </c>
      <c r="F47" s="7"/>
      <c r="G47" s="7"/>
      <c r="H47" s="10" t="s">
        <v>102</v>
      </c>
      <c r="I47" s="7">
        <f t="shared" si="2"/>
        <v>0</v>
      </c>
      <c r="AA47" s="8"/>
      <c r="AB47" s="8"/>
      <c r="AC47" s="8"/>
    </row>
    <row r="48" spans="1:29" ht="12.75" customHeight="1" x14ac:dyDescent="0.2">
      <c r="A48" s="207"/>
      <c r="B48" s="209"/>
      <c r="C48" s="9" t="s">
        <v>667</v>
      </c>
      <c r="D48" s="7"/>
      <c r="E48" s="10" t="s">
        <v>102</v>
      </c>
      <c r="F48" s="7"/>
      <c r="G48" s="7"/>
      <c r="H48" s="10" t="s">
        <v>102</v>
      </c>
      <c r="I48" s="7">
        <f t="shared" si="2"/>
        <v>0</v>
      </c>
      <c r="AA48" s="8"/>
      <c r="AB48" s="8"/>
      <c r="AC48" s="8"/>
    </row>
    <row r="49" spans="1:29" ht="12.75" customHeight="1" x14ac:dyDescent="0.2">
      <c r="A49" s="207"/>
      <c r="B49" s="209"/>
      <c r="C49" s="9" t="s">
        <v>497</v>
      </c>
      <c r="D49" s="15">
        <v>2496</v>
      </c>
      <c r="E49" s="10">
        <f t="shared" si="3"/>
        <v>1</v>
      </c>
      <c r="F49" s="7"/>
      <c r="G49" s="15"/>
      <c r="H49" s="10">
        <f t="shared" si="4"/>
        <v>0</v>
      </c>
      <c r="I49" s="7">
        <f t="shared" si="2"/>
        <v>2496</v>
      </c>
      <c r="AA49" s="8"/>
      <c r="AB49" s="8"/>
      <c r="AC49" s="8"/>
    </row>
    <row r="50" spans="1:29" ht="12.75" customHeight="1" thickBot="1" x14ac:dyDescent="0.25">
      <c r="A50" s="207"/>
      <c r="B50" s="219"/>
      <c r="C50" s="64" t="s">
        <v>25</v>
      </c>
      <c r="D50" s="60">
        <f>SUM(D33:D49)</f>
        <v>18960</v>
      </c>
      <c r="E50" s="61">
        <f t="shared" si="3"/>
        <v>0.78947368421052633</v>
      </c>
      <c r="F50" s="63"/>
      <c r="G50" s="60">
        <f>SUM(G33:G49)</f>
        <v>5056</v>
      </c>
      <c r="H50" s="61">
        <f t="shared" si="4"/>
        <v>0.21052631578947367</v>
      </c>
      <c r="I50" s="63">
        <f t="shared" si="2"/>
        <v>24016</v>
      </c>
      <c r="AA50" s="8"/>
      <c r="AB50" s="8"/>
      <c r="AC50" s="8"/>
    </row>
    <row r="51" spans="1:29" ht="12.75" customHeight="1" thickBot="1" x14ac:dyDescent="0.25">
      <c r="A51" s="211"/>
      <c r="B51" s="204" t="s">
        <v>295</v>
      </c>
      <c r="C51" s="205"/>
      <c r="D51" s="76">
        <f>SUM(D32,D50)</f>
        <v>67696</v>
      </c>
      <c r="E51" s="77">
        <f t="shared" si="3"/>
        <v>0.63357292602575621</v>
      </c>
      <c r="F51" s="78"/>
      <c r="G51" s="76">
        <f>SUM(G32,G50)</f>
        <v>39152</v>
      </c>
      <c r="H51" s="77">
        <f t="shared" si="4"/>
        <v>0.36642707397424379</v>
      </c>
      <c r="I51" s="78">
        <f t="shared" si="2"/>
        <v>106848</v>
      </c>
      <c r="AA51" s="8"/>
      <c r="AB51" s="8"/>
      <c r="AC51" s="8"/>
    </row>
    <row r="52" spans="1:29" ht="12.75" customHeight="1" x14ac:dyDescent="0.2">
      <c r="A52" s="212" t="s">
        <v>535</v>
      </c>
      <c r="B52" s="212" t="s">
        <v>517</v>
      </c>
      <c r="C52" s="51" t="s">
        <v>203</v>
      </c>
      <c r="D52" s="86"/>
      <c r="E52" s="87"/>
      <c r="F52" s="86"/>
      <c r="G52" s="86"/>
      <c r="H52" s="87"/>
      <c r="I52" s="86"/>
      <c r="AA52" s="8"/>
      <c r="AB52" s="8"/>
      <c r="AC52" s="8"/>
    </row>
    <row r="53" spans="1:29" ht="12.75" customHeight="1" x14ac:dyDescent="0.2">
      <c r="A53" s="209"/>
      <c r="B53" s="209"/>
      <c r="C53" s="9" t="s">
        <v>36</v>
      </c>
      <c r="D53" s="15"/>
      <c r="E53" s="10" t="s">
        <v>102</v>
      </c>
      <c r="F53" s="7"/>
      <c r="G53" s="15"/>
      <c r="H53" s="10" t="s">
        <v>102</v>
      </c>
      <c r="I53" s="7">
        <f t="shared" si="2"/>
        <v>0</v>
      </c>
      <c r="AA53" s="8"/>
      <c r="AB53" s="8"/>
      <c r="AC53" s="8"/>
    </row>
    <row r="54" spans="1:29" ht="12.75" customHeight="1" x14ac:dyDescent="0.2">
      <c r="A54" s="209"/>
      <c r="B54" s="209"/>
      <c r="C54" s="9" t="s">
        <v>234</v>
      </c>
      <c r="D54" s="15"/>
      <c r="E54" s="10" t="s">
        <v>102</v>
      </c>
      <c r="F54" s="7"/>
      <c r="G54" s="15"/>
      <c r="H54" s="10" t="s">
        <v>102</v>
      </c>
      <c r="I54" s="7">
        <f t="shared" si="2"/>
        <v>0</v>
      </c>
      <c r="AA54" s="8"/>
      <c r="AB54" s="8"/>
      <c r="AC54" s="8"/>
    </row>
    <row r="55" spans="1:29" ht="12.75" customHeight="1" x14ac:dyDescent="0.2">
      <c r="A55" s="209"/>
      <c r="B55" s="209"/>
      <c r="C55" s="9" t="s">
        <v>7</v>
      </c>
      <c r="D55" s="15"/>
      <c r="E55" s="10" t="s">
        <v>102</v>
      </c>
      <c r="F55" s="7"/>
      <c r="G55" s="15"/>
      <c r="H55" s="10" t="s">
        <v>102</v>
      </c>
      <c r="I55" s="7">
        <f t="shared" si="2"/>
        <v>0</v>
      </c>
      <c r="AA55" s="8"/>
      <c r="AB55" s="8"/>
      <c r="AC55" s="8"/>
    </row>
    <row r="56" spans="1:29" ht="12.75" customHeight="1" x14ac:dyDescent="0.2">
      <c r="A56" s="210"/>
      <c r="B56" s="210"/>
      <c r="C56" s="9" t="s">
        <v>14</v>
      </c>
      <c r="D56" s="15">
        <v>0</v>
      </c>
      <c r="E56" s="10">
        <f t="shared" si="3"/>
        <v>0</v>
      </c>
      <c r="F56" s="7"/>
      <c r="G56" s="15">
        <v>1536</v>
      </c>
      <c r="H56" s="10">
        <f t="shared" si="4"/>
        <v>1</v>
      </c>
      <c r="I56" s="7">
        <f t="shared" si="2"/>
        <v>1536</v>
      </c>
      <c r="AA56" s="8"/>
      <c r="AB56" s="8"/>
      <c r="AC56" s="8"/>
    </row>
    <row r="57" spans="1:29" ht="12.75" customHeight="1" x14ac:dyDescent="0.2">
      <c r="A57" s="210"/>
      <c r="B57" s="210"/>
      <c r="C57" s="9" t="s">
        <v>0</v>
      </c>
      <c r="D57" s="15"/>
      <c r="E57" s="10" t="s">
        <v>102</v>
      </c>
      <c r="F57" s="7"/>
      <c r="G57" s="15"/>
      <c r="H57" s="10" t="s">
        <v>102</v>
      </c>
      <c r="I57" s="7">
        <f t="shared" si="2"/>
        <v>0</v>
      </c>
      <c r="AA57" s="8"/>
      <c r="AB57" s="8"/>
      <c r="AC57" s="8"/>
    </row>
    <row r="58" spans="1:29" ht="12.75" customHeight="1" x14ac:dyDescent="0.2">
      <c r="A58" s="210"/>
      <c r="B58" s="210"/>
      <c r="C58" s="50" t="s">
        <v>15</v>
      </c>
      <c r="D58" s="15"/>
      <c r="E58" s="10" t="s">
        <v>102</v>
      </c>
      <c r="F58" s="7"/>
      <c r="G58" s="15"/>
      <c r="H58" s="10" t="s">
        <v>102</v>
      </c>
      <c r="I58" s="7">
        <f t="shared" si="2"/>
        <v>0</v>
      </c>
      <c r="AA58" s="8"/>
      <c r="AB58" s="8"/>
      <c r="AC58" s="8"/>
    </row>
    <row r="59" spans="1:29" ht="12.75" customHeight="1" x14ac:dyDescent="0.2">
      <c r="A59" s="210"/>
      <c r="B59" s="210"/>
      <c r="C59" s="50" t="s">
        <v>34</v>
      </c>
      <c r="D59" s="15"/>
      <c r="E59" s="10" t="s">
        <v>102</v>
      </c>
      <c r="F59" s="7"/>
      <c r="G59" s="15"/>
      <c r="H59" s="10" t="s">
        <v>102</v>
      </c>
      <c r="I59" s="7">
        <f t="shared" si="2"/>
        <v>0</v>
      </c>
      <c r="AA59" s="8"/>
      <c r="AB59" s="8"/>
      <c r="AC59" s="8"/>
    </row>
    <row r="60" spans="1:29" ht="12.75" customHeight="1" x14ac:dyDescent="0.2">
      <c r="A60" s="210"/>
      <c r="B60" s="210"/>
      <c r="C60" s="50" t="s">
        <v>37</v>
      </c>
      <c r="D60" s="15"/>
      <c r="E60" s="10" t="s">
        <v>102</v>
      </c>
      <c r="F60" s="7"/>
      <c r="G60" s="15"/>
      <c r="H60" s="10" t="s">
        <v>102</v>
      </c>
      <c r="I60" s="7">
        <f t="shared" si="2"/>
        <v>0</v>
      </c>
      <c r="AA60" s="8"/>
      <c r="AB60" s="8"/>
      <c r="AC60" s="8"/>
    </row>
    <row r="61" spans="1:29" ht="12.75" customHeight="1" x14ac:dyDescent="0.2">
      <c r="A61" s="210"/>
      <c r="B61" s="210"/>
      <c r="C61" s="50" t="s">
        <v>208</v>
      </c>
      <c r="D61" s="15"/>
      <c r="E61" s="10" t="s">
        <v>102</v>
      </c>
      <c r="F61" s="7"/>
      <c r="G61" s="15"/>
      <c r="H61" s="10" t="s">
        <v>102</v>
      </c>
      <c r="I61" s="7">
        <f t="shared" si="2"/>
        <v>0</v>
      </c>
      <c r="AA61" s="8"/>
      <c r="AB61" s="8"/>
      <c r="AC61" s="8"/>
    </row>
    <row r="62" spans="1:29" ht="12.75" customHeight="1" x14ac:dyDescent="0.2">
      <c r="A62" s="210"/>
      <c r="B62" s="210"/>
      <c r="C62" s="50" t="s">
        <v>1</v>
      </c>
      <c r="D62" s="15">
        <v>14016</v>
      </c>
      <c r="E62" s="10">
        <f t="shared" si="3"/>
        <v>0.34339474715797724</v>
      </c>
      <c r="F62" s="7"/>
      <c r="G62" s="15">
        <v>26800</v>
      </c>
      <c r="H62" s="10">
        <f t="shared" si="4"/>
        <v>0.65660525284202276</v>
      </c>
      <c r="I62" s="7">
        <f t="shared" si="2"/>
        <v>40816</v>
      </c>
      <c r="AA62" s="8"/>
      <c r="AB62" s="8"/>
      <c r="AC62" s="8"/>
    </row>
    <row r="63" spans="1:29" ht="12.75" customHeight="1" x14ac:dyDescent="0.2">
      <c r="A63" s="210"/>
      <c r="B63" s="210"/>
      <c r="C63" s="50" t="s">
        <v>16</v>
      </c>
      <c r="D63" s="15"/>
      <c r="E63" s="10" t="s">
        <v>102</v>
      </c>
      <c r="F63" s="7"/>
      <c r="G63" s="15"/>
      <c r="H63" s="10" t="s">
        <v>102</v>
      </c>
      <c r="I63" s="7">
        <f t="shared" si="2"/>
        <v>0</v>
      </c>
      <c r="AA63" s="8"/>
      <c r="AB63" s="8"/>
      <c r="AC63" s="8"/>
    </row>
    <row r="64" spans="1:29" ht="12.75" customHeight="1" x14ac:dyDescent="0.2">
      <c r="A64" s="210"/>
      <c r="B64" s="210"/>
      <c r="C64" s="50" t="s">
        <v>17</v>
      </c>
      <c r="D64" s="15"/>
      <c r="E64" s="10" t="s">
        <v>102</v>
      </c>
      <c r="F64" s="7"/>
      <c r="G64" s="15"/>
      <c r="H64" s="10" t="s">
        <v>102</v>
      </c>
      <c r="I64" s="7">
        <f t="shared" si="2"/>
        <v>0</v>
      </c>
      <c r="AA64" s="8"/>
      <c r="AB64" s="8"/>
      <c r="AC64" s="8"/>
    </row>
    <row r="65" spans="1:29" ht="12.75" customHeight="1" x14ac:dyDescent="0.2">
      <c r="A65" s="210"/>
      <c r="B65" s="210"/>
      <c r="C65" s="50" t="s">
        <v>21</v>
      </c>
      <c r="D65" s="15">
        <v>4608</v>
      </c>
      <c r="E65" s="10">
        <f t="shared" si="3"/>
        <v>0.28486646884272993</v>
      </c>
      <c r="F65" s="7"/>
      <c r="G65" s="15">
        <v>11568.000000000002</v>
      </c>
      <c r="H65" s="10">
        <f t="shared" si="4"/>
        <v>0.71513353115727007</v>
      </c>
      <c r="I65" s="7">
        <f t="shared" si="2"/>
        <v>16176.000000000002</v>
      </c>
      <c r="AA65" s="8"/>
      <c r="AB65" s="8"/>
      <c r="AC65" s="8"/>
    </row>
    <row r="66" spans="1:29" ht="12.75" customHeight="1" x14ac:dyDescent="0.2">
      <c r="A66" s="210"/>
      <c r="B66" s="210"/>
      <c r="C66" s="50" t="s">
        <v>3</v>
      </c>
      <c r="D66" s="15"/>
      <c r="E66" s="10" t="s">
        <v>102</v>
      </c>
      <c r="F66" s="7"/>
      <c r="G66" s="15"/>
      <c r="H66" s="10" t="s">
        <v>102</v>
      </c>
      <c r="I66" s="7">
        <f t="shared" si="2"/>
        <v>0</v>
      </c>
      <c r="AA66" s="8"/>
      <c r="AB66" s="8"/>
      <c r="AC66" s="8"/>
    </row>
    <row r="67" spans="1:29" ht="12.75" customHeight="1" x14ac:dyDescent="0.2">
      <c r="A67" s="210"/>
      <c r="B67" s="210"/>
      <c r="C67" s="50" t="s">
        <v>6</v>
      </c>
      <c r="D67" s="15">
        <v>1024</v>
      </c>
      <c r="E67" s="10">
        <f t="shared" si="3"/>
        <v>8.98876404494382E-2</v>
      </c>
      <c r="F67" s="7"/>
      <c r="G67" s="15">
        <v>10368</v>
      </c>
      <c r="H67" s="10">
        <f t="shared" si="4"/>
        <v>0.9101123595505618</v>
      </c>
      <c r="I67" s="7">
        <f t="shared" si="2"/>
        <v>11392</v>
      </c>
      <c r="AA67" s="8"/>
      <c r="AB67" s="8"/>
      <c r="AC67" s="8"/>
    </row>
    <row r="68" spans="1:29" ht="12.75" customHeight="1" x14ac:dyDescent="0.2">
      <c r="A68" s="210"/>
      <c r="B68" s="210"/>
      <c r="C68" s="50" t="s">
        <v>9</v>
      </c>
      <c r="D68" s="15"/>
      <c r="E68" s="10" t="s">
        <v>102</v>
      </c>
      <c r="F68" s="7"/>
      <c r="G68" s="15"/>
      <c r="H68" s="10" t="s">
        <v>102</v>
      </c>
      <c r="I68" s="7">
        <f t="shared" si="2"/>
        <v>0</v>
      </c>
      <c r="AA68" s="8"/>
      <c r="AB68" s="8"/>
      <c r="AC68" s="8"/>
    </row>
    <row r="69" spans="1:29" ht="12.75" customHeight="1" x14ac:dyDescent="0.2">
      <c r="A69" s="210"/>
      <c r="B69" s="210"/>
      <c r="C69" s="50" t="s">
        <v>236</v>
      </c>
      <c r="D69" s="15"/>
      <c r="E69" s="10" t="s">
        <v>102</v>
      </c>
      <c r="F69" s="7"/>
      <c r="G69" s="15"/>
      <c r="H69" s="10" t="s">
        <v>102</v>
      </c>
      <c r="I69" s="7">
        <f t="shared" si="2"/>
        <v>0</v>
      </c>
      <c r="AA69" s="8"/>
      <c r="AB69" s="8"/>
      <c r="AC69" s="8"/>
    </row>
    <row r="70" spans="1:29" ht="12.75" customHeight="1" x14ac:dyDescent="0.2">
      <c r="A70" s="210"/>
      <c r="B70" s="210"/>
      <c r="C70" s="50" t="s">
        <v>4</v>
      </c>
      <c r="D70" s="15"/>
      <c r="E70" s="10" t="s">
        <v>102</v>
      </c>
      <c r="F70" s="7"/>
      <c r="G70" s="15"/>
      <c r="H70" s="10" t="s">
        <v>102</v>
      </c>
      <c r="I70" s="7">
        <f t="shared" si="2"/>
        <v>0</v>
      </c>
      <c r="AA70" s="8"/>
      <c r="AB70" s="8"/>
      <c r="AC70" s="8"/>
    </row>
    <row r="71" spans="1:29" ht="12.75" customHeight="1" x14ac:dyDescent="0.2">
      <c r="A71" s="210"/>
      <c r="B71" s="210"/>
      <c r="C71" s="50" t="s">
        <v>10</v>
      </c>
      <c r="D71" s="15"/>
      <c r="E71" s="10" t="s">
        <v>102</v>
      </c>
      <c r="F71" s="7"/>
      <c r="G71" s="15"/>
      <c r="H71" s="10" t="s">
        <v>102</v>
      </c>
      <c r="I71" s="7">
        <f t="shared" si="2"/>
        <v>0</v>
      </c>
      <c r="AA71" s="8"/>
      <c r="AB71" s="8"/>
      <c r="AC71" s="8"/>
    </row>
    <row r="72" spans="1:29" ht="12.75" customHeight="1" x14ac:dyDescent="0.2">
      <c r="A72" s="210"/>
      <c r="B72" s="210"/>
      <c r="C72" s="50" t="s">
        <v>22</v>
      </c>
      <c r="D72" s="15">
        <v>9648</v>
      </c>
      <c r="E72" s="10">
        <f t="shared" si="3"/>
        <v>0.5982142857142857</v>
      </c>
      <c r="F72" s="7"/>
      <c r="G72" s="15">
        <v>6480</v>
      </c>
      <c r="H72" s="10">
        <f t="shared" si="4"/>
        <v>0.4017857142857143</v>
      </c>
      <c r="I72" s="7">
        <f t="shared" si="2"/>
        <v>16128</v>
      </c>
      <c r="AA72" s="8"/>
      <c r="AB72" s="8"/>
      <c r="AC72" s="8"/>
    </row>
    <row r="73" spans="1:29" ht="12.75" customHeight="1" x14ac:dyDescent="0.2">
      <c r="A73" s="210"/>
      <c r="B73" s="210"/>
      <c r="C73" s="50" t="s">
        <v>23</v>
      </c>
      <c r="D73" s="15"/>
      <c r="E73" s="10" t="s">
        <v>102</v>
      </c>
      <c r="F73" s="7"/>
      <c r="G73" s="15"/>
      <c r="H73" s="10" t="s">
        <v>102</v>
      </c>
      <c r="I73" s="7">
        <f t="shared" si="2"/>
        <v>0</v>
      </c>
      <c r="AA73" s="8"/>
      <c r="AB73" s="8"/>
      <c r="AC73" s="8"/>
    </row>
    <row r="74" spans="1:29" ht="12.75" customHeight="1" x14ac:dyDescent="0.2">
      <c r="A74" s="210"/>
      <c r="B74" s="210"/>
      <c r="C74" s="50" t="s">
        <v>47</v>
      </c>
      <c r="D74" s="15"/>
      <c r="E74" s="10" t="s">
        <v>102</v>
      </c>
      <c r="F74" s="7"/>
      <c r="G74" s="15"/>
      <c r="H74" s="10" t="s">
        <v>102</v>
      </c>
      <c r="I74" s="7">
        <f t="shared" si="2"/>
        <v>0</v>
      </c>
      <c r="AA74" s="8"/>
      <c r="AB74" s="8"/>
      <c r="AC74" s="8"/>
    </row>
    <row r="75" spans="1:29" ht="12.75" customHeight="1" x14ac:dyDescent="0.2">
      <c r="A75" s="210"/>
      <c r="B75" s="210"/>
      <c r="C75" s="50" t="s">
        <v>24</v>
      </c>
      <c r="D75" s="15"/>
      <c r="E75" s="10" t="s">
        <v>102</v>
      </c>
      <c r="F75" s="7"/>
      <c r="G75" s="15"/>
      <c r="H75" s="10" t="s">
        <v>102</v>
      </c>
      <c r="I75" s="7">
        <f t="shared" si="2"/>
        <v>0</v>
      </c>
      <c r="AA75" s="8"/>
      <c r="AB75" s="8"/>
      <c r="AC75" s="8"/>
    </row>
    <row r="76" spans="1:29" ht="12.75" customHeight="1" x14ac:dyDescent="0.2">
      <c r="A76" s="210"/>
      <c r="B76" s="210"/>
      <c r="C76" s="50" t="s">
        <v>5</v>
      </c>
      <c r="D76" s="15"/>
      <c r="E76" s="10" t="s">
        <v>102</v>
      </c>
      <c r="F76" s="7"/>
      <c r="G76" s="15"/>
      <c r="H76" s="10" t="s">
        <v>102</v>
      </c>
      <c r="I76" s="7">
        <f t="shared" si="2"/>
        <v>0</v>
      </c>
      <c r="AA76" s="8"/>
      <c r="AB76" s="8"/>
      <c r="AC76" s="8"/>
    </row>
    <row r="77" spans="1:29" ht="12.75" customHeight="1" thickBot="1" x14ac:dyDescent="0.25">
      <c r="A77" s="210"/>
      <c r="B77" s="217"/>
      <c r="C77" s="64" t="s">
        <v>25</v>
      </c>
      <c r="D77" s="60">
        <f>SUM(D53:D76)</f>
        <v>29296</v>
      </c>
      <c r="E77" s="61">
        <f t="shared" ref="E77:E101" si="5">+D77/$I77</f>
        <v>0.34046113796950539</v>
      </c>
      <c r="F77" s="63"/>
      <c r="G77" s="60">
        <f>SUM(G53:G76)</f>
        <v>56752</v>
      </c>
      <c r="H77" s="61">
        <f t="shared" ref="H77:H101" si="6">+G77/$I77</f>
        <v>0.65953886203049461</v>
      </c>
      <c r="I77" s="63">
        <f t="shared" ref="I77:I101" si="7">+D77+G77</f>
        <v>86048</v>
      </c>
      <c r="AA77" s="8"/>
      <c r="AB77" s="8"/>
      <c r="AC77" s="8"/>
    </row>
    <row r="78" spans="1:29" ht="12.75" customHeight="1" thickBot="1" x14ac:dyDescent="0.25">
      <c r="A78" s="217"/>
      <c r="B78" s="204" t="s">
        <v>326</v>
      </c>
      <c r="C78" s="205"/>
      <c r="D78" s="76">
        <f>+D77</f>
        <v>29296</v>
      </c>
      <c r="E78" s="77">
        <f t="shared" si="5"/>
        <v>0.34046113796950539</v>
      </c>
      <c r="F78" s="78"/>
      <c r="G78" s="76">
        <f>+G77</f>
        <v>56752</v>
      </c>
      <c r="H78" s="77">
        <f t="shared" si="6"/>
        <v>0.65953886203049461</v>
      </c>
      <c r="I78" s="78">
        <f t="shared" si="7"/>
        <v>86048</v>
      </c>
      <c r="AA78" s="8"/>
      <c r="AB78" s="8"/>
      <c r="AC78" s="8"/>
    </row>
    <row r="79" spans="1:29" ht="12.75" customHeight="1" x14ac:dyDescent="0.2">
      <c r="A79" s="212" t="s">
        <v>534</v>
      </c>
      <c r="B79" s="212" t="s">
        <v>518</v>
      </c>
      <c r="C79" s="51" t="s">
        <v>76</v>
      </c>
      <c r="D79" s="86"/>
      <c r="E79" s="87"/>
      <c r="F79" s="86"/>
      <c r="G79" s="86"/>
      <c r="H79" s="87"/>
      <c r="I79" s="86"/>
      <c r="AA79" s="8"/>
      <c r="AB79" s="8"/>
      <c r="AC79" s="8"/>
    </row>
    <row r="80" spans="1:29" ht="12.75" customHeight="1" x14ac:dyDescent="0.2">
      <c r="A80" s="209"/>
      <c r="B80" s="209"/>
      <c r="C80" s="9" t="s">
        <v>234</v>
      </c>
      <c r="D80" s="15"/>
      <c r="E80" s="10" t="s">
        <v>102</v>
      </c>
      <c r="F80" s="7"/>
      <c r="G80" s="15"/>
      <c r="H80" s="10" t="s">
        <v>102</v>
      </c>
      <c r="I80" s="7">
        <f t="shared" si="7"/>
        <v>0</v>
      </c>
      <c r="AA80" s="8"/>
      <c r="AB80" s="8"/>
      <c r="AC80" s="8"/>
    </row>
    <row r="81" spans="1:29" ht="12.75" customHeight="1" x14ac:dyDescent="0.2">
      <c r="A81" s="209"/>
      <c r="B81" s="209"/>
      <c r="C81" s="9" t="s">
        <v>7</v>
      </c>
      <c r="D81" s="15"/>
      <c r="E81" s="10">
        <f t="shared" si="5"/>
        <v>0</v>
      </c>
      <c r="F81" s="7"/>
      <c r="G81" s="15">
        <v>672</v>
      </c>
      <c r="H81" s="10">
        <f t="shared" si="6"/>
        <v>1</v>
      </c>
      <c r="I81" s="7">
        <f t="shared" si="7"/>
        <v>672</v>
      </c>
      <c r="AA81" s="8"/>
      <c r="AB81" s="8"/>
      <c r="AC81" s="8"/>
    </row>
    <row r="82" spans="1:29" ht="12.75" customHeight="1" x14ac:dyDescent="0.2">
      <c r="A82" s="209"/>
      <c r="B82" s="209"/>
      <c r="C82" s="9" t="s">
        <v>235</v>
      </c>
      <c r="D82" s="15"/>
      <c r="E82" s="10" t="s">
        <v>102</v>
      </c>
      <c r="F82" s="7"/>
      <c r="G82" s="15"/>
      <c r="H82" s="10" t="s">
        <v>102</v>
      </c>
      <c r="I82" s="7">
        <f t="shared" si="7"/>
        <v>0</v>
      </c>
      <c r="AA82" s="8"/>
      <c r="AB82" s="8"/>
      <c r="AC82" s="8"/>
    </row>
    <row r="83" spans="1:29" ht="12.75" customHeight="1" x14ac:dyDescent="0.2">
      <c r="A83" s="209"/>
      <c r="B83" s="209"/>
      <c r="C83" s="9" t="s">
        <v>14</v>
      </c>
      <c r="D83" s="15">
        <v>1200</v>
      </c>
      <c r="E83" s="10">
        <f t="shared" si="5"/>
        <v>0.5</v>
      </c>
      <c r="F83" s="7"/>
      <c r="G83" s="15">
        <v>1200</v>
      </c>
      <c r="H83" s="10">
        <f t="shared" si="6"/>
        <v>0.5</v>
      </c>
      <c r="I83" s="7">
        <f t="shared" si="7"/>
        <v>2400</v>
      </c>
      <c r="AA83" s="8"/>
      <c r="AB83" s="8"/>
      <c r="AC83" s="8"/>
    </row>
    <row r="84" spans="1:29" ht="12.75" customHeight="1" x14ac:dyDescent="0.2">
      <c r="A84" s="209"/>
      <c r="B84" s="210"/>
      <c r="C84" s="9" t="s">
        <v>0</v>
      </c>
      <c r="D84" s="15">
        <v>864</v>
      </c>
      <c r="E84" s="10">
        <f t="shared" si="5"/>
        <v>1</v>
      </c>
      <c r="F84" s="7"/>
      <c r="G84" s="15">
        <v>0</v>
      </c>
      <c r="H84" s="10">
        <f t="shared" si="6"/>
        <v>0</v>
      </c>
      <c r="I84" s="7">
        <f t="shared" si="7"/>
        <v>864</v>
      </c>
      <c r="AA84" s="8"/>
      <c r="AB84" s="8"/>
      <c r="AC84" s="8"/>
    </row>
    <row r="85" spans="1:29" ht="12.75" customHeight="1" x14ac:dyDescent="0.2">
      <c r="A85" s="209"/>
      <c r="B85" s="210"/>
      <c r="C85" s="50" t="s">
        <v>34</v>
      </c>
      <c r="D85" s="15"/>
      <c r="E85" s="10" t="s">
        <v>102</v>
      </c>
      <c r="F85" s="7"/>
      <c r="G85" s="15"/>
      <c r="H85" s="10" t="s">
        <v>102</v>
      </c>
      <c r="I85" s="7">
        <f t="shared" si="7"/>
        <v>0</v>
      </c>
      <c r="AA85" s="8"/>
      <c r="AB85" s="8"/>
      <c r="AC85" s="8"/>
    </row>
    <row r="86" spans="1:29" ht="12.75" customHeight="1" x14ac:dyDescent="0.2">
      <c r="A86" s="209"/>
      <c r="B86" s="210"/>
      <c r="C86" s="50" t="s">
        <v>37</v>
      </c>
      <c r="D86" s="15">
        <v>0</v>
      </c>
      <c r="E86" s="10">
        <f t="shared" si="5"/>
        <v>0</v>
      </c>
      <c r="F86" s="7"/>
      <c r="G86" s="15">
        <v>1392</v>
      </c>
      <c r="H86" s="10">
        <f t="shared" si="6"/>
        <v>1</v>
      </c>
      <c r="I86" s="7">
        <f t="shared" si="7"/>
        <v>1392</v>
      </c>
      <c r="AA86" s="8"/>
      <c r="AB86" s="8"/>
      <c r="AC86" s="8"/>
    </row>
    <row r="87" spans="1:29" ht="12.75" customHeight="1" x14ac:dyDescent="0.2">
      <c r="A87" s="209"/>
      <c r="B87" s="210"/>
      <c r="C87" s="50" t="s">
        <v>208</v>
      </c>
      <c r="D87" s="15">
        <v>2448</v>
      </c>
      <c r="E87" s="10">
        <f t="shared" si="5"/>
        <v>0.4358974358974359</v>
      </c>
      <c r="F87" s="7"/>
      <c r="G87" s="15">
        <v>3168</v>
      </c>
      <c r="H87" s="10">
        <f t="shared" si="6"/>
        <v>0.5641025641025641</v>
      </c>
      <c r="I87" s="7">
        <f t="shared" si="7"/>
        <v>5616</v>
      </c>
      <c r="AA87" s="8"/>
      <c r="AB87" s="8"/>
      <c r="AC87" s="8"/>
    </row>
    <row r="88" spans="1:29" ht="12.75" customHeight="1" x14ac:dyDescent="0.2">
      <c r="A88" s="209"/>
      <c r="B88" s="210"/>
      <c r="C88" s="50" t="s">
        <v>1</v>
      </c>
      <c r="D88" s="15">
        <v>0</v>
      </c>
      <c r="E88" s="10">
        <f t="shared" si="5"/>
        <v>0</v>
      </c>
      <c r="F88" s="7"/>
      <c r="G88" s="15">
        <v>8304</v>
      </c>
      <c r="H88" s="10">
        <f t="shared" si="6"/>
        <v>1</v>
      </c>
      <c r="I88" s="7">
        <f t="shared" si="7"/>
        <v>8304</v>
      </c>
      <c r="AA88" s="8"/>
      <c r="AB88" s="8"/>
      <c r="AC88" s="8"/>
    </row>
    <row r="89" spans="1:29" ht="12.75" customHeight="1" x14ac:dyDescent="0.2">
      <c r="A89" s="209"/>
      <c r="B89" s="210"/>
      <c r="C89" s="50" t="s">
        <v>16</v>
      </c>
      <c r="D89" s="15">
        <v>0</v>
      </c>
      <c r="E89" s="10">
        <f t="shared" si="5"/>
        <v>0</v>
      </c>
      <c r="F89" s="7"/>
      <c r="G89" s="15">
        <v>2304</v>
      </c>
      <c r="H89" s="10">
        <f t="shared" si="6"/>
        <v>1</v>
      </c>
      <c r="I89" s="7">
        <f t="shared" si="7"/>
        <v>2304</v>
      </c>
      <c r="AA89" s="8"/>
      <c r="AB89" s="8"/>
      <c r="AC89" s="8"/>
    </row>
    <row r="90" spans="1:29" ht="12.75" customHeight="1" x14ac:dyDescent="0.2">
      <c r="A90" s="209"/>
      <c r="B90" s="210"/>
      <c r="C90" s="50" t="s">
        <v>21</v>
      </c>
      <c r="D90" s="15">
        <v>3504</v>
      </c>
      <c r="E90" s="10">
        <f t="shared" si="5"/>
        <v>0.5934959349593496</v>
      </c>
      <c r="F90" s="7"/>
      <c r="G90" s="15">
        <v>2400</v>
      </c>
      <c r="H90" s="10">
        <f t="shared" si="6"/>
        <v>0.4065040650406504</v>
      </c>
      <c r="I90" s="7">
        <f t="shared" si="7"/>
        <v>5904</v>
      </c>
      <c r="AA90" s="8"/>
      <c r="AB90" s="8"/>
      <c r="AC90" s="8"/>
    </row>
    <row r="91" spans="1:29" ht="12.75" customHeight="1" x14ac:dyDescent="0.2">
      <c r="A91" s="209"/>
      <c r="B91" s="210"/>
      <c r="C91" s="50" t="s">
        <v>3</v>
      </c>
      <c r="D91" s="15">
        <v>0</v>
      </c>
      <c r="E91" s="10">
        <f t="shared" si="5"/>
        <v>0</v>
      </c>
      <c r="F91" s="7"/>
      <c r="G91" s="15">
        <v>624</v>
      </c>
      <c r="H91" s="10">
        <f t="shared" si="6"/>
        <v>1</v>
      </c>
      <c r="I91" s="7">
        <f t="shared" si="7"/>
        <v>624</v>
      </c>
      <c r="AA91" s="8"/>
      <c r="AB91" s="8"/>
      <c r="AC91" s="8"/>
    </row>
    <row r="92" spans="1:29" ht="12.75" customHeight="1" x14ac:dyDescent="0.2">
      <c r="A92" s="209"/>
      <c r="B92" s="210"/>
      <c r="C92" s="50" t="s">
        <v>6</v>
      </c>
      <c r="D92" s="15">
        <v>3008</v>
      </c>
      <c r="E92" s="10">
        <f t="shared" si="5"/>
        <v>1</v>
      </c>
      <c r="F92" s="7"/>
      <c r="G92" s="15"/>
      <c r="H92" s="10">
        <f t="shared" si="6"/>
        <v>0</v>
      </c>
      <c r="I92" s="7">
        <f t="shared" si="7"/>
        <v>3008</v>
      </c>
      <c r="AA92" s="8"/>
      <c r="AB92" s="8"/>
      <c r="AC92" s="8"/>
    </row>
    <row r="93" spans="1:29" ht="12.75" customHeight="1" x14ac:dyDescent="0.2">
      <c r="A93" s="209"/>
      <c r="B93" s="210"/>
      <c r="C93" s="50" t="s">
        <v>9</v>
      </c>
      <c r="D93" s="15"/>
      <c r="E93" s="10" t="s">
        <v>102</v>
      </c>
      <c r="F93" s="7"/>
      <c r="G93" s="15"/>
      <c r="H93" s="10" t="s">
        <v>102</v>
      </c>
      <c r="I93" s="7">
        <f t="shared" si="7"/>
        <v>0</v>
      </c>
      <c r="AA93" s="8"/>
      <c r="AB93" s="8"/>
      <c r="AC93" s="8"/>
    </row>
    <row r="94" spans="1:29" ht="12.75" customHeight="1" x14ac:dyDescent="0.2">
      <c r="A94" s="209"/>
      <c r="B94" s="210"/>
      <c r="C94" s="50" t="s">
        <v>236</v>
      </c>
      <c r="D94" s="15"/>
      <c r="E94" s="10" t="s">
        <v>102</v>
      </c>
      <c r="F94" s="7"/>
      <c r="G94" s="15"/>
      <c r="H94" s="10" t="s">
        <v>102</v>
      </c>
      <c r="I94" s="7">
        <f t="shared" si="7"/>
        <v>0</v>
      </c>
      <c r="AA94" s="8"/>
      <c r="AB94" s="8"/>
      <c r="AC94" s="8"/>
    </row>
    <row r="95" spans="1:29" ht="12.75" customHeight="1" x14ac:dyDescent="0.2">
      <c r="A95" s="209"/>
      <c r="B95" s="210"/>
      <c r="C95" s="50" t="s">
        <v>4</v>
      </c>
      <c r="D95" s="15"/>
      <c r="E95" s="10" t="s">
        <v>102</v>
      </c>
      <c r="F95" s="7"/>
      <c r="G95" s="15"/>
      <c r="H95" s="10" t="s">
        <v>102</v>
      </c>
      <c r="I95" s="7">
        <f t="shared" si="7"/>
        <v>0</v>
      </c>
      <c r="AA95" s="8"/>
      <c r="AB95" s="8"/>
      <c r="AC95" s="8"/>
    </row>
    <row r="96" spans="1:29" ht="12.75" customHeight="1" x14ac:dyDescent="0.2">
      <c r="A96" s="209"/>
      <c r="B96" s="210"/>
      <c r="C96" s="50" t="s">
        <v>22</v>
      </c>
      <c r="D96" s="15">
        <v>2736</v>
      </c>
      <c r="E96" s="10">
        <f t="shared" si="5"/>
        <v>1</v>
      </c>
      <c r="F96" s="7"/>
      <c r="G96" s="15"/>
      <c r="H96" s="10">
        <f t="shared" si="6"/>
        <v>0</v>
      </c>
      <c r="I96" s="7">
        <f t="shared" si="7"/>
        <v>2736</v>
      </c>
      <c r="AA96" s="8"/>
      <c r="AB96" s="8"/>
      <c r="AC96" s="8"/>
    </row>
    <row r="97" spans="1:29" ht="12.75" customHeight="1" x14ac:dyDescent="0.2">
      <c r="A97" s="209"/>
      <c r="B97" s="210"/>
      <c r="C97" s="50" t="s">
        <v>23</v>
      </c>
      <c r="D97" s="15"/>
      <c r="E97" s="10" t="s">
        <v>102</v>
      </c>
      <c r="F97" s="7"/>
      <c r="G97" s="15"/>
      <c r="H97" s="10" t="s">
        <v>102</v>
      </c>
      <c r="I97" s="7">
        <f t="shared" si="7"/>
        <v>0</v>
      </c>
      <c r="AA97" s="8"/>
      <c r="AB97" s="8"/>
      <c r="AC97" s="8"/>
    </row>
    <row r="98" spans="1:29" ht="12.75" customHeight="1" x14ac:dyDescent="0.2">
      <c r="A98" s="209"/>
      <c r="B98" s="210"/>
      <c r="C98" s="50" t="s">
        <v>47</v>
      </c>
      <c r="D98" s="15"/>
      <c r="E98" s="10" t="s">
        <v>102</v>
      </c>
      <c r="F98" s="7"/>
      <c r="G98" s="15"/>
      <c r="H98" s="10" t="s">
        <v>102</v>
      </c>
      <c r="I98" s="7">
        <f t="shared" si="7"/>
        <v>0</v>
      </c>
      <c r="AA98" s="8"/>
      <c r="AB98" s="8"/>
      <c r="AC98" s="8"/>
    </row>
    <row r="99" spans="1:29" ht="12.75" customHeight="1" x14ac:dyDescent="0.2">
      <c r="A99" s="209"/>
      <c r="B99" s="210"/>
      <c r="C99" s="50" t="s">
        <v>5</v>
      </c>
      <c r="D99" s="15"/>
      <c r="E99" s="10" t="s">
        <v>102</v>
      </c>
      <c r="F99" s="7"/>
      <c r="G99" s="15"/>
      <c r="H99" s="10" t="s">
        <v>102</v>
      </c>
      <c r="I99" s="7">
        <f t="shared" si="7"/>
        <v>0</v>
      </c>
      <c r="AA99" s="8"/>
      <c r="AB99" s="8"/>
      <c r="AC99" s="8"/>
    </row>
    <row r="100" spans="1:29" ht="12.75" customHeight="1" thickBot="1" x14ac:dyDescent="0.25">
      <c r="A100" s="209"/>
      <c r="B100" s="217"/>
      <c r="C100" s="64" t="s">
        <v>25</v>
      </c>
      <c r="D100" s="60">
        <f>SUM(D80:D99)</f>
        <v>13760</v>
      </c>
      <c r="E100" s="61">
        <f t="shared" si="5"/>
        <v>0.40681173131504256</v>
      </c>
      <c r="F100" s="63"/>
      <c r="G100" s="60">
        <f>SUM(G80:G99)</f>
        <v>20064</v>
      </c>
      <c r="H100" s="61">
        <f t="shared" si="6"/>
        <v>0.59318826868495744</v>
      </c>
      <c r="I100" s="63">
        <f t="shared" si="7"/>
        <v>33824</v>
      </c>
      <c r="AA100" s="8"/>
      <c r="AB100" s="8"/>
      <c r="AC100" s="8"/>
    </row>
    <row r="101" spans="1:29" ht="12.75" customHeight="1" thickBot="1" x14ac:dyDescent="0.25">
      <c r="A101" s="219"/>
      <c r="B101" s="204" t="s">
        <v>327</v>
      </c>
      <c r="C101" s="205"/>
      <c r="D101" s="76">
        <f>+D100</f>
        <v>13760</v>
      </c>
      <c r="E101" s="77">
        <f t="shared" si="5"/>
        <v>0.40681173131504256</v>
      </c>
      <c r="F101" s="78"/>
      <c r="G101" s="76">
        <f>+G100</f>
        <v>20064</v>
      </c>
      <c r="H101" s="77">
        <f t="shared" si="6"/>
        <v>0.59318826868495744</v>
      </c>
      <c r="I101" s="78">
        <f t="shared" si="7"/>
        <v>33824</v>
      </c>
      <c r="AA101" s="8"/>
      <c r="AB101" s="8"/>
      <c r="AC101" s="8"/>
    </row>
    <row r="102" spans="1:29" ht="12.75" customHeight="1" x14ac:dyDescent="0.2">
      <c r="A102" s="207" t="s">
        <v>533</v>
      </c>
      <c r="B102" s="209" t="s">
        <v>519</v>
      </c>
      <c r="C102" s="53" t="s">
        <v>298</v>
      </c>
      <c r="D102" s="72"/>
      <c r="E102" s="42"/>
      <c r="F102" s="43"/>
      <c r="G102" s="72"/>
      <c r="H102" s="42"/>
      <c r="I102" s="43"/>
      <c r="AA102" s="8"/>
      <c r="AB102" s="8"/>
      <c r="AC102" s="8"/>
    </row>
    <row r="103" spans="1:29" ht="12.75" customHeight="1" x14ac:dyDescent="0.2">
      <c r="A103" s="214"/>
      <c r="B103" s="209"/>
      <c r="C103" s="52" t="s">
        <v>304</v>
      </c>
      <c r="D103" s="16">
        <v>0</v>
      </c>
      <c r="E103" s="17">
        <f t="shared" ref="E103:E140" si="8">+D103/$I103</f>
        <v>0</v>
      </c>
      <c r="F103" s="16"/>
      <c r="G103" s="16">
        <v>1200</v>
      </c>
      <c r="H103" s="17">
        <f t="shared" ref="H103:H140" si="9">+G103/$I103</f>
        <v>1</v>
      </c>
      <c r="I103" s="16">
        <f t="shared" ref="I103:I140" si="10">+D103+G103</f>
        <v>1200</v>
      </c>
      <c r="AA103" s="8"/>
      <c r="AB103" s="8"/>
      <c r="AC103" s="8"/>
    </row>
    <row r="104" spans="1:29" ht="12.75" customHeight="1" x14ac:dyDescent="0.2">
      <c r="A104" s="214"/>
      <c r="B104" s="209"/>
      <c r="C104" s="52" t="s">
        <v>238</v>
      </c>
      <c r="D104" s="16">
        <v>624</v>
      </c>
      <c r="E104" s="17">
        <f t="shared" si="8"/>
        <v>7.1428571428571425E-2</v>
      </c>
      <c r="F104" s="16"/>
      <c r="G104" s="16">
        <v>8112</v>
      </c>
      <c r="H104" s="17">
        <f t="shared" si="9"/>
        <v>0.9285714285714286</v>
      </c>
      <c r="I104" s="16">
        <f t="shared" si="10"/>
        <v>8736</v>
      </c>
      <c r="AA104" s="8"/>
      <c r="AB104" s="8"/>
      <c r="AC104" s="8"/>
    </row>
    <row r="105" spans="1:29" ht="12.75" customHeight="1" x14ac:dyDescent="0.2">
      <c r="A105" s="214"/>
      <c r="B105" s="209"/>
      <c r="C105" s="52" t="s">
        <v>245</v>
      </c>
      <c r="D105" s="16">
        <v>0</v>
      </c>
      <c r="E105" s="17">
        <f t="shared" si="8"/>
        <v>0</v>
      </c>
      <c r="F105" s="16"/>
      <c r="G105" s="16">
        <v>1920</v>
      </c>
      <c r="H105" s="17">
        <f t="shared" si="9"/>
        <v>1</v>
      </c>
      <c r="I105" s="16">
        <f t="shared" si="10"/>
        <v>1920</v>
      </c>
      <c r="AA105" s="8"/>
      <c r="AB105" s="8"/>
      <c r="AC105" s="8"/>
    </row>
    <row r="106" spans="1:29" ht="12.75" customHeight="1" x14ac:dyDescent="0.2">
      <c r="A106" s="214"/>
      <c r="B106" s="209"/>
      <c r="C106" s="9" t="s">
        <v>239</v>
      </c>
      <c r="D106" s="16">
        <v>15312</v>
      </c>
      <c r="E106" s="17">
        <f t="shared" si="8"/>
        <v>0.60188679245283017</v>
      </c>
      <c r="F106" s="16"/>
      <c r="G106" s="16">
        <v>10128</v>
      </c>
      <c r="H106" s="17">
        <f t="shared" si="9"/>
        <v>0.39811320754716983</v>
      </c>
      <c r="I106" s="16">
        <f t="shared" si="10"/>
        <v>25440</v>
      </c>
      <c r="AA106" s="8"/>
      <c r="AB106" s="8"/>
      <c r="AC106" s="8"/>
    </row>
    <row r="107" spans="1:29" ht="12.75" customHeight="1" x14ac:dyDescent="0.2">
      <c r="A107" s="214"/>
      <c r="B107" s="209"/>
      <c r="C107" s="49" t="s">
        <v>246</v>
      </c>
      <c r="D107" s="16">
        <v>5040</v>
      </c>
      <c r="E107" s="17">
        <f t="shared" si="8"/>
        <v>1</v>
      </c>
      <c r="F107" s="16"/>
      <c r="G107" s="16">
        <v>0</v>
      </c>
      <c r="H107" s="17">
        <f t="shared" si="9"/>
        <v>0</v>
      </c>
      <c r="I107" s="16">
        <f t="shared" si="10"/>
        <v>5040</v>
      </c>
      <c r="AA107" s="8"/>
      <c r="AB107" s="8"/>
      <c r="AC107" s="8"/>
    </row>
    <row r="108" spans="1:29" ht="12.75" customHeight="1" x14ac:dyDescent="0.2">
      <c r="A108" s="214"/>
      <c r="B108" s="209"/>
      <c r="C108" s="49" t="s">
        <v>240</v>
      </c>
      <c r="D108" s="16">
        <v>43664</v>
      </c>
      <c r="E108" s="17">
        <f t="shared" si="8"/>
        <v>0.50933184023889511</v>
      </c>
      <c r="F108" s="16"/>
      <c r="G108" s="16">
        <v>42064</v>
      </c>
      <c r="H108" s="17">
        <f t="shared" si="9"/>
        <v>0.49066815976110489</v>
      </c>
      <c r="I108" s="16">
        <f t="shared" si="10"/>
        <v>85728</v>
      </c>
      <c r="AA108" s="8"/>
      <c r="AB108" s="8"/>
      <c r="AC108" s="8"/>
    </row>
    <row r="109" spans="1:29" ht="12.75" customHeight="1" x14ac:dyDescent="0.2">
      <c r="A109" s="214"/>
      <c r="B109" s="209"/>
      <c r="C109" s="49" t="s">
        <v>241</v>
      </c>
      <c r="D109" s="16">
        <v>13344</v>
      </c>
      <c r="E109" s="17">
        <f t="shared" si="8"/>
        <v>0.34278668310727495</v>
      </c>
      <c r="F109" s="7"/>
      <c r="G109" s="16">
        <v>25584.000000000004</v>
      </c>
      <c r="H109" s="17">
        <f t="shared" si="9"/>
        <v>0.65721331689272511</v>
      </c>
      <c r="I109" s="7">
        <f t="shared" si="10"/>
        <v>38928</v>
      </c>
      <c r="AA109" s="8"/>
      <c r="AB109" s="8"/>
      <c r="AC109" s="8"/>
    </row>
    <row r="110" spans="1:29" ht="12.75" customHeight="1" x14ac:dyDescent="0.2">
      <c r="A110" s="214"/>
      <c r="B110" s="209"/>
      <c r="C110" s="49" t="s">
        <v>247</v>
      </c>
      <c r="D110" s="16">
        <v>0</v>
      </c>
      <c r="E110" s="17">
        <f t="shared" si="8"/>
        <v>0</v>
      </c>
      <c r="F110" s="7"/>
      <c r="G110" s="16">
        <v>2496</v>
      </c>
      <c r="H110" s="17">
        <f t="shared" si="9"/>
        <v>1</v>
      </c>
      <c r="I110" s="7">
        <f t="shared" si="10"/>
        <v>2496</v>
      </c>
      <c r="AA110" s="8"/>
      <c r="AB110" s="8"/>
      <c r="AC110" s="8"/>
    </row>
    <row r="111" spans="1:29" ht="12.75" customHeight="1" x14ac:dyDescent="0.2">
      <c r="A111" s="214"/>
      <c r="B111" s="209"/>
      <c r="C111" s="9" t="s">
        <v>243</v>
      </c>
      <c r="D111" s="16">
        <v>2944</v>
      </c>
      <c r="E111" s="17">
        <f t="shared" si="8"/>
        <v>0.25842696629213485</v>
      </c>
      <c r="F111" s="7"/>
      <c r="G111" s="16">
        <v>8448</v>
      </c>
      <c r="H111" s="17">
        <f t="shared" si="9"/>
        <v>0.7415730337078652</v>
      </c>
      <c r="I111" s="7">
        <f t="shared" si="10"/>
        <v>11392</v>
      </c>
      <c r="AA111" s="8"/>
      <c r="AB111" s="8"/>
      <c r="AC111" s="8"/>
    </row>
    <row r="112" spans="1:29" ht="12.75" customHeight="1" x14ac:dyDescent="0.2">
      <c r="A112" s="214"/>
      <c r="B112" s="209"/>
      <c r="C112" s="49" t="s">
        <v>242</v>
      </c>
      <c r="D112" s="16">
        <v>6768</v>
      </c>
      <c r="E112" s="17">
        <f t="shared" si="8"/>
        <v>0.30921052631578949</v>
      </c>
      <c r="F112" s="7"/>
      <c r="G112" s="16">
        <v>15120</v>
      </c>
      <c r="H112" s="17">
        <f t="shared" si="9"/>
        <v>0.69078947368421051</v>
      </c>
      <c r="I112" s="7">
        <f t="shared" si="10"/>
        <v>21888</v>
      </c>
      <c r="AA112" s="8"/>
      <c r="AB112" s="8"/>
      <c r="AC112" s="8"/>
    </row>
    <row r="113" spans="1:29" ht="12.75" customHeight="1" x14ac:dyDescent="0.2">
      <c r="A113" s="214"/>
      <c r="B113" s="209"/>
      <c r="C113" s="9" t="s">
        <v>248</v>
      </c>
      <c r="D113" s="16">
        <v>1344</v>
      </c>
      <c r="E113" s="17">
        <f t="shared" si="8"/>
        <v>0.62222222222222223</v>
      </c>
      <c r="F113" s="7"/>
      <c r="G113" s="16">
        <v>816</v>
      </c>
      <c r="H113" s="17">
        <f t="shared" si="9"/>
        <v>0.37777777777777777</v>
      </c>
      <c r="I113" s="7">
        <f t="shared" si="10"/>
        <v>2160</v>
      </c>
      <c r="AA113" s="8"/>
      <c r="AB113" s="8"/>
      <c r="AC113" s="8"/>
    </row>
    <row r="114" spans="1:29" ht="12.75" customHeight="1" x14ac:dyDescent="0.2">
      <c r="A114" s="214"/>
      <c r="B114" s="209"/>
      <c r="C114" s="9" t="s">
        <v>249</v>
      </c>
      <c r="D114" s="16">
        <v>672</v>
      </c>
      <c r="E114" s="17">
        <f t="shared" si="8"/>
        <v>0.16867469879518071</v>
      </c>
      <c r="F114" s="7"/>
      <c r="G114" s="16">
        <v>3312</v>
      </c>
      <c r="H114" s="17">
        <f t="shared" si="9"/>
        <v>0.83132530120481929</v>
      </c>
      <c r="I114" s="7">
        <f t="shared" si="10"/>
        <v>3984</v>
      </c>
      <c r="AA114" s="8"/>
      <c r="AB114" s="8"/>
      <c r="AC114" s="8"/>
    </row>
    <row r="115" spans="1:29" ht="12.75" customHeight="1" x14ac:dyDescent="0.2">
      <c r="A115" s="214"/>
      <c r="B115" s="209"/>
      <c r="C115" s="9" t="s">
        <v>244</v>
      </c>
      <c r="D115" s="16">
        <v>0</v>
      </c>
      <c r="E115" s="17">
        <f t="shared" si="8"/>
        <v>0</v>
      </c>
      <c r="F115" s="7"/>
      <c r="G115" s="16">
        <v>2208</v>
      </c>
      <c r="H115" s="17">
        <f t="shared" si="9"/>
        <v>1</v>
      </c>
      <c r="I115" s="7">
        <f t="shared" si="10"/>
        <v>2208</v>
      </c>
      <c r="AA115" s="8"/>
      <c r="AB115" s="8"/>
      <c r="AC115" s="8"/>
    </row>
    <row r="116" spans="1:29" ht="12.75" customHeight="1" x14ac:dyDescent="0.2">
      <c r="A116" s="214"/>
      <c r="B116" s="209"/>
      <c r="C116" s="35" t="s">
        <v>75</v>
      </c>
      <c r="D116" s="33">
        <f>SUM(D103:D115)</f>
        <v>89712</v>
      </c>
      <c r="E116" s="34">
        <f t="shared" si="8"/>
        <v>0.42493368700265249</v>
      </c>
      <c r="F116" s="33"/>
      <c r="G116" s="33">
        <f>SUM(G103:G115)</f>
        <v>121408</v>
      </c>
      <c r="H116" s="34">
        <f t="shared" si="9"/>
        <v>0.57506631299734745</v>
      </c>
      <c r="I116" s="33">
        <f t="shared" si="10"/>
        <v>211120</v>
      </c>
      <c r="AA116" s="8"/>
      <c r="AB116" s="8"/>
      <c r="AC116" s="8"/>
    </row>
    <row r="117" spans="1:29" ht="12.75" customHeight="1" thickBot="1" x14ac:dyDescent="0.25">
      <c r="A117" s="214"/>
      <c r="B117" s="219"/>
      <c r="C117" s="59" t="s">
        <v>25</v>
      </c>
      <c r="D117" s="60">
        <f>+D116</f>
        <v>89712</v>
      </c>
      <c r="E117" s="61">
        <f t="shared" si="8"/>
        <v>0.42493368700265249</v>
      </c>
      <c r="F117" s="63"/>
      <c r="G117" s="60">
        <f>+G116</f>
        <v>121408</v>
      </c>
      <c r="H117" s="61">
        <f t="shared" si="9"/>
        <v>0.57506631299734745</v>
      </c>
      <c r="I117" s="63">
        <f t="shared" si="10"/>
        <v>211120</v>
      </c>
      <c r="AA117" s="8"/>
      <c r="AB117" s="8"/>
      <c r="AC117" s="8"/>
    </row>
    <row r="118" spans="1:29" ht="12.75" customHeight="1" x14ac:dyDescent="0.2">
      <c r="A118" s="207" t="s">
        <v>533</v>
      </c>
      <c r="B118" s="212" t="s">
        <v>520</v>
      </c>
      <c r="C118" s="51" t="s">
        <v>432</v>
      </c>
      <c r="D118" s="43"/>
      <c r="E118" s="42"/>
      <c r="F118" s="43"/>
      <c r="G118" s="43"/>
      <c r="H118" s="42"/>
      <c r="I118" s="43"/>
      <c r="AA118" s="8"/>
      <c r="AB118" s="8"/>
      <c r="AC118" s="8"/>
    </row>
    <row r="119" spans="1:29" ht="12.75" customHeight="1" x14ac:dyDescent="0.2">
      <c r="A119" s="215"/>
      <c r="B119" s="209"/>
      <c r="C119" s="50" t="s">
        <v>637</v>
      </c>
      <c r="D119" s="7"/>
      <c r="E119" s="10" t="s">
        <v>102</v>
      </c>
      <c r="F119" s="7"/>
      <c r="G119" s="7"/>
      <c r="H119" s="10" t="s">
        <v>102</v>
      </c>
      <c r="I119" s="7">
        <f t="shared" si="10"/>
        <v>0</v>
      </c>
      <c r="AA119" s="8"/>
      <c r="AB119" s="8"/>
      <c r="AC119" s="8"/>
    </row>
    <row r="120" spans="1:29" ht="12.75" customHeight="1" x14ac:dyDescent="0.2">
      <c r="A120" s="215"/>
      <c r="B120" s="209"/>
      <c r="C120" s="50" t="s">
        <v>635</v>
      </c>
      <c r="D120" s="7">
        <v>7040</v>
      </c>
      <c r="E120" s="10">
        <f t="shared" si="8"/>
        <v>0.72131147540983609</v>
      </c>
      <c r="F120" s="7"/>
      <c r="G120" s="7">
        <v>2720</v>
      </c>
      <c r="H120" s="10">
        <f t="shared" si="9"/>
        <v>0.27868852459016391</v>
      </c>
      <c r="I120" s="7">
        <f t="shared" si="10"/>
        <v>9760</v>
      </c>
      <c r="AA120" s="8"/>
      <c r="AB120" s="8"/>
      <c r="AC120" s="8"/>
    </row>
    <row r="121" spans="1:29" ht="12.75" customHeight="1" x14ac:dyDescent="0.2">
      <c r="A121" s="215"/>
      <c r="B121" s="209"/>
      <c r="C121" s="50" t="s">
        <v>479</v>
      </c>
      <c r="D121" s="7"/>
      <c r="E121" s="10" t="s">
        <v>102</v>
      </c>
      <c r="F121" s="7"/>
      <c r="G121" s="7"/>
      <c r="H121" s="10" t="s">
        <v>102</v>
      </c>
      <c r="I121" s="7">
        <f t="shared" si="10"/>
        <v>0</v>
      </c>
      <c r="AA121" s="8"/>
      <c r="AB121" s="8"/>
      <c r="AC121" s="8"/>
    </row>
    <row r="122" spans="1:29" ht="12.75" customHeight="1" x14ac:dyDescent="0.2">
      <c r="A122" s="215"/>
      <c r="B122" s="209"/>
      <c r="C122" s="50" t="s">
        <v>632</v>
      </c>
      <c r="D122" s="7">
        <v>960</v>
      </c>
      <c r="E122" s="10">
        <f t="shared" si="8"/>
        <v>1</v>
      </c>
      <c r="F122" s="7"/>
      <c r="G122" s="7"/>
      <c r="H122" s="10">
        <f t="shared" si="9"/>
        <v>0</v>
      </c>
      <c r="I122" s="7">
        <f t="shared" si="10"/>
        <v>960</v>
      </c>
      <c r="AA122" s="8"/>
      <c r="AB122" s="8"/>
      <c r="AC122" s="8"/>
    </row>
    <row r="123" spans="1:29" ht="12.75" customHeight="1" x14ac:dyDescent="0.2">
      <c r="A123" s="215"/>
      <c r="B123" s="209"/>
      <c r="C123" s="50" t="s">
        <v>633</v>
      </c>
      <c r="D123" s="7"/>
      <c r="E123" s="10" t="s">
        <v>102</v>
      </c>
      <c r="F123" s="7"/>
      <c r="G123" s="7"/>
      <c r="H123" s="10" t="s">
        <v>102</v>
      </c>
      <c r="I123" s="7">
        <f t="shared" si="10"/>
        <v>0</v>
      </c>
      <c r="AA123" s="8"/>
      <c r="AB123" s="8"/>
      <c r="AC123" s="8"/>
    </row>
    <row r="124" spans="1:29" ht="12.75" customHeight="1" x14ac:dyDescent="0.2">
      <c r="A124" s="215"/>
      <c r="B124" s="209"/>
      <c r="C124" s="50" t="s">
        <v>658</v>
      </c>
      <c r="D124" s="7"/>
      <c r="E124" s="10" t="s">
        <v>102</v>
      </c>
      <c r="F124" s="7"/>
      <c r="G124" s="7"/>
      <c r="H124" s="10" t="s">
        <v>102</v>
      </c>
      <c r="I124" s="7">
        <f t="shared" si="10"/>
        <v>0</v>
      </c>
      <c r="AA124" s="8"/>
      <c r="AB124" s="8"/>
      <c r="AC124" s="8"/>
    </row>
    <row r="125" spans="1:29" ht="12.75" customHeight="1" x14ac:dyDescent="0.2">
      <c r="A125" s="215"/>
      <c r="B125" s="209"/>
      <c r="C125" s="9" t="s">
        <v>639</v>
      </c>
      <c r="D125" s="7"/>
      <c r="E125" s="10">
        <f t="shared" si="8"/>
        <v>0</v>
      </c>
      <c r="F125" s="7"/>
      <c r="G125" s="7">
        <v>512</v>
      </c>
      <c r="H125" s="10">
        <f t="shared" si="9"/>
        <v>1</v>
      </c>
      <c r="I125" s="7">
        <f t="shared" si="10"/>
        <v>512</v>
      </c>
      <c r="AA125" s="8"/>
      <c r="AB125" s="8"/>
      <c r="AC125" s="8"/>
    </row>
    <row r="126" spans="1:29" ht="12.75" customHeight="1" x14ac:dyDescent="0.2">
      <c r="A126" s="215"/>
      <c r="B126" s="209"/>
      <c r="C126" s="35" t="s">
        <v>75</v>
      </c>
      <c r="D126" s="33">
        <f>SUM(D119:D125)</f>
        <v>8000</v>
      </c>
      <c r="E126" s="34">
        <f t="shared" si="8"/>
        <v>0.71225071225071224</v>
      </c>
      <c r="F126" s="33"/>
      <c r="G126" s="33">
        <f>SUM(G119:G125)</f>
        <v>3232</v>
      </c>
      <c r="H126" s="34">
        <f t="shared" si="9"/>
        <v>0.28774928774928776</v>
      </c>
      <c r="I126" s="33">
        <f t="shared" si="10"/>
        <v>11232</v>
      </c>
      <c r="AA126" s="8"/>
      <c r="AB126" s="8"/>
      <c r="AC126" s="8"/>
    </row>
    <row r="127" spans="1:29" ht="12.75" customHeight="1" x14ac:dyDescent="0.2">
      <c r="A127" s="215"/>
      <c r="B127" s="209"/>
      <c r="C127" s="54" t="s">
        <v>197</v>
      </c>
      <c r="D127" s="33"/>
      <c r="E127" s="34"/>
      <c r="F127" s="65"/>
      <c r="G127" s="33"/>
      <c r="H127" s="34"/>
      <c r="I127" s="33"/>
      <c r="AA127" s="8"/>
      <c r="AB127" s="8"/>
      <c r="AC127" s="8"/>
    </row>
    <row r="128" spans="1:29" ht="12.75" customHeight="1" x14ac:dyDescent="0.2">
      <c r="A128" s="215"/>
      <c r="B128" s="209"/>
      <c r="C128" s="9" t="s">
        <v>222</v>
      </c>
      <c r="D128" s="15"/>
      <c r="E128" s="10" t="s">
        <v>102</v>
      </c>
      <c r="F128" s="7"/>
      <c r="G128" s="15"/>
      <c r="H128" s="10" t="s">
        <v>102</v>
      </c>
      <c r="I128" s="7">
        <f t="shared" si="10"/>
        <v>0</v>
      </c>
      <c r="AA128" s="8"/>
      <c r="AB128" s="8"/>
      <c r="AC128" s="8"/>
    </row>
    <row r="129" spans="1:29" ht="12.75" customHeight="1" x14ac:dyDescent="0.2">
      <c r="A129" s="215"/>
      <c r="B129" s="209"/>
      <c r="C129" s="50" t="s">
        <v>657</v>
      </c>
      <c r="D129" s="15"/>
      <c r="E129" s="10" t="s">
        <v>102</v>
      </c>
      <c r="F129" s="7"/>
      <c r="G129" s="7"/>
      <c r="H129" s="10" t="s">
        <v>102</v>
      </c>
      <c r="I129" s="7">
        <f t="shared" ref="I129" si="11">+D129+G129</f>
        <v>0</v>
      </c>
      <c r="AA129" s="8"/>
      <c r="AB129" s="8"/>
      <c r="AC129" s="8"/>
    </row>
    <row r="130" spans="1:29" ht="12.75" customHeight="1" x14ac:dyDescent="0.2">
      <c r="A130" s="215"/>
      <c r="B130" s="209"/>
      <c r="C130" s="9" t="s">
        <v>77</v>
      </c>
      <c r="D130" s="14"/>
      <c r="E130" s="17" t="s">
        <v>102</v>
      </c>
      <c r="F130" s="16"/>
      <c r="G130" s="14"/>
      <c r="H130" s="17" t="s">
        <v>102</v>
      </c>
      <c r="I130" s="16">
        <f t="shared" si="10"/>
        <v>0</v>
      </c>
      <c r="AA130" s="8"/>
      <c r="AB130" s="8"/>
      <c r="AC130" s="8"/>
    </row>
    <row r="131" spans="1:29" ht="12.75" customHeight="1" x14ac:dyDescent="0.2">
      <c r="A131" s="215"/>
      <c r="B131" s="209"/>
      <c r="C131" s="9" t="s">
        <v>85</v>
      </c>
      <c r="D131" s="7"/>
      <c r="E131" s="10" t="s">
        <v>102</v>
      </c>
      <c r="F131" s="7"/>
      <c r="G131" s="7"/>
      <c r="H131" s="10" t="s">
        <v>102</v>
      </c>
      <c r="I131" s="7">
        <f t="shared" si="10"/>
        <v>0</v>
      </c>
      <c r="AA131" s="8"/>
      <c r="AB131" s="8"/>
      <c r="AC131" s="8"/>
    </row>
    <row r="132" spans="1:29" ht="12.75" customHeight="1" x14ac:dyDescent="0.2">
      <c r="A132" s="215"/>
      <c r="B132" s="209"/>
      <c r="C132" s="50" t="s">
        <v>86</v>
      </c>
      <c r="D132" s="15"/>
      <c r="E132" s="10" t="s">
        <v>102</v>
      </c>
      <c r="F132" s="7"/>
      <c r="G132" s="15"/>
      <c r="H132" s="10" t="s">
        <v>102</v>
      </c>
      <c r="I132" s="7">
        <f t="shared" si="10"/>
        <v>0</v>
      </c>
      <c r="AA132" s="8"/>
      <c r="AB132" s="8"/>
      <c r="AC132" s="8"/>
    </row>
    <row r="133" spans="1:29" ht="12.75" customHeight="1" x14ac:dyDescent="0.2">
      <c r="A133" s="215"/>
      <c r="B133" s="209"/>
      <c r="C133" s="9" t="s">
        <v>87</v>
      </c>
      <c r="D133" s="7"/>
      <c r="E133" s="10" t="s">
        <v>102</v>
      </c>
      <c r="F133" s="7"/>
      <c r="G133" s="7"/>
      <c r="H133" s="10" t="s">
        <v>102</v>
      </c>
      <c r="I133" s="7">
        <f t="shared" si="10"/>
        <v>0</v>
      </c>
      <c r="AA133" s="8"/>
      <c r="AB133" s="8"/>
      <c r="AC133" s="8"/>
    </row>
    <row r="134" spans="1:29" ht="12.75" customHeight="1" x14ac:dyDescent="0.2">
      <c r="A134" s="215"/>
      <c r="B134" s="209"/>
      <c r="C134" s="9" t="s">
        <v>308</v>
      </c>
      <c r="D134" s="7">
        <v>0</v>
      </c>
      <c r="E134" s="10">
        <f t="shared" si="8"/>
        <v>0</v>
      </c>
      <c r="F134" s="7"/>
      <c r="G134" s="7">
        <v>1008</v>
      </c>
      <c r="H134" s="10">
        <f t="shared" si="9"/>
        <v>1</v>
      </c>
      <c r="I134" s="7">
        <f t="shared" si="10"/>
        <v>1008</v>
      </c>
      <c r="AA134" s="8"/>
      <c r="AB134" s="8"/>
      <c r="AC134" s="8"/>
    </row>
    <row r="135" spans="1:29" ht="12.75" customHeight="1" x14ac:dyDescent="0.2">
      <c r="A135" s="215"/>
      <c r="B135" s="209"/>
      <c r="C135" s="50" t="s">
        <v>88</v>
      </c>
      <c r="D135" s="14"/>
      <c r="E135" s="10" t="s">
        <v>102</v>
      </c>
      <c r="F135" s="16"/>
      <c r="G135" s="7"/>
      <c r="H135" s="10" t="s">
        <v>102</v>
      </c>
      <c r="I135" s="16">
        <f t="shared" si="10"/>
        <v>0</v>
      </c>
      <c r="AA135" s="8"/>
      <c r="AB135" s="8"/>
      <c r="AC135" s="8"/>
    </row>
    <row r="136" spans="1:29" ht="12.75" customHeight="1" x14ac:dyDescent="0.2">
      <c r="A136" s="215"/>
      <c r="B136" s="209"/>
      <c r="C136" s="50" t="s">
        <v>89</v>
      </c>
      <c r="D136" s="7"/>
      <c r="E136" s="10" t="s">
        <v>102</v>
      </c>
      <c r="F136" s="7"/>
      <c r="G136" s="7"/>
      <c r="H136" s="10" t="s">
        <v>102</v>
      </c>
      <c r="I136" s="7">
        <f t="shared" si="10"/>
        <v>0</v>
      </c>
      <c r="AA136" s="8"/>
      <c r="AB136" s="8"/>
      <c r="AC136" s="8"/>
    </row>
    <row r="137" spans="1:29" ht="12.75" customHeight="1" x14ac:dyDescent="0.2">
      <c r="A137" s="215"/>
      <c r="B137" s="209"/>
      <c r="C137" s="50" t="s">
        <v>214</v>
      </c>
      <c r="D137" s="7"/>
      <c r="E137" s="10" t="s">
        <v>102</v>
      </c>
      <c r="F137" s="7"/>
      <c r="G137" s="7"/>
      <c r="H137" s="10" t="s">
        <v>102</v>
      </c>
      <c r="I137" s="7">
        <f t="shared" si="10"/>
        <v>0</v>
      </c>
      <c r="AA137" s="8"/>
      <c r="AB137" s="8"/>
      <c r="AC137" s="8"/>
    </row>
    <row r="138" spans="1:29" ht="12.75" customHeight="1" x14ac:dyDescent="0.2">
      <c r="A138" s="215"/>
      <c r="B138" s="209"/>
      <c r="C138" s="50" t="s">
        <v>306</v>
      </c>
      <c r="D138" s="7"/>
      <c r="E138" s="10" t="s">
        <v>102</v>
      </c>
      <c r="F138" s="7"/>
      <c r="G138" s="7"/>
      <c r="H138" s="10" t="s">
        <v>102</v>
      </c>
      <c r="I138" s="7">
        <f t="shared" si="10"/>
        <v>0</v>
      </c>
      <c r="AA138" s="8"/>
      <c r="AB138" s="8"/>
      <c r="AC138" s="8"/>
    </row>
    <row r="139" spans="1:29" ht="12.75" customHeight="1" x14ac:dyDescent="0.2">
      <c r="A139" s="215"/>
      <c r="B139" s="209"/>
      <c r="C139" s="50" t="s">
        <v>223</v>
      </c>
      <c r="D139" s="7"/>
      <c r="E139" s="10" t="s">
        <v>102</v>
      </c>
      <c r="F139" s="7"/>
      <c r="G139" s="7"/>
      <c r="H139" s="10" t="s">
        <v>102</v>
      </c>
      <c r="I139" s="7">
        <f t="shared" si="10"/>
        <v>0</v>
      </c>
      <c r="AA139" s="8"/>
      <c r="AB139" s="8"/>
      <c r="AC139" s="8"/>
    </row>
    <row r="140" spans="1:29" ht="12.75" customHeight="1" x14ac:dyDescent="0.2">
      <c r="A140" s="215"/>
      <c r="B140" s="209"/>
      <c r="C140" s="35" t="s">
        <v>75</v>
      </c>
      <c r="D140" s="33">
        <f>SUM(D128:D139)</f>
        <v>0</v>
      </c>
      <c r="E140" s="34">
        <f t="shared" si="8"/>
        <v>0</v>
      </c>
      <c r="F140" s="33"/>
      <c r="G140" s="33">
        <f>SUM(G128:G139)</f>
        <v>1008</v>
      </c>
      <c r="H140" s="34">
        <f t="shared" si="9"/>
        <v>1</v>
      </c>
      <c r="I140" s="33">
        <f t="shared" si="10"/>
        <v>1008</v>
      </c>
      <c r="AA140" s="8"/>
      <c r="AB140" s="8"/>
      <c r="AC140" s="8"/>
    </row>
    <row r="141" spans="1:29" ht="12.75" customHeight="1" x14ac:dyDescent="0.2">
      <c r="A141" s="215"/>
      <c r="B141" s="210"/>
      <c r="C141" s="54" t="s">
        <v>212</v>
      </c>
      <c r="D141" s="33"/>
      <c r="E141" s="34"/>
      <c r="F141" s="65"/>
      <c r="G141" s="33"/>
      <c r="H141" s="34"/>
      <c r="I141" s="33"/>
      <c r="AA141" s="8"/>
      <c r="AB141" s="8"/>
      <c r="AC141" s="8"/>
    </row>
    <row r="142" spans="1:29" ht="12.75" customHeight="1" x14ac:dyDescent="0.2">
      <c r="A142" s="215"/>
      <c r="B142" s="210"/>
      <c r="C142" s="8" t="s">
        <v>471</v>
      </c>
      <c r="D142" s="7"/>
      <c r="E142" s="10" t="s">
        <v>102</v>
      </c>
      <c r="F142" s="7"/>
      <c r="G142" s="15"/>
      <c r="H142" s="10" t="s">
        <v>102</v>
      </c>
      <c r="I142" s="7">
        <f t="shared" ref="I142:I161" si="12">+D142+G142</f>
        <v>0</v>
      </c>
      <c r="AA142" s="8"/>
      <c r="AB142" s="8"/>
      <c r="AC142" s="8"/>
    </row>
    <row r="143" spans="1:29" ht="12.75" customHeight="1" x14ac:dyDescent="0.2">
      <c r="A143" s="215"/>
      <c r="B143" s="210"/>
      <c r="C143" s="50" t="s">
        <v>472</v>
      </c>
      <c r="D143" s="7"/>
      <c r="E143" s="10" t="s">
        <v>102</v>
      </c>
      <c r="F143" s="7"/>
      <c r="G143" s="15"/>
      <c r="H143" s="10" t="s">
        <v>102</v>
      </c>
      <c r="I143" s="7">
        <f t="shared" si="12"/>
        <v>0</v>
      </c>
      <c r="AA143" s="8"/>
      <c r="AB143" s="8"/>
      <c r="AC143" s="8"/>
    </row>
    <row r="144" spans="1:29" ht="12.75" customHeight="1" x14ac:dyDescent="0.2">
      <c r="A144" s="215"/>
      <c r="B144" s="210"/>
      <c r="C144" s="50" t="s">
        <v>473</v>
      </c>
      <c r="D144" s="7"/>
      <c r="E144" s="10" t="s">
        <v>102</v>
      </c>
      <c r="F144" s="7"/>
      <c r="G144" s="15"/>
      <c r="H144" s="10" t="s">
        <v>102</v>
      </c>
      <c r="I144" s="7">
        <f t="shared" si="12"/>
        <v>0</v>
      </c>
      <c r="AA144" s="8"/>
      <c r="AB144" s="8"/>
      <c r="AC144" s="8"/>
    </row>
    <row r="145" spans="1:29" ht="12.75" customHeight="1" x14ac:dyDescent="0.2">
      <c r="A145" s="215"/>
      <c r="B145" s="210"/>
      <c r="C145" s="50" t="s">
        <v>474</v>
      </c>
      <c r="D145" s="7"/>
      <c r="E145" s="10" t="s">
        <v>102</v>
      </c>
      <c r="F145" s="7"/>
      <c r="G145" s="15"/>
      <c r="H145" s="10" t="s">
        <v>102</v>
      </c>
      <c r="I145" s="7">
        <f t="shared" si="12"/>
        <v>0</v>
      </c>
      <c r="AA145" s="8"/>
      <c r="AB145" s="8"/>
      <c r="AC145" s="8"/>
    </row>
    <row r="146" spans="1:29" ht="12.75" customHeight="1" x14ac:dyDescent="0.2">
      <c r="A146" s="215"/>
      <c r="B146" s="210"/>
      <c r="C146" s="35" t="s">
        <v>75</v>
      </c>
      <c r="D146" s="33">
        <f>SUM(D142:D145)</f>
        <v>0</v>
      </c>
      <c r="E146" s="34" t="s">
        <v>102</v>
      </c>
      <c r="F146" s="33"/>
      <c r="G146" s="33">
        <f>SUM(G142:G145)</f>
        <v>0</v>
      </c>
      <c r="H146" s="34" t="s">
        <v>102</v>
      </c>
      <c r="I146" s="33">
        <f t="shared" si="12"/>
        <v>0</v>
      </c>
      <c r="AA146" s="8"/>
      <c r="AB146" s="8"/>
      <c r="AC146" s="8"/>
    </row>
    <row r="147" spans="1:29" ht="12.75" customHeight="1" thickBot="1" x14ac:dyDescent="0.25">
      <c r="A147" s="215"/>
      <c r="B147" s="217"/>
      <c r="C147" s="64" t="s">
        <v>25</v>
      </c>
      <c r="D147" s="63">
        <f>SUM(D126,D140,D146)</f>
        <v>8000</v>
      </c>
      <c r="E147" s="61">
        <f t="shared" ref="E147:E161" si="13">+D147/$I147</f>
        <v>0.65359477124183007</v>
      </c>
      <c r="F147" s="63"/>
      <c r="G147" s="63">
        <f>SUM(G126,G140,G146)</f>
        <v>4240</v>
      </c>
      <c r="H147" s="61">
        <f t="shared" ref="H147:H161" si="14">+G147/$I147</f>
        <v>0.34640522875816993</v>
      </c>
      <c r="I147" s="63">
        <f t="shared" si="12"/>
        <v>12240</v>
      </c>
      <c r="AA147" s="8"/>
      <c r="AB147" s="8"/>
      <c r="AC147" s="8"/>
    </row>
    <row r="148" spans="1:29" ht="12.75" customHeight="1" thickBot="1" x14ac:dyDescent="0.25">
      <c r="A148" s="216"/>
      <c r="B148" s="204" t="s">
        <v>251</v>
      </c>
      <c r="C148" s="205"/>
      <c r="D148" s="76">
        <f>SUM(D117,D147)</f>
        <v>97712</v>
      </c>
      <c r="E148" s="77">
        <f t="shared" si="13"/>
        <v>0.43746418338108883</v>
      </c>
      <c r="F148" s="78"/>
      <c r="G148" s="76">
        <f>SUM(G117,G147)</f>
        <v>125648</v>
      </c>
      <c r="H148" s="77">
        <f t="shared" si="14"/>
        <v>0.56253581661891117</v>
      </c>
      <c r="I148" s="78">
        <f t="shared" si="12"/>
        <v>223360</v>
      </c>
      <c r="AA148" s="8"/>
      <c r="AB148" s="8"/>
      <c r="AC148" s="8"/>
    </row>
    <row r="149" spans="1:29" ht="12.75" customHeight="1" x14ac:dyDescent="0.2">
      <c r="A149" s="212" t="s">
        <v>531</v>
      </c>
      <c r="B149" s="209" t="s">
        <v>522</v>
      </c>
      <c r="C149" s="53" t="s">
        <v>430</v>
      </c>
      <c r="D149" s="43"/>
      <c r="E149" s="42"/>
      <c r="F149" s="43"/>
      <c r="G149" s="43"/>
      <c r="H149" s="42"/>
      <c r="I149" s="43"/>
      <c r="AA149" s="8"/>
      <c r="AB149" s="8"/>
      <c r="AC149" s="8"/>
    </row>
    <row r="150" spans="1:29" ht="12.75" customHeight="1" x14ac:dyDescent="0.2">
      <c r="A150" s="209"/>
      <c r="B150" s="220"/>
      <c r="C150" s="52" t="s">
        <v>234</v>
      </c>
      <c r="D150" s="16"/>
      <c r="E150" s="10" t="s">
        <v>102</v>
      </c>
      <c r="F150" s="16"/>
      <c r="G150" s="16"/>
      <c r="H150" s="10" t="s">
        <v>102</v>
      </c>
      <c r="I150" s="16">
        <f t="shared" si="12"/>
        <v>0</v>
      </c>
      <c r="AA150" s="8"/>
      <c r="AB150" s="8"/>
      <c r="AC150" s="8"/>
    </row>
    <row r="151" spans="1:29" ht="12.75" customHeight="1" x14ac:dyDescent="0.2">
      <c r="A151" s="209"/>
      <c r="B151" s="220"/>
      <c r="C151" s="9" t="s">
        <v>235</v>
      </c>
      <c r="D151" s="16"/>
      <c r="E151" s="10" t="s">
        <v>102</v>
      </c>
      <c r="F151" s="16"/>
      <c r="G151" s="16"/>
      <c r="H151" s="10" t="s">
        <v>102</v>
      </c>
      <c r="I151" s="16">
        <f t="shared" si="12"/>
        <v>0</v>
      </c>
      <c r="AA151" s="8"/>
      <c r="AB151" s="8"/>
      <c r="AC151" s="8"/>
    </row>
    <row r="152" spans="1:29" ht="12.75" customHeight="1" x14ac:dyDescent="0.2">
      <c r="A152" s="209"/>
      <c r="B152" s="220"/>
      <c r="C152" s="9" t="s">
        <v>14</v>
      </c>
      <c r="D152" s="16"/>
      <c r="E152" s="10" t="s">
        <v>102</v>
      </c>
      <c r="F152" s="16"/>
      <c r="G152" s="16"/>
      <c r="H152" s="10" t="s">
        <v>102</v>
      </c>
      <c r="I152" s="16">
        <f t="shared" si="12"/>
        <v>0</v>
      </c>
      <c r="AA152" s="8"/>
      <c r="AB152" s="8"/>
      <c r="AC152" s="8"/>
    </row>
    <row r="153" spans="1:29" ht="12.75" customHeight="1" x14ac:dyDescent="0.2">
      <c r="A153" s="209"/>
      <c r="B153" s="220"/>
      <c r="C153" s="9" t="s">
        <v>15</v>
      </c>
      <c r="D153" s="7"/>
      <c r="E153" s="10" t="s">
        <v>102</v>
      </c>
      <c r="F153" s="7"/>
      <c r="G153" s="7"/>
      <c r="H153" s="10" t="s">
        <v>102</v>
      </c>
      <c r="I153" s="7">
        <f t="shared" si="12"/>
        <v>0</v>
      </c>
      <c r="AA153" s="8"/>
      <c r="AB153" s="8"/>
      <c r="AC153" s="8"/>
    </row>
    <row r="154" spans="1:29" ht="12.75" customHeight="1" x14ac:dyDescent="0.2">
      <c r="A154" s="209"/>
      <c r="B154" s="220"/>
      <c r="C154" s="9" t="s">
        <v>16</v>
      </c>
      <c r="D154" s="7">
        <v>0</v>
      </c>
      <c r="E154" s="10">
        <f t="shared" si="13"/>
        <v>0</v>
      </c>
      <c r="F154" s="7"/>
      <c r="G154" s="7">
        <v>3168</v>
      </c>
      <c r="H154" s="10">
        <f t="shared" si="14"/>
        <v>1</v>
      </c>
      <c r="I154" s="7">
        <f t="shared" si="12"/>
        <v>3168</v>
      </c>
      <c r="AA154" s="8"/>
      <c r="AB154" s="8"/>
      <c r="AC154" s="8"/>
    </row>
    <row r="155" spans="1:29" ht="12.75" customHeight="1" x14ac:dyDescent="0.2">
      <c r="A155" s="209"/>
      <c r="B155" s="220"/>
      <c r="C155" s="9" t="s">
        <v>20</v>
      </c>
      <c r="D155" s="7"/>
      <c r="E155" s="10" t="s">
        <v>102</v>
      </c>
      <c r="F155" s="7"/>
      <c r="G155" s="7"/>
      <c r="H155" s="10" t="s">
        <v>102</v>
      </c>
      <c r="I155" s="7">
        <f t="shared" si="12"/>
        <v>0</v>
      </c>
      <c r="AA155" s="8"/>
      <c r="AB155" s="8"/>
      <c r="AC155" s="8"/>
    </row>
    <row r="156" spans="1:29" ht="12.75" customHeight="1" x14ac:dyDescent="0.2">
      <c r="A156" s="209"/>
      <c r="B156" s="220"/>
      <c r="C156" s="9" t="s">
        <v>17</v>
      </c>
      <c r="D156" s="7"/>
      <c r="E156" s="10" t="s">
        <v>102</v>
      </c>
      <c r="F156" s="7"/>
      <c r="G156" s="7"/>
      <c r="H156" s="10" t="s">
        <v>102</v>
      </c>
      <c r="I156" s="7">
        <f t="shared" si="12"/>
        <v>0</v>
      </c>
      <c r="AA156" s="8"/>
      <c r="AB156" s="8"/>
      <c r="AC156" s="8"/>
    </row>
    <row r="157" spans="1:29" ht="12.75" customHeight="1" x14ac:dyDescent="0.2">
      <c r="A157" s="209"/>
      <c r="B157" s="220"/>
      <c r="C157" s="9" t="s">
        <v>97</v>
      </c>
      <c r="D157" s="7"/>
      <c r="E157" s="10" t="s">
        <v>102</v>
      </c>
      <c r="F157" s="7"/>
      <c r="G157" s="7"/>
      <c r="H157" s="10" t="s">
        <v>102</v>
      </c>
      <c r="I157" s="7">
        <f t="shared" si="12"/>
        <v>0</v>
      </c>
      <c r="AA157" s="8"/>
      <c r="AB157" s="8"/>
      <c r="AC157" s="8"/>
    </row>
    <row r="158" spans="1:29" ht="12.75" customHeight="1" x14ac:dyDescent="0.2">
      <c r="A158" s="209"/>
      <c r="B158" s="220"/>
      <c r="C158" s="9" t="s">
        <v>236</v>
      </c>
      <c r="D158" s="7"/>
      <c r="E158" s="10" t="s">
        <v>102</v>
      </c>
      <c r="F158" s="7"/>
      <c r="G158" s="7"/>
      <c r="H158" s="10" t="s">
        <v>102</v>
      </c>
      <c r="I158" s="7">
        <f t="shared" si="12"/>
        <v>0</v>
      </c>
      <c r="AA158" s="8"/>
      <c r="AB158" s="8"/>
      <c r="AC158" s="8"/>
    </row>
    <row r="159" spans="1:29" ht="12.75" customHeight="1" x14ac:dyDescent="0.2">
      <c r="A159" s="209"/>
      <c r="B159" s="220"/>
      <c r="C159" s="9" t="s">
        <v>18</v>
      </c>
      <c r="D159" s="7"/>
      <c r="E159" s="10" t="s">
        <v>102</v>
      </c>
      <c r="F159" s="7"/>
      <c r="G159" s="7"/>
      <c r="H159" s="10" t="s">
        <v>102</v>
      </c>
      <c r="I159" s="7">
        <f t="shared" si="12"/>
        <v>0</v>
      </c>
      <c r="AA159" s="8"/>
      <c r="AB159" s="8"/>
      <c r="AC159" s="8"/>
    </row>
    <row r="160" spans="1:29" ht="12.75" customHeight="1" x14ac:dyDescent="0.2">
      <c r="A160" s="209"/>
      <c r="B160" s="220"/>
      <c r="C160" s="9" t="s">
        <v>22</v>
      </c>
      <c r="D160" s="7">
        <v>7632</v>
      </c>
      <c r="E160" s="10">
        <f t="shared" si="13"/>
        <v>0.71945701357466063</v>
      </c>
      <c r="F160" s="7"/>
      <c r="G160" s="7">
        <v>2976</v>
      </c>
      <c r="H160" s="10">
        <f t="shared" si="14"/>
        <v>0.28054298642533937</v>
      </c>
      <c r="I160" s="7">
        <f t="shared" si="12"/>
        <v>10608</v>
      </c>
      <c r="AA160" s="8"/>
      <c r="AB160" s="8"/>
      <c r="AC160" s="8"/>
    </row>
    <row r="161" spans="1:29" ht="12.75" customHeight="1" x14ac:dyDescent="0.2">
      <c r="A161" s="209"/>
      <c r="B161" s="220"/>
      <c r="C161" s="35" t="s">
        <v>75</v>
      </c>
      <c r="D161" s="33">
        <f>SUM(D150:D160)</f>
        <v>7632</v>
      </c>
      <c r="E161" s="40">
        <f t="shared" si="13"/>
        <v>0.55400696864111498</v>
      </c>
      <c r="F161" s="39"/>
      <c r="G161" s="33">
        <f>SUM(G150:G160)</f>
        <v>6144</v>
      </c>
      <c r="H161" s="40">
        <f t="shared" si="14"/>
        <v>0.44599303135888502</v>
      </c>
      <c r="I161" s="39">
        <f t="shared" si="12"/>
        <v>13776</v>
      </c>
      <c r="AA161" s="8"/>
      <c r="AB161" s="8"/>
      <c r="AC161" s="8"/>
    </row>
    <row r="162" spans="1:29" ht="12.75" customHeight="1" x14ac:dyDescent="0.2">
      <c r="A162" s="209"/>
      <c r="B162" s="220"/>
      <c r="C162" s="53" t="s">
        <v>180</v>
      </c>
      <c r="D162" s="33"/>
      <c r="E162" s="34"/>
      <c r="F162" s="65"/>
      <c r="G162" s="33"/>
      <c r="H162" s="34"/>
      <c r="I162" s="33"/>
      <c r="AA162" s="8"/>
      <c r="AB162" s="8"/>
      <c r="AC162" s="8"/>
    </row>
    <row r="163" spans="1:29" ht="12.75" customHeight="1" x14ac:dyDescent="0.2">
      <c r="A163" s="209"/>
      <c r="B163" s="220"/>
      <c r="C163" s="9" t="s">
        <v>19</v>
      </c>
      <c r="D163" s="16"/>
      <c r="E163" s="10" t="s">
        <v>102</v>
      </c>
      <c r="F163" s="5"/>
      <c r="G163" s="16"/>
      <c r="H163" s="10" t="s">
        <v>102</v>
      </c>
      <c r="I163" s="16">
        <f t="shared" ref="I163:I209" si="15">+D163+G163</f>
        <v>0</v>
      </c>
      <c r="AA163" s="8"/>
      <c r="AB163" s="8"/>
      <c r="AC163" s="8"/>
    </row>
    <row r="164" spans="1:29" ht="12.75" customHeight="1" x14ac:dyDescent="0.2">
      <c r="A164" s="209"/>
      <c r="B164" s="220"/>
      <c r="C164" s="9" t="s">
        <v>237</v>
      </c>
      <c r="D164" s="7"/>
      <c r="E164" s="10" t="s">
        <v>102</v>
      </c>
      <c r="F164" s="12"/>
      <c r="G164" s="7"/>
      <c r="H164" s="10" t="s">
        <v>102</v>
      </c>
      <c r="I164" s="7">
        <f t="shared" si="15"/>
        <v>0</v>
      </c>
      <c r="AA164" s="8"/>
      <c r="AB164" s="8"/>
      <c r="AC164" s="8"/>
    </row>
    <row r="165" spans="1:29" ht="12.75" customHeight="1" x14ac:dyDescent="0.2">
      <c r="A165" s="209"/>
      <c r="B165" s="220"/>
      <c r="C165" s="9" t="s">
        <v>1</v>
      </c>
      <c r="D165" s="7">
        <v>11808</v>
      </c>
      <c r="E165" s="10">
        <f t="shared" ref="E165:E209" si="16">+D165/$I165</f>
        <v>0.35738498789346246</v>
      </c>
      <c r="F165" s="12"/>
      <c r="G165" s="7">
        <v>21232</v>
      </c>
      <c r="H165" s="10">
        <f t="shared" ref="H165:H209" si="17">+G165/$I165</f>
        <v>0.64261501210653749</v>
      </c>
      <c r="I165" s="7">
        <f t="shared" si="15"/>
        <v>33040</v>
      </c>
      <c r="AA165" s="8"/>
      <c r="AB165" s="8"/>
      <c r="AC165" s="8"/>
    </row>
    <row r="166" spans="1:29" ht="12.75" customHeight="1" x14ac:dyDescent="0.2">
      <c r="A166" s="209"/>
      <c r="B166" s="220"/>
      <c r="C166" s="9" t="s">
        <v>2</v>
      </c>
      <c r="D166" s="7"/>
      <c r="E166" s="10" t="s">
        <v>102</v>
      </c>
      <c r="F166" s="7"/>
      <c r="G166" s="7"/>
      <c r="H166" s="10" t="s">
        <v>102</v>
      </c>
      <c r="I166" s="7">
        <f t="shared" si="15"/>
        <v>0</v>
      </c>
      <c r="AA166" s="8"/>
      <c r="AB166" s="8"/>
      <c r="AC166" s="8"/>
    </row>
    <row r="167" spans="1:29" ht="12.75" customHeight="1" x14ac:dyDescent="0.2">
      <c r="A167" s="209"/>
      <c r="B167" s="220"/>
      <c r="C167" s="9" t="s">
        <v>21</v>
      </c>
      <c r="D167" s="7">
        <v>11231.999999999998</v>
      </c>
      <c r="E167" s="10">
        <f t="shared" si="16"/>
        <v>0.62734584450402131</v>
      </c>
      <c r="F167" s="7"/>
      <c r="G167" s="7">
        <v>6672</v>
      </c>
      <c r="H167" s="10">
        <f t="shared" si="17"/>
        <v>0.37265415549597858</v>
      </c>
      <c r="I167" s="7">
        <f t="shared" si="15"/>
        <v>17904</v>
      </c>
      <c r="AA167" s="8"/>
      <c r="AB167" s="8"/>
      <c r="AC167" s="8"/>
    </row>
    <row r="168" spans="1:29" ht="12.75" customHeight="1" x14ac:dyDescent="0.2">
      <c r="A168" s="209"/>
      <c r="B168" s="220"/>
      <c r="C168" s="9" t="s">
        <v>3</v>
      </c>
      <c r="D168" s="15"/>
      <c r="E168" s="10" t="s">
        <v>102</v>
      </c>
      <c r="F168" s="7"/>
      <c r="G168" s="15"/>
      <c r="H168" s="10" t="s">
        <v>102</v>
      </c>
      <c r="I168" s="7">
        <f t="shared" si="15"/>
        <v>0</v>
      </c>
      <c r="AA168" s="8"/>
      <c r="AB168" s="8"/>
      <c r="AC168" s="8"/>
    </row>
    <row r="169" spans="1:29" ht="12.75" customHeight="1" x14ac:dyDescent="0.2">
      <c r="A169" s="209"/>
      <c r="B169" s="220"/>
      <c r="C169" s="9" t="s">
        <v>4</v>
      </c>
      <c r="D169" s="15"/>
      <c r="E169" s="10" t="s">
        <v>102</v>
      </c>
      <c r="F169" s="7"/>
      <c r="G169" s="7"/>
      <c r="H169" s="10" t="s">
        <v>102</v>
      </c>
      <c r="I169" s="7">
        <f t="shared" si="15"/>
        <v>0</v>
      </c>
      <c r="AA169" s="8"/>
      <c r="AB169" s="8"/>
      <c r="AC169" s="8"/>
    </row>
    <row r="170" spans="1:29" ht="12.75" customHeight="1" x14ac:dyDescent="0.2">
      <c r="A170" s="209"/>
      <c r="B170" s="220"/>
      <c r="C170" s="9" t="s">
        <v>47</v>
      </c>
      <c r="D170" s="7"/>
      <c r="E170" s="10" t="s">
        <v>102</v>
      </c>
      <c r="F170" s="7"/>
      <c r="G170" s="7"/>
      <c r="H170" s="10" t="s">
        <v>102</v>
      </c>
      <c r="I170" s="7">
        <f t="shared" si="15"/>
        <v>0</v>
      </c>
      <c r="AA170" s="8"/>
      <c r="AB170" s="8"/>
      <c r="AC170" s="8"/>
    </row>
    <row r="171" spans="1:29" ht="12.75" customHeight="1" x14ac:dyDescent="0.2">
      <c r="A171" s="209"/>
      <c r="B171" s="220"/>
      <c r="C171" s="9" t="s">
        <v>206</v>
      </c>
      <c r="D171" s="7"/>
      <c r="E171" s="10" t="s">
        <v>102</v>
      </c>
      <c r="F171" s="7"/>
      <c r="G171" s="7"/>
      <c r="H171" s="10" t="s">
        <v>102</v>
      </c>
      <c r="I171" s="7">
        <f t="shared" si="15"/>
        <v>0</v>
      </c>
      <c r="AA171" s="8"/>
      <c r="AB171" s="8"/>
      <c r="AC171" s="8"/>
    </row>
    <row r="172" spans="1:29" ht="12.75" customHeight="1" x14ac:dyDescent="0.2">
      <c r="A172" s="209"/>
      <c r="B172" s="220"/>
      <c r="C172" s="50" t="s">
        <v>5</v>
      </c>
      <c r="D172" s="7">
        <v>0</v>
      </c>
      <c r="E172" s="10">
        <f t="shared" si="16"/>
        <v>0</v>
      </c>
      <c r="F172" s="7"/>
      <c r="G172" s="7">
        <v>816</v>
      </c>
      <c r="H172" s="10">
        <f t="shared" si="17"/>
        <v>1</v>
      </c>
      <c r="I172" s="7">
        <f t="shared" si="15"/>
        <v>816</v>
      </c>
      <c r="AA172" s="8"/>
      <c r="AB172" s="8"/>
      <c r="AC172" s="8"/>
    </row>
    <row r="173" spans="1:29" ht="12.75" customHeight="1" x14ac:dyDescent="0.2">
      <c r="A173" s="209"/>
      <c r="B173" s="220"/>
      <c r="C173" s="35" t="s">
        <v>75</v>
      </c>
      <c r="D173" s="33">
        <f>SUM(D163:D172)</f>
        <v>23040</v>
      </c>
      <c r="E173" s="34">
        <f t="shared" si="16"/>
        <v>0.44513137557959814</v>
      </c>
      <c r="F173" s="33"/>
      <c r="G173" s="33">
        <f>SUM(G163:G172)</f>
        <v>28720</v>
      </c>
      <c r="H173" s="34">
        <f t="shared" si="17"/>
        <v>0.55486862442040186</v>
      </c>
      <c r="I173" s="33">
        <f t="shared" si="15"/>
        <v>51760</v>
      </c>
      <c r="AA173" s="8"/>
      <c r="AB173" s="8"/>
      <c r="AC173" s="8"/>
    </row>
    <row r="174" spans="1:29" ht="12.75" customHeight="1" x14ac:dyDescent="0.2">
      <c r="A174" s="209"/>
      <c r="B174" s="220"/>
      <c r="C174" s="53" t="s">
        <v>99</v>
      </c>
      <c r="D174" s="33"/>
      <c r="E174" s="34"/>
      <c r="F174" s="65"/>
      <c r="G174" s="33"/>
      <c r="H174" s="34"/>
      <c r="I174" s="33"/>
      <c r="AA174" s="8"/>
      <c r="AB174" s="8"/>
      <c r="AC174" s="8"/>
    </row>
    <row r="175" spans="1:29" ht="12.75" customHeight="1" x14ac:dyDescent="0.2">
      <c r="A175" s="209"/>
      <c r="B175" s="220"/>
      <c r="C175" s="9" t="s">
        <v>36</v>
      </c>
      <c r="D175" s="7"/>
      <c r="E175" s="10" t="s">
        <v>102</v>
      </c>
      <c r="F175" s="12"/>
      <c r="G175" s="7"/>
      <c r="H175" s="10" t="s">
        <v>102</v>
      </c>
      <c r="I175" s="7">
        <f t="shared" si="15"/>
        <v>0</v>
      </c>
      <c r="AA175" s="8"/>
      <c r="AB175" s="8"/>
      <c r="AC175" s="8"/>
    </row>
    <row r="176" spans="1:29" ht="12.75" customHeight="1" x14ac:dyDescent="0.2">
      <c r="A176" s="209"/>
      <c r="B176" s="220"/>
      <c r="C176" s="9" t="s">
        <v>7</v>
      </c>
      <c r="D176" s="15"/>
      <c r="E176" s="10" t="s">
        <v>102</v>
      </c>
      <c r="F176" s="7"/>
      <c r="G176" s="15"/>
      <c r="H176" s="10" t="s">
        <v>102</v>
      </c>
      <c r="I176" s="7">
        <f t="shared" si="15"/>
        <v>0</v>
      </c>
      <c r="AA176" s="8"/>
      <c r="AB176" s="8"/>
      <c r="AC176" s="8"/>
    </row>
    <row r="177" spans="1:29" ht="12.75" customHeight="1" x14ac:dyDescent="0.2">
      <c r="A177" s="209"/>
      <c r="B177" s="220"/>
      <c r="C177" s="9" t="s">
        <v>0</v>
      </c>
      <c r="D177" s="15"/>
      <c r="E177" s="10" t="s">
        <v>102</v>
      </c>
      <c r="F177" s="7"/>
      <c r="G177" s="15"/>
      <c r="H177" s="10" t="s">
        <v>102</v>
      </c>
      <c r="I177" s="7">
        <f t="shared" si="15"/>
        <v>0</v>
      </c>
      <c r="AA177" s="8"/>
      <c r="AB177" s="8"/>
      <c r="AC177" s="8"/>
    </row>
    <row r="178" spans="1:29" ht="12.75" customHeight="1" x14ac:dyDescent="0.2">
      <c r="A178" s="209"/>
      <c r="B178" s="220"/>
      <c r="C178" s="9" t="s">
        <v>8</v>
      </c>
      <c r="D178" s="7"/>
      <c r="E178" s="10" t="s">
        <v>102</v>
      </c>
      <c r="F178" s="7"/>
      <c r="G178" s="7"/>
      <c r="H178" s="10" t="s">
        <v>102</v>
      </c>
      <c r="I178" s="7">
        <f t="shared" si="15"/>
        <v>0</v>
      </c>
      <c r="AA178" s="8"/>
      <c r="AB178" s="8"/>
      <c r="AC178" s="8"/>
    </row>
    <row r="179" spans="1:29" ht="12.75" customHeight="1" x14ac:dyDescent="0.2">
      <c r="A179" s="209"/>
      <c r="B179" s="220"/>
      <c r="C179" s="9" t="s">
        <v>34</v>
      </c>
      <c r="D179" s="15"/>
      <c r="E179" s="10" t="s">
        <v>102</v>
      </c>
      <c r="F179" s="7"/>
      <c r="G179" s="15"/>
      <c r="H179" s="10" t="s">
        <v>102</v>
      </c>
      <c r="I179" s="7">
        <f t="shared" si="15"/>
        <v>0</v>
      </c>
      <c r="AA179" s="8"/>
      <c r="AB179" s="8"/>
      <c r="AC179" s="8"/>
    </row>
    <row r="180" spans="1:29" ht="12.75" customHeight="1" x14ac:dyDescent="0.2">
      <c r="A180" s="209"/>
      <c r="B180" s="220"/>
      <c r="C180" s="9" t="s">
        <v>37</v>
      </c>
      <c r="D180" s="7">
        <v>2736</v>
      </c>
      <c r="E180" s="10">
        <f t="shared" si="16"/>
        <v>0.69512195121951215</v>
      </c>
      <c r="F180" s="7"/>
      <c r="G180" s="7">
        <v>1200</v>
      </c>
      <c r="H180" s="10">
        <f t="shared" si="17"/>
        <v>0.3048780487804878</v>
      </c>
      <c r="I180" s="7">
        <f t="shared" si="15"/>
        <v>3936</v>
      </c>
      <c r="AA180" s="8"/>
      <c r="AB180" s="8"/>
      <c r="AC180" s="8"/>
    </row>
    <row r="181" spans="1:29" ht="12.75" customHeight="1" x14ac:dyDescent="0.2">
      <c r="A181" s="209"/>
      <c r="B181" s="220"/>
      <c r="C181" s="9" t="s">
        <v>208</v>
      </c>
      <c r="D181" s="7"/>
      <c r="E181" s="10" t="s">
        <v>102</v>
      </c>
      <c r="F181" s="12"/>
      <c r="G181" s="7"/>
      <c r="H181" s="10" t="s">
        <v>102</v>
      </c>
      <c r="I181" s="7">
        <f t="shared" si="15"/>
        <v>0</v>
      </c>
      <c r="AA181" s="8"/>
      <c r="AB181" s="8"/>
      <c r="AC181" s="8"/>
    </row>
    <row r="182" spans="1:29" ht="12.75" customHeight="1" x14ac:dyDescent="0.2">
      <c r="A182" s="209"/>
      <c r="B182" s="220"/>
      <c r="C182" s="9" t="s">
        <v>219</v>
      </c>
      <c r="D182" s="15"/>
      <c r="E182" s="10" t="s">
        <v>102</v>
      </c>
      <c r="F182" s="7"/>
      <c r="G182" s="15"/>
      <c r="H182" s="10" t="s">
        <v>102</v>
      </c>
      <c r="I182" s="7">
        <f t="shared" si="15"/>
        <v>0</v>
      </c>
      <c r="AA182" s="8"/>
      <c r="AB182" s="8"/>
      <c r="AC182" s="8"/>
    </row>
    <row r="183" spans="1:29" ht="12.75" customHeight="1" x14ac:dyDescent="0.2">
      <c r="A183" s="209"/>
      <c r="B183" s="220"/>
      <c r="C183" s="9" t="s">
        <v>6</v>
      </c>
      <c r="D183" s="7">
        <v>18896</v>
      </c>
      <c r="E183" s="10">
        <f t="shared" si="16"/>
        <v>0.91337973704563036</v>
      </c>
      <c r="F183" s="7"/>
      <c r="G183" s="7">
        <v>1792</v>
      </c>
      <c r="H183" s="10">
        <f t="shared" si="17"/>
        <v>8.6620262954369684E-2</v>
      </c>
      <c r="I183" s="7">
        <f t="shared" si="15"/>
        <v>20688</v>
      </c>
      <c r="AA183" s="8"/>
      <c r="AB183" s="8"/>
      <c r="AC183" s="8"/>
    </row>
    <row r="184" spans="1:29" ht="12.75" customHeight="1" x14ac:dyDescent="0.2">
      <c r="A184" s="209"/>
      <c r="B184" s="220"/>
      <c r="C184" s="9" t="s">
        <v>9</v>
      </c>
      <c r="D184" s="7"/>
      <c r="E184" s="10" t="s">
        <v>102</v>
      </c>
      <c r="F184" s="7"/>
      <c r="G184" s="7"/>
      <c r="H184" s="10" t="s">
        <v>102</v>
      </c>
      <c r="I184" s="7">
        <f t="shared" si="15"/>
        <v>0</v>
      </c>
      <c r="AA184" s="8"/>
      <c r="AB184" s="8"/>
      <c r="AC184" s="8"/>
    </row>
    <row r="185" spans="1:29" ht="12.75" customHeight="1" x14ac:dyDescent="0.2">
      <c r="A185" s="209"/>
      <c r="B185" s="220"/>
      <c r="C185" s="9" t="s">
        <v>10</v>
      </c>
      <c r="D185" s="7"/>
      <c r="E185" s="10" t="s">
        <v>102</v>
      </c>
      <c r="F185" s="7"/>
      <c r="G185" s="7"/>
      <c r="H185" s="10" t="s">
        <v>102</v>
      </c>
      <c r="I185" s="7">
        <f t="shared" si="15"/>
        <v>0</v>
      </c>
      <c r="AA185" s="8"/>
      <c r="AB185" s="8"/>
      <c r="AC185" s="8"/>
    </row>
    <row r="186" spans="1:29" ht="12.75" customHeight="1" x14ac:dyDescent="0.2">
      <c r="A186" s="209"/>
      <c r="B186" s="220"/>
      <c r="C186" s="50" t="s">
        <v>23</v>
      </c>
      <c r="D186" s="7">
        <v>576</v>
      </c>
      <c r="E186" s="10">
        <f t="shared" si="16"/>
        <v>1</v>
      </c>
      <c r="F186" s="7"/>
      <c r="G186" s="7">
        <v>0</v>
      </c>
      <c r="H186" s="10">
        <f t="shared" si="17"/>
        <v>0</v>
      </c>
      <c r="I186" s="7">
        <f t="shared" si="15"/>
        <v>576</v>
      </c>
      <c r="AA186" s="8"/>
      <c r="AB186" s="8"/>
      <c r="AC186" s="8"/>
    </row>
    <row r="187" spans="1:29" ht="12.75" customHeight="1" x14ac:dyDescent="0.2">
      <c r="A187" s="209"/>
      <c r="B187" s="220"/>
      <c r="C187" s="50" t="s">
        <v>24</v>
      </c>
      <c r="D187" s="15"/>
      <c r="E187" s="10" t="s">
        <v>102</v>
      </c>
      <c r="F187" s="7"/>
      <c r="G187" s="15"/>
      <c r="H187" s="10" t="s">
        <v>102</v>
      </c>
      <c r="I187" s="7">
        <f t="shared" si="15"/>
        <v>0</v>
      </c>
      <c r="AA187" s="8"/>
      <c r="AB187" s="8"/>
      <c r="AC187" s="8"/>
    </row>
    <row r="188" spans="1:29" ht="12.75" customHeight="1" x14ac:dyDescent="0.2">
      <c r="A188" s="209"/>
      <c r="B188" s="220"/>
      <c r="C188" s="35" t="s">
        <v>75</v>
      </c>
      <c r="D188" s="33">
        <f>SUM(D175:D187)</f>
        <v>22208</v>
      </c>
      <c r="E188" s="34">
        <f t="shared" si="16"/>
        <v>0.88126984126984131</v>
      </c>
      <c r="F188" s="33"/>
      <c r="G188" s="33">
        <f>SUM(G175:G187)</f>
        <v>2992</v>
      </c>
      <c r="H188" s="34">
        <f t="shared" si="17"/>
        <v>0.11873015873015873</v>
      </c>
      <c r="I188" s="33">
        <f t="shared" si="15"/>
        <v>25200</v>
      </c>
      <c r="AA188" s="8"/>
      <c r="AB188" s="8"/>
      <c r="AC188" s="8"/>
    </row>
    <row r="189" spans="1:29" ht="12.75" customHeight="1" thickBot="1" x14ac:dyDescent="0.25">
      <c r="A189" s="209"/>
      <c r="B189" s="221"/>
      <c r="C189" s="64" t="s">
        <v>25</v>
      </c>
      <c r="D189" s="63">
        <f>SUM(D161,D173,D188)</f>
        <v>52880</v>
      </c>
      <c r="E189" s="61">
        <f t="shared" si="16"/>
        <v>0.58278963145829654</v>
      </c>
      <c r="F189" s="63"/>
      <c r="G189" s="63">
        <f>SUM(G161,G173,G188)</f>
        <v>37856</v>
      </c>
      <c r="H189" s="61">
        <f t="shared" si="17"/>
        <v>0.4172103685417034</v>
      </c>
      <c r="I189" s="63">
        <f t="shared" si="15"/>
        <v>90736</v>
      </c>
      <c r="AA189" s="8"/>
      <c r="AB189" s="8"/>
      <c r="AC189" s="8"/>
    </row>
    <row r="190" spans="1:29" ht="12.75" customHeight="1" x14ac:dyDescent="0.2">
      <c r="A190" s="207" t="s">
        <v>531</v>
      </c>
      <c r="B190" s="209" t="s">
        <v>523</v>
      </c>
      <c r="C190" s="52" t="s">
        <v>498</v>
      </c>
      <c r="D190" s="16"/>
      <c r="E190" s="10" t="s">
        <v>102</v>
      </c>
      <c r="F190" s="5"/>
      <c r="G190" s="16"/>
      <c r="H190" s="10" t="s">
        <v>102</v>
      </c>
      <c r="I190" s="16">
        <f t="shared" si="15"/>
        <v>0</v>
      </c>
      <c r="AA190" s="8"/>
      <c r="AB190" s="8"/>
      <c r="AC190" s="8"/>
    </row>
    <row r="191" spans="1:29" ht="12.75" customHeight="1" x14ac:dyDescent="0.2">
      <c r="A191" s="207"/>
      <c r="B191" s="209"/>
      <c r="C191" s="9" t="s">
        <v>499</v>
      </c>
      <c r="D191" s="7"/>
      <c r="E191" s="10" t="s">
        <v>102</v>
      </c>
      <c r="F191" s="12"/>
      <c r="G191" s="7"/>
      <c r="H191" s="10" t="s">
        <v>102</v>
      </c>
      <c r="I191" s="7">
        <f t="shared" si="15"/>
        <v>0</v>
      </c>
      <c r="AA191" s="8"/>
      <c r="AB191" s="8"/>
      <c r="AC191" s="8"/>
    </row>
    <row r="192" spans="1:29" ht="12.75" customHeight="1" x14ac:dyDescent="0.2">
      <c r="A192" s="207"/>
      <c r="B192" s="209"/>
      <c r="C192" s="9" t="s">
        <v>500</v>
      </c>
      <c r="D192" s="7"/>
      <c r="E192" s="10" t="s">
        <v>102</v>
      </c>
      <c r="F192" s="7"/>
      <c r="G192" s="7"/>
      <c r="H192" s="10" t="s">
        <v>102</v>
      </c>
      <c r="I192" s="7">
        <f t="shared" si="15"/>
        <v>0</v>
      </c>
      <c r="AA192" s="8"/>
      <c r="AB192" s="8"/>
      <c r="AC192" s="8"/>
    </row>
    <row r="193" spans="1:29" ht="12.75" customHeight="1" x14ac:dyDescent="0.2">
      <c r="A193" s="207"/>
      <c r="B193" s="209"/>
      <c r="C193" s="9" t="s">
        <v>501</v>
      </c>
      <c r="D193" s="7">
        <v>3232</v>
      </c>
      <c r="E193" s="10">
        <f t="shared" si="16"/>
        <v>0.89380530973451322</v>
      </c>
      <c r="F193" s="12"/>
      <c r="G193" s="7">
        <v>384</v>
      </c>
      <c r="H193" s="10">
        <f t="shared" si="17"/>
        <v>0.10619469026548672</v>
      </c>
      <c r="I193" s="7">
        <f t="shared" si="15"/>
        <v>3616</v>
      </c>
      <c r="AA193" s="8"/>
      <c r="AB193" s="8"/>
      <c r="AC193" s="8"/>
    </row>
    <row r="194" spans="1:29" ht="12.75" customHeight="1" x14ac:dyDescent="0.2">
      <c r="A194" s="207"/>
      <c r="B194" s="209"/>
      <c r="C194" s="9" t="s">
        <v>502</v>
      </c>
      <c r="D194" s="7"/>
      <c r="E194" s="10" t="s">
        <v>102</v>
      </c>
      <c r="F194" s="12"/>
      <c r="G194" s="7"/>
      <c r="H194" s="10" t="s">
        <v>102</v>
      </c>
      <c r="I194" s="7">
        <f t="shared" si="15"/>
        <v>0</v>
      </c>
      <c r="AA194" s="8"/>
      <c r="AB194" s="8"/>
      <c r="AC194" s="8"/>
    </row>
    <row r="195" spans="1:29" ht="12.75" customHeight="1" x14ac:dyDescent="0.2">
      <c r="A195" s="207"/>
      <c r="B195" s="209"/>
      <c r="C195" s="9" t="s">
        <v>503</v>
      </c>
      <c r="D195" s="7">
        <v>0</v>
      </c>
      <c r="E195" s="10">
        <f t="shared" si="16"/>
        <v>0</v>
      </c>
      <c r="F195" s="12"/>
      <c r="G195" s="7">
        <v>1152</v>
      </c>
      <c r="H195" s="10">
        <f t="shared" si="17"/>
        <v>1</v>
      </c>
      <c r="I195" s="7">
        <f t="shared" si="15"/>
        <v>1152</v>
      </c>
      <c r="AA195" s="8"/>
      <c r="AB195" s="8"/>
      <c r="AC195" s="8"/>
    </row>
    <row r="196" spans="1:29" ht="12.75" customHeight="1" x14ac:dyDescent="0.2">
      <c r="A196" s="207"/>
      <c r="B196" s="209"/>
      <c r="C196" s="9" t="s">
        <v>504</v>
      </c>
      <c r="D196" s="14">
        <v>35360</v>
      </c>
      <c r="E196" s="17">
        <f t="shared" si="16"/>
        <v>0.40498442367601245</v>
      </c>
      <c r="F196" s="16"/>
      <c r="G196" s="14">
        <v>51952</v>
      </c>
      <c r="H196" s="17">
        <f t="shared" si="17"/>
        <v>0.59501557632398749</v>
      </c>
      <c r="I196" s="16">
        <f t="shared" si="15"/>
        <v>87312</v>
      </c>
      <c r="AA196" s="8"/>
      <c r="AB196" s="8"/>
      <c r="AC196" s="8"/>
    </row>
    <row r="197" spans="1:29" ht="12.75" customHeight="1" x14ac:dyDescent="0.2">
      <c r="A197" s="207"/>
      <c r="B197" s="209"/>
      <c r="C197" s="9" t="s">
        <v>505</v>
      </c>
      <c r="D197" s="7">
        <v>2112</v>
      </c>
      <c r="E197" s="10">
        <f t="shared" si="16"/>
        <v>0.21052631578947367</v>
      </c>
      <c r="F197" s="7"/>
      <c r="G197" s="7">
        <v>7920</v>
      </c>
      <c r="H197" s="10">
        <f t="shared" si="17"/>
        <v>0.78947368421052633</v>
      </c>
      <c r="I197" s="7">
        <f t="shared" si="15"/>
        <v>10032</v>
      </c>
      <c r="AA197" s="8"/>
      <c r="AB197" s="8"/>
      <c r="AC197" s="8"/>
    </row>
    <row r="198" spans="1:29" ht="12.75" customHeight="1" x14ac:dyDescent="0.2">
      <c r="A198" s="207"/>
      <c r="B198" s="209"/>
      <c r="C198" s="9" t="s">
        <v>506</v>
      </c>
      <c r="D198" s="7">
        <v>704</v>
      </c>
      <c r="E198" s="10">
        <f t="shared" si="16"/>
        <v>0.19298245614035087</v>
      </c>
      <c r="F198" s="7"/>
      <c r="G198" s="7">
        <v>2944</v>
      </c>
      <c r="H198" s="10">
        <f t="shared" si="17"/>
        <v>0.80701754385964908</v>
      </c>
      <c r="I198" s="7">
        <f t="shared" si="15"/>
        <v>3648</v>
      </c>
      <c r="AA198" s="8"/>
      <c r="AB198" s="8"/>
      <c r="AC198" s="8"/>
    </row>
    <row r="199" spans="1:29" ht="12.75" customHeight="1" x14ac:dyDescent="0.2">
      <c r="A199" s="207"/>
      <c r="B199" s="209"/>
      <c r="C199" s="9" t="s">
        <v>507</v>
      </c>
      <c r="D199" s="7"/>
      <c r="E199" s="10">
        <f t="shared" si="16"/>
        <v>0</v>
      </c>
      <c r="F199" s="7"/>
      <c r="G199" s="7">
        <v>5040</v>
      </c>
      <c r="H199" s="10">
        <f t="shared" si="17"/>
        <v>1</v>
      </c>
      <c r="I199" s="7">
        <f t="shared" si="15"/>
        <v>5040</v>
      </c>
      <c r="AA199" s="8"/>
      <c r="AB199" s="8"/>
      <c r="AC199" s="8"/>
    </row>
    <row r="200" spans="1:29" ht="12.75" customHeight="1" x14ac:dyDescent="0.2">
      <c r="A200" s="207"/>
      <c r="B200" s="209"/>
      <c r="C200" s="9" t="s">
        <v>508</v>
      </c>
      <c r="D200" s="7"/>
      <c r="E200" s="10" t="s">
        <v>102</v>
      </c>
      <c r="F200" s="7"/>
      <c r="G200" s="7"/>
      <c r="H200" s="10" t="s">
        <v>102</v>
      </c>
      <c r="I200" s="7">
        <f t="shared" si="15"/>
        <v>0</v>
      </c>
      <c r="AA200" s="8"/>
      <c r="AB200" s="8"/>
      <c r="AC200" s="8"/>
    </row>
    <row r="201" spans="1:29" ht="12.75" customHeight="1" x14ac:dyDescent="0.2">
      <c r="A201" s="207"/>
      <c r="B201" s="209"/>
      <c r="C201" s="9" t="s">
        <v>509</v>
      </c>
      <c r="D201" s="7"/>
      <c r="E201" s="10" t="s">
        <v>102</v>
      </c>
      <c r="F201" s="7"/>
      <c r="G201" s="7"/>
      <c r="H201" s="10" t="s">
        <v>102</v>
      </c>
      <c r="I201" s="7">
        <f t="shared" si="15"/>
        <v>0</v>
      </c>
      <c r="AA201" s="8"/>
      <c r="AB201" s="8"/>
      <c r="AC201" s="8"/>
    </row>
    <row r="202" spans="1:29" ht="12.75" customHeight="1" x14ac:dyDescent="0.2">
      <c r="A202" s="207"/>
      <c r="B202" s="209"/>
      <c r="C202" s="49" t="s">
        <v>684</v>
      </c>
      <c r="D202" s="7"/>
      <c r="E202" s="10" t="s">
        <v>102</v>
      </c>
      <c r="F202" s="7"/>
      <c r="G202" s="7"/>
      <c r="H202" s="10" t="s">
        <v>102</v>
      </c>
      <c r="I202" s="7">
        <f t="shared" si="15"/>
        <v>0</v>
      </c>
      <c r="AA202" s="8"/>
      <c r="AB202" s="8"/>
      <c r="AC202" s="8"/>
    </row>
    <row r="203" spans="1:29" ht="12.75" customHeight="1" x14ac:dyDescent="0.2">
      <c r="A203" s="207"/>
      <c r="B203" s="209"/>
      <c r="C203" s="9" t="s">
        <v>510</v>
      </c>
      <c r="D203" s="7"/>
      <c r="E203" s="10" t="s">
        <v>102</v>
      </c>
      <c r="F203" s="7"/>
      <c r="G203" s="7"/>
      <c r="H203" s="10" t="s">
        <v>102</v>
      </c>
      <c r="I203" s="7">
        <f t="shared" si="15"/>
        <v>0</v>
      </c>
      <c r="AA203" s="8"/>
      <c r="AB203" s="8"/>
      <c r="AC203" s="8"/>
    </row>
    <row r="204" spans="1:29" ht="12.75" customHeight="1" thickBot="1" x14ac:dyDescent="0.25">
      <c r="A204" s="207"/>
      <c r="B204" s="219"/>
      <c r="C204" s="64" t="s">
        <v>25</v>
      </c>
      <c r="D204" s="63">
        <f>SUM(D190:D203)</f>
        <v>41408</v>
      </c>
      <c r="E204" s="61">
        <f t="shared" si="16"/>
        <v>0.37371841155234659</v>
      </c>
      <c r="F204" s="63"/>
      <c r="G204" s="63">
        <f>SUM(G190:G203)</f>
        <v>69392</v>
      </c>
      <c r="H204" s="61">
        <f t="shared" si="17"/>
        <v>0.62628158844765347</v>
      </c>
      <c r="I204" s="63">
        <f t="shared" si="15"/>
        <v>110800</v>
      </c>
      <c r="AA204" s="8"/>
      <c r="AB204" s="8"/>
      <c r="AC204" s="8"/>
    </row>
    <row r="205" spans="1:29" ht="12.75" customHeight="1" x14ac:dyDescent="0.2">
      <c r="A205" s="207"/>
      <c r="B205" s="212" t="s">
        <v>524</v>
      </c>
      <c r="C205" s="48" t="s">
        <v>669</v>
      </c>
      <c r="D205" s="16"/>
      <c r="E205" s="10" t="s">
        <v>102</v>
      </c>
      <c r="F205" s="16"/>
      <c r="G205" s="16"/>
      <c r="H205" s="10" t="s">
        <v>102</v>
      </c>
      <c r="I205" s="16">
        <f t="shared" si="15"/>
        <v>0</v>
      </c>
      <c r="AA205" s="8"/>
      <c r="AB205" s="8"/>
      <c r="AC205" s="8"/>
    </row>
    <row r="206" spans="1:29" ht="12.75" customHeight="1" x14ac:dyDescent="0.2">
      <c r="A206" s="207"/>
      <c r="B206" s="210"/>
      <c r="C206" s="9" t="s">
        <v>511</v>
      </c>
      <c r="D206" s="7"/>
      <c r="E206" s="10" t="s">
        <v>102</v>
      </c>
      <c r="F206" s="7"/>
      <c r="G206" s="7"/>
      <c r="H206" s="10" t="s">
        <v>102</v>
      </c>
      <c r="I206" s="7">
        <f t="shared" si="15"/>
        <v>0</v>
      </c>
      <c r="AA206" s="8"/>
      <c r="AB206" s="8"/>
      <c r="AC206" s="8"/>
    </row>
    <row r="207" spans="1:29" ht="12.75" customHeight="1" x14ac:dyDescent="0.2">
      <c r="A207" s="207"/>
      <c r="B207" s="210"/>
      <c r="C207" s="50" t="s">
        <v>512</v>
      </c>
      <c r="D207" s="7"/>
      <c r="E207" s="10" t="s">
        <v>102</v>
      </c>
      <c r="F207" s="7"/>
      <c r="G207" s="7"/>
      <c r="H207" s="10" t="s">
        <v>102</v>
      </c>
      <c r="I207" s="7">
        <f t="shared" si="15"/>
        <v>0</v>
      </c>
      <c r="AA207" s="8"/>
      <c r="AB207" s="8"/>
      <c r="AC207" s="8"/>
    </row>
    <row r="208" spans="1:29" ht="12.75" customHeight="1" thickBot="1" x14ac:dyDescent="0.25">
      <c r="A208" s="207"/>
      <c r="B208" s="217"/>
      <c r="C208" s="62" t="s">
        <v>25</v>
      </c>
      <c r="D208" s="63">
        <f>SUM(D205:D207)</f>
        <v>0</v>
      </c>
      <c r="E208" s="61" t="s">
        <v>102</v>
      </c>
      <c r="F208" s="63"/>
      <c r="G208" s="63">
        <f>SUM(G205:G207)</f>
        <v>0</v>
      </c>
      <c r="H208" s="61" t="s">
        <v>102</v>
      </c>
      <c r="I208" s="63">
        <f t="shared" si="15"/>
        <v>0</v>
      </c>
      <c r="AA208" s="8"/>
      <c r="AB208" s="8"/>
      <c r="AC208" s="8"/>
    </row>
    <row r="209" spans="1:29" ht="12.75" customHeight="1" thickBot="1" x14ac:dyDescent="0.25">
      <c r="A209" s="211"/>
      <c r="B209" s="204" t="s">
        <v>252</v>
      </c>
      <c r="C209" s="205"/>
      <c r="D209" s="76">
        <f>SUM(D189,D204,D208)</f>
        <v>94288</v>
      </c>
      <c r="E209" s="77">
        <f t="shared" si="16"/>
        <v>0.46784693553509049</v>
      </c>
      <c r="F209" s="78"/>
      <c r="G209" s="76">
        <f>SUM(G189,G204,G208)</f>
        <v>107248</v>
      </c>
      <c r="H209" s="77">
        <f t="shared" si="17"/>
        <v>0.53215306446490951</v>
      </c>
      <c r="I209" s="78">
        <f t="shared" si="15"/>
        <v>201536</v>
      </c>
      <c r="AA209" s="8"/>
      <c r="AB209" s="8"/>
      <c r="AC209" s="8"/>
    </row>
    <row r="210" spans="1:29" ht="12.75" customHeight="1" x14ac:dyDescent="0.2">
      <c r="A210" s="207" t="s">
        <v>530</v>
      </c>
      <c r="B210" s="212" t="s">
        <v>527</v>
      </c>
      <c r="C210" s="51" t="s">
        <v>487</v>
      </c>
      <c r="D210" s="65"/>
      <c r="E210" s="65"/>
      <c r="F210" s="65"/>
      <c r="G210" s="33"/>
      <c r="H210" s="33"/>
      <c r="I210" s="38"/>
      <c r="AA210" s="8"/>
      <c r="AB210" s="8"/>
      <c r="AC210" s="8"/>
    </row>
    <row r="211" spans="1:29" ht="12.75" customHeight="1" x14ac:dyDescent="0.2">
      <c r="A211" s="207"/>
      <c r="B211" s="210"/>
      <c r="C211" s="47" t="s">
        <v>433</v>
      </c>
      <c r="D211" s="33"/>
      <c r="E211" s="34"/>
      <c r="F211" s="65"/>
      <c r="G211" s="33"/>
      <c r="H211" s="34"/>
      <c r="I211" s="37"/>
      <c r="AA211" s="8"/>
      <c r="AB211" s="8"/>
      <c r="AC211" s="8"/>
    </row>
    <row r="212" spans="1:29" ht="12.75" customHeight="1" x14ac:dyDescent="0.2">
      <c r="A212" s="207"/>
      <c r="B212" s="210"/>
      <c r="C212" s="52" t="s">
        <v>304</v>
      </c>
      <c r="D212" s="7"/>
      <c r="E212" s="10" t="s">
        <v>102</v>
      </c>
      <c r="F212" s="12"/>
      <c r="G212" s="7"/>
      <c r="H212" s="10" t="s">
        <v>102</v>
      </c>
      <c r="I212" s="15">
        <f t="shared" ref="I212:I256" si="18">+D212+G212</f>
        <v>0</v>
      </c>
      <c r="AA212" s="8"/>
      <c r="AB212" s="8"/>
      <c r="AC212" s="8"/>
    </row>
    <row r="213" spans="1:29" ht="12.75" customHeight="1" x14ac:dyDescent="0.2">
      <c r="A213" s="207"/>
      <c r="B213" s="210"/>
      <c r="C213" s="52" t="s">
        <v>238</v>
      </c>
      <c r="D213" s="7">
        <v>0</v>
      </c>
      <c r="E213" s="10">
        <f t="shared" ref="E213:E222" si="19">+D213/$I213</f>
        <v>0</v>
      </c>
      <c r="F213" s="12"/>
      <c r="G213" s="7">
        <v>7872</v>
      </c>
      <c r="H213" s="10">
        <f t="shared" ref="H213:H222" si="20">+G213/$I213</f>
        <v>1</v>
      </c>
      <c r="I213" s="15">
        <f t="shared" si="18"/>
        <v>7872</v>
      </c>
      <c r="AA213" s="8"/>
      <c r="AB213" s="8"/>
      <c r="AC213" s="8"/>
    </row>
    <row r="214" spans="1:29" ht="12.75" customHeight="1" x14ac:dyDescent="0.2">
      <c r="A214" s="207"/>
      <c r="B214" s="210"/>
      <c r="C214" s="9" t="s">
        <v>239</v>
      </c>
      <c r="D214" s="7">
        <v>5136</v>
      </c>
      <c r="E214" s="10">
        <f t="shared" si="19"/>
        <v>0.29722222222222222</v>
      </c>
      <c r="F214" s="12"/>
      <c r="G214" s="7">
        <v>12144</v>
      </c>
      <c r="H214" s="10">
        <f t="shared" si="20"/>
        <v>0.70277777777777772</v>
      </c>
      <c r="I214" s="15">
        <f t="shared" si="18"/>
        <v>17280</v>
      </c>
      <c r="AA214" s="8"/>
      <c r="AB214" s="8"/>
      <c r="AC214" s="8"/>
    </row>
    <row r="215" spans="1:29" ht="12.75" customHeight="1" x14ac:dyDescent="0.2">
      <c r="A215" s="207"/>
      <c r="B215" s="210"/>
      <c r="C215" s="49" t="s">
        <v>246</v>
      </c>
      <c r="D215" s="7">
        <v>0</v>
      </c>
      <c r="E215" s="10">
        <f t="shared" si="19"/>
        <v>0</v>
      </c>
      <c r="F215" s="12"/>
      <c r="G215" s="7">
        <v>1104</v>
      </c>
      <c r="H215" s="10">
        <f t="shared" si="20"/>
        <v>1</v>
      </c>
      <c r="I215" s="15">
        <f t="shared" si="18"/>
        <v>1104</v>
      </c>
      <c r="AA215" s="8"/>
      <c r="AB215" s="8"/>
      <c r="AC215" s="8"/>
    </row>
    <row r="216" spans="1:29" ht="12.75" customHeight="1" x14ac:dyDescent="0.2">
      <c r="A216" s="207"/>
      <c r="B216" s="210"/>
      <c r="C216" s="49" t="s">
        <v>240</v>
      </c>
      <c r="D216" s="7">
        <v>25024</v>
      </c>
      <c r="E216" s="10">
        <f t="shared" si="19"/>
        <v>0.45851656405746116</v>
      </c>
      <c r="F216" s="12"/>
      <c r="G216" s="7">
        <v>29552</v>
      </c>
      <c r="H216" s="10">
        <f t="shared" si="20"/>
        <v>0.54148343594253889</v>
      </c>
      <c r="I216" s="15">
        <f t="shared" si="18"/>
        <v>54576</v>
      </c>
      <c r="AA216" s="8"/>
      <c r="AB216" s="8"/>
      <c r="AC216" s="8"/>
    </row>
    <row r="217" spans="1:29" ht="12.75" customHeight="1" x14ac:dyDescent="0.2">
      <c r="A217" s="207"/>
      <c r="B217" s="210"/>
      <c r="C217" s="49" t="s">
        <v>241</v>
      </c>
      <c r="D217" s="7">
        <v>5904</v>
      </c>
      <c r="E217" s="10">
        <f t="shared" si="19"/>
        <v>0.35652173913043478</v>
      </c>
      <c r="F217" s="12"/>
      <c r="G217" s="7">
        <v>10656</v>
      </c>
      <c r="H217" s="10">
        <f t="shared" si="20"/>
        <v>0.64347826086956517</v>
      </c>
      <c r="I217" s="15">
        <f t="shared" si="18"/>
        <v>16560</v>
      </c>
      <c r="AA217" s="8"/>
      <c r="AB217" s="8"/>
      <c r="AC217" s="8"/>
    </row>
    <row r="218" spans="1:29" ht="12.75" customHeight="1" x14ac:dyDescent="0.2">
      <c r="A218" s="207"/>
      <c r="B218" s="210"/>
      <c r="C218" s="49" t="s">
        <v>247</v>
      </c>
      <c r="D218" s="7">
        <v>0</v>
      </c>
      <c r="E218" s="10">
        <f t="shared" si="19"/>
        <v>0</v>
      </c>
      <c r="F218" s="12"/>
      <c r="G218" s="7">
        <v>1200</v>
      </c>
      <c r="H218" s="10">
        <f t="shared" si="20"/>
        <v>1</v>
      </c>
      <c r="I218" s="15">
        <f t="shared" si="18"/>
        <v>1200</v>
      </c>
      <c r="AA218" s="8"/>
      <c r="AB218" s="8"/>
      <c r="AC218" s="8"/>
    </row>
    <row r="219" spans="1:29" ht="12.75" customHeight="1" x14ac:dyDescent="0.2">
      <c r="A219" s="207"/>
      <c r="B219" s="210"/>
      <c r="C219" s="9" t="s">
        <v>243</v>
      </c>
      <c r="D219" s="7">
        <v>15200</v>
      </c>
      <c r="E219" s="10">
        <f t="shared" si="19"/>
        <v>0.57856272838002432</v>
      </c>
      <c r="F219" s="12"/>
      <c r="G219" s="7">
        <v>11072</v>
      </c>
      <c r="H219" s="10">
        <f t="shared" si="20"/>
        <v>0.42143727161997563</v>
      </c>
      <c r="I219" s="15">
        <f t="shared" si="18"/>
        <v>26272</v>
      </c>
      <c r="AA219" s="8"/>
      <c r="AB219" s="8"/>
      <c r="AC219" s="8"/>
    </row>
    <row r="220" spans="1:29" ht="12.75" customHeight="1" x14ac:dyDescent="0.2">
      <c r="A220" s="207"/>
      <c r="B220" s="210"/>
      <c r="C220" s="49" t="s">
        <v>242</v>
      </c>
      <c r="D220" s="7">
        <v>6000</v>
      </c>
      <c r="E220" s="10">
        <f t="shared" si="19"/>
        <v>0.44014084507042256</v>
      </c>
      <c r="F220" s="12"/>
      <c r="G220" s="7">
        <v>7632</v>
      </c>
      <c r="H220" s="10">
        <f t="shared" si="20"/>
        <v>0.5598591549295775</v>
      </c>
      <c r="I220" s="15">
        <f t="shared" si="18"/>
        <v>13632</v>
      </c>
      <c r="AA220" s="8"/>
      <c r="AB220" s="8"/>
      <c r="AC220" s="8"/>
    </row>
    <row r="221" spans="1:29" ht="12.75" customHeight="1" x14ac:dyDescent="0.2">
      <c r="A221" s="207"/>
      <c r="B221" s="210"/>
      <c r="C221" s="49" t="s">
        <v>248</v>
      </c>
      <c r="D221" s="7">
        <v>672</v>
      </c>
      <c r="E221" s="10">
        <f t="shared" si="19"/>
        <v>1</v>
      </c>
      <c r="F221" s="12"/>
      <c r="G221" s="7">
        <v>0</v>
      </c>
      <c r="H221" s="10">
        <f t="shared" si="20"/>
        <v>0</v>
      </c>
      <c r="I221" s="15">
        <f t="shared" si="18"/>
        <v>672</v>
      </c>
      <c r="AA221" s="8"/>
      <c r="AB221" s="8"/>
      <c r="AC221" s="8"/>
    </row>
    <row r="222" spans="1:29" ht="12.75" customHeight="1" x14ac:dyDescent="0.2">
      <c r="A222" s="207"/>
      <c r="B222" s="210"/>
      <c r="C222" s="49" t="s">
        <v>310</v>
      </c>
      <c r="D222" s="7">
        <v>0</v>
      </c>
      <c r="E222" s="10">
        <f t="shared" si="19"/>
        <v>0</v>
      </c>
      <c r="F222" s="12"/>
      <c r="G222" s="7">
        <v>2000</v>
      </c>
      <c r="H222" s="10">
        <f t="shared" si="20"/>
        <v>1</v>
      </c>
      <c r="I222" s="15">
        <f t="shared" si="18"/>
        <v>2000</v>
      </c>
      <c r="AA222" s="8"/>
      <c r="AB222" s="8"/>
      <c r="AC222" s="8"/>
    </row>
    <row r="223" spans="1:29" ht="12.75" customHeight="1" x14ac:dyDescent="0.2">
      <c r="A223" s="207"/>
      <c r="B223" s="210"/>
      <c r="C223" s="9" t="s">
        <v>244</v>
      </c>
      <c r="D223" s="7"/>
      <c r="E223" s="10" t="s">
        <v>102</v>
      </c>
      <c r="F223" s="12"/>
      <c r="G223" s="7"/>
      <c r="H223" s="10" t="s">
        <v>102</v>
      </c>
      <c r="I223" s="15">
        <f t="shared" si="18"/>
        <v>0</v>
      </c>
      <c r="AA223" s="8"/>
      <c r="AB223" s="8"/>
      <c r="AC223" s="8"/>
    </row>
    <row r="224" spans="1:29" ht="12.75" customHeight="1" x14ac:dyDescent="0.2">
      <c r="A224" s="207"/>
      <c r="B224" s="210"/>
      <c r="C224" s="57" t="s">
        <v>75</v>
      </c>
      <c r="D224" s="33">
        <f>SUM(D212:D223)</f>
        <v>57936</v>
      </c>
      <c r="E224" s="34">
        <f t="shared" ref="E224:E255" si="21">+D224/$I224</f>
        <v>0.41040462427745666</v>
      </c>
      <c r="F224" s="65"/>
      <c r="G224" s="33">
        <f>SUM(G212:G223)</f>
        <v>83232</v>
      </c>
      <c r="H224" s="34">
        <f t="shared" ref="H224:H255" si="22">+G224/$I224</f>
        <v>0.58959537572254339</v>
      </c>
      <c r="I224" s="37">
        <f t="shared" si="18"/>
        <v>141168</v>
      </c>
      <c r="M224" s="96"/>
      <c r="AA224" s="8"/>
      <c r="AB224" s="8"/>
      <c r="AC224" s="8"/>
    </row>
    <row r="225" spans="1:29" ht="12.75" customHeight="1" thickBot="1" x14ac:dyDescent="0.25">
      <c r="A225" s="207"/>
      <c r="B225" s="217"/>
      <c r="C225" s="64" t="s">
        <v>25</v>
      </c>
      <c r="D225" s="63">
        <f>+D224</f>
        <v>57936</v>
      </c>
      <c r="E225" s="61">
        <f t="shared" si="21"/>
        <v>0.41040462427745666</v>
      </c>
      <c r="F225" s="68"/>
      <c r="G225" s="63">
        <f>+G224</f>
        <v>83232</v>
      </c>
      <c r="H225" s="61">
        <f t="shared" si="22"/>
        <v>0.58959537572254339</v>
      </c>
      <c r="I225" s="60">
        <f t="shared" si="18"/>
        <v>141168</v>
      </c>
      <c r="AA225" s="8"/>
      <c r="AB225" s="8"/>
      <c r="AC225" s="8"/>
    </row>
    <row r="226" spans="1:29" ht="12.75" customHeight="1" thickBot="1" x14ac:dyDescent="0.25">
      <c r="A226" s="211"/>
      <c r="B226" s="204" t="s">
        <v>253</v>
      </c>
      <c r="C226" s="205"/>
      <c r="D226" s="76">
        <f>+D225</f>
        <v>57936</v>
      </c>
      <c r="E226" s="77">
        <f t="shared" si="21"/>
        <v>0.41040462427745666</v>
      </c>
      <c r="F226" s="78"/>
      <c r="G226" s="76">
        <f>+G225</f>
        <v>83232</v>
      </c>
      <c r="H226" s="77">
        <f t="shared" si="22"/>
        <v>0.58959537572254339</v>
      </c>
      <c r="I226" s="78">
        <f t="shared" si="18"/>
        <v>141168</v>
      </c>
      <c r="AA226" s="8"/>
      <c r="AB226" s="8"/>
      <c r="AC226" s="8"/>
    </row>
    <row r="227" spans="1:29" ht="12.75" customHeight="1" x14ac:dyDescent="0.2">
      <c r="A227" s="206" t="s">
        <v>529</v>
      </c>
      <c r="B227" s="212" t="s">
        <v>624</v>
      </c>
      <c r="C227" s="55" t="s">
        <v>301</v>
      </c>
      <c r="D227" s="70"/>
      <c r="E227" s="83"/>
      <c r="F227" s="69"/>
      <c r="G227" s="70"/>
      <c r="H227" s="83"/>
      <c r="I227" s="84"/>
      <c r="AA227" s="8"/>
      <c r="AB227" s="8"/>
      <c r="AC227" s="8"/>
    </row>
    <row r="228" spans="1:29" ht="12.75" customHeight="1" x14ac:dyDescent="0.2">
      <c r="A228" s="207"/>
      <c r="B228" s="210"/>
      <c r="C228" s="52" t="s">
        <v>36</v>
      </c>
      <c r="D228" s="7"/>
      <c r="E228" s="10" t="s">
        <v>102</v>
      </c>
      <c r="F228" s="12"/>
      <c r="G228" s="7"/>
      <c r="H228" s="10" t="s">
        <v>102</v>
      </c>
      <c r="I228" s="15">
        <f t="shared" si="18"/>
        <v>0</v>
      </c>
      <c r="AA228" s="8"/>
      <c r="AB228" s="8"/>
      <c r="AC228" s="8"/>
    </row>
    <row r="229" spans="1:29" ht="12.75" customHeight="1" x14ac:dyDescent="0.2">
      <c r="A229" s="207"/>
      <c r="B229" s="210"/>
      <c r="C229" s="52" t="s">
        <v>7</v>
      </c>
      <c r="D229" s="7"/>
      <c r="E229" s="10" t="s">
        <v>102</v>
      </c>
      <c r="F229" s="12"/>
      <c r="G229" s="7"/>
      <c r="H229" s="10" t="s">
        <v>102</v>
      </c>
      <c r="I229" s="15">
        <f t="shared" si="18"/>
        <v>0</v>
      </c>
      <c r="AA229" s="8"/>
      <c r="AB229" s="8"/>
      <c r="AC229" s="8"/>
    </row>
    <row r="230" spans="1:29" ht="12.75" customHeight="1" x14ac:dyDescent="0.2">
      <c r="A230" s="207"/>
      <c r="B230" s="210"/>
      <c r="C230" s="9" t="s">
        <v>0</v>
      </c>
      <c r="D230" s="7"/>
      <c r="E230" s="10" t="s">
        <v>102</v>
      </c>
      <c r="F230" s="12"/>
      <c r="G230" s="7"/>
      <c r="H230" s="10" t="s">
        <v>102</v>
      </c>
      <c r="I230" s="15">
        <f t="shared" si="18"/>
        <v>0</v>
      </c>
      <c r="AA230" s="8"/>
      <c r="AB230" s="8"/>
      <c r="AC230" s="8"/>
    </row>
    <row r="231" spans="1:29" ht="12.75" customHeight="1" x14ac:dyDescent="0.2">
      <c r="A231" s="207"/>
      <c r="B231" s="210"/>
      <c r="C231" s="9" t="s">
        <v>37</v>
      </c>
      <c r="D231" s="7">
        <v>8208</v>
      </c>
      <c r="E231" s="10">
        <f t="shared" si="21"/>
        <v>0.55519480519480524</v>
      </c>
      <c r="F231" s="12"/>
      <c r="G231" s="7">
        <v>6576</v>
      </c>
      <c r="H231" s="10">
        <f t="shared" si="22"/>
        <v>0.44480519480519481</v>
      </c>
      <c r="I231" s="15">
        <f t="shared" si="18"/>
        <v>14784</v>
      </c>
      <c r="AA231" s="8"/>
      <c r="AB231" s="8"/>
      <c r="AC231" s="8"/>
    </row>
    <row r="232" spans="1:29" ht="12.75" customHeight="1" x14ac:dyDescent="0.2">
      <c r="A232" s="207"/>
      <c r="B232" s="210"/>
      <c r="C232" s="9" t="s">
        <v>208</v>
      </c>
      <c r="D232" s="7">
        <v>0</v>
      </c>
      <c r="E232" s="10">
        <f t="shared" si="21"/>
        <v>0</v>
      </c>
      <c r="F232" s="12"/>
      <c r="G232" s="7">
        <v>1536</v>
      </c>
      <c r="H232" s="10">
        <f t="shared" si="22"/>
        <v>1</v>
      </c>
      <c r="I232" s="15">
        <f t="shared" si="18"/>
        <v>1536</v>
      </c>
      <c r="AA232" s="8"/>
      <c r="AB232" s="8"/>
      <c r="AC232" s="8"/>
    </row>
    <row r="233" spans="1:29" ht="12.75" customHeight="1" x14ac:dyDescent="0.2">
      <c r="A233" s="207"/>
      <c r="B233" s="210"/>
      <c r="C233" s="9" t="s">
        <v>219</v>
      </c>
      <c r="D233" s="7">
        <v>0</v>
      </c>
      <c r="E233" s="10">
        <f t="shared" si="21"/>
        <v>0</v>
      </c>
      <c r="F233" s="12"/>
      <c r="G233" s="7">
        <v>448</v>
      </c>
      <c r="H233" s="10">
        <f t="shared" si="22"/>
        <v>1</v>
      </c>
      <c r="I233" s="15">
        <f t="shared" si="18"/>
        <v>448</v>
      </c>
      <c r="AA233" s="8"/>
      <c r="AB233" s="8"/>
      <c r="AC233" s="8"/>
    </row>
    <row r="234" spans="1:29" ht="12.75" customHeight="1" x14ac:dyDescent="0.2">
      <c r="A234" s="207"/>
      <c r="B234" s="210"/>
      <c r="C234" s="9" t="s">
        <v>1</v>
      </c>
      <c r="D234" s="7">
        <v>15184</v>
      </c>
      <c r="E234" s="10">
        <f t="shared" si="21"/>
        <v>0.2429595494111623</v>
      </c>
      <c r="F234" s="12"/>
      <c r="G234" s="7">
        <v>47312.000000000007</v>
      </c>
      <c r="H234" s="10">
        <f t="shared" si="22"/>
        <v>0.75704045058883773</v>
      </c>
      <c r="I234" s="15">
        <f t="shared" si="18"/>
        <v>62496.000000000007</v>
      </c>
      <c r="AA234" s="8"/>
      <c r="AB234" s="8"/>
      <c r="AC234" s="8"/>
    </row>
    <row r="235" spans="1:29" ht="12.75" customHeight="1" x14ac:dyDescent="0.2">
      <c r="A235" s="207"/>
      <c r="B235" s="210"/>
      <c r="C235" s="9" t="s">
        <v>3</v>
      </c>
      <c r="D235" s="7">
        <v>0</v>
      </c>
      <c r="E235" s="10">
        <f t="shared" si="21"/>
        <v>0</v>
      </c>
      <c r="F235" s="12"/>
      <c r="G235" s="7">
        <v>528</v>
      </c>
      <c r="H235" s="10">
        <f t="shared" si="22"/>
        <v>1</v>
      </c>
      <c r="I235" s="15">
        <f t="shared" si="18"/>
        <v>528</v>
      </c>
      <c r="AA235" s="8"/>
      <c r="AB235" s="8"/>
      <c r="AC235" s="8"/>
    </row>
    <row r="236" spans="1:29" ht="12.75" customHeight="1" x14ac:dyDescent="0.2">
      <c r="A236" s="207"/>
      <c r="B236" s="210"/>
      <c r="C236" s="9" t="s">
        <v>9</v>
      </c>
      <c r="D236" s="7"/>
      <c r="E236" s="10" t="s">
        <v>102</v>
      </c>
      <c r="F236" s="12"/>
      <c r="G236" s="7"/>
      <c r="H236" s="10" t="s">
        <v>102</v>
      </c>
      <c r="I236" s="15">
        <f t="shared" si="18"/>
        <v>0</v>
      </c>
      <c r="AA236" s="8"/>
      <c r="AB236" s="8"/>
      <c r="AC236" s="8"/>
    </row>
    <row r="237" spans="1:29" ht="12.75" customHeight="1" x14ac:dyDescent="0.2">
      <c r="A237" s="207"/>
      <c r="B237" s="210"/>
      <c r="C237" s="9" t="s">
        <v>4</v>
      </c>
      <c r="D237" s="7"/>
      <c r="E237" s="10" t="s">
        <v>102</v>
      </c>
      <c r="F237" s="12"/>
      <c r="G237" s="7"/>
      <c r="H237" s="10" t="s">
        <v>102</v>
      </c>
      <c r="I237" s="15">
        <f t="shared" si="18"/>
        <v>0</v>
      </c>
      <c r="AA237" s="8"/>
      <c r="AB237" s="8"/>
      <c r="AC237" s="8"/>
    </row>
    <row r="238" spans="1:29" ht="12.75" customHeight="1" x14ac:dyDescent="0.2">
      <c r="A238" s="207"/>
      <c r="B238" s="210"/>
      <c r="C238" s="9" t="s">
        <v>10</v>
      </c>
      <c r="D238" s="7"/>
      <c r="E238" s="10" t="s">
        <v>102</v>
      </c>
      <c r="F238" s="12"/>
      <c r="G238" s="7"/>
      <c r="H238" s="10" t="s">
        <v>102</v>
      </c>
      <c r="I238" s="15">
        <f t="shared" si="18"/>
        <v>0</v>
      </c>
      <c r="AA238" s="8"/>
      <c r="AB238" s="8"/>
      <c r="AC238" s="8"/>
    </row>
    <row r="239" spans="1:29" ht="12.75" customHeight="1" x14ac:dyDescent="0.2">
      <c r="A239" s="207"/>
      <c r="B239" s="210"/>
      <c r="C239" s="9" t="s">
        <v>23</v>
      </c>
      <c r="D239" s="7"/>
      <c r="E239" s="10" t="s">
        <v>102</v>
      </c>
      <c r="F239" s="12"/>
      <c r="G239" s="7"/>
      <c r="H239" s="10" t="s">
        <v>102</v>
      </c>
      <c r="I239" s="15">
        <f t="shared" si="18"/>
        <v>0</v>
      </c>
      <c r="AA239" s="8"/>
      <c r="AB239" s="8"/>
      <c r="AC239" s="8"/>
    </row>
    <row r="240" spans="1:29" ht="12.75" customHeight="1" x14ac:dyDescent="0.2">
      <c r="A240" s="207"/>
      <c r="B240" s="210"/>
      <c r="C240" s="9" t="s">
        <v>47</v>
      </c>
      <c r="D240" s="7"/>
      <c r="E240" s="10" t="s">
        <v>102</v>
      </c>
      <c r="F240" s="12"/>
      <c r="G240" s="7"/>
      <c r="H240" s="10" t="s">
        <v>102</v>
      </c>
      <c r="I240" s="15">
        <f t="shared" si="18"/>
        <v>0</v>
      </c>
      <c r="AA240" s="8"/>
      <c r="AB240" s="8"/>
      <c r="AC240" s="8"/>
    </row>
    <row r="241" spans="1:29" ht="12.75" customHeight="1" x14ac:dyDescent="0.2">
      <c r="A241" s="207"/>
      <c r="B241" s="210"/>
      <c r="C241" s="9" t="s">
        <v>24</v>
      </c>
      <c r="D241" s="7"/>
      <c r="E241" s="10" t="s">
        <v>102</v>
      </c>
      <c r="F241" s="12"/>
      <c r="G241" s="7"/>
      <c r="H241" s="10" t="s">
        <v>102</v>
      </c>
      <c r="I241" s="15">
        <f t="shared" si="18"/>
        <v>0</v>
      </c>
      <c r="AA241" s="8"/>
      <c r="AB241" s="8"/>
      <c r="AC241" s="8"/>
    </row>
    <row r="242" spans="1:29" ht="12.75" customHeight="1" x14ac:dyDescent="0.2">
      <c r="A242" s="207"/>
      <c r="B242" s="210"/>
      <c r="C242" s="9" t="s">
        <v>206</v>
      </c>
      <c r="D242" s="7">
        <v>0</v>
      </c>
      <c r="E242" s="10">
        <f t="shared" si="21"/>
        <v>0</v>
      </c>
      <c r="F242" s="12"/>
      <c r="G242" s="7">
        <v>960</v>
      </c>
      <c r="H242" s="10">
        <f t="shared" si="22"/>
        <v>1</v>
      </c>
      <c r="I242" s="15">
        <f t="shared" si="18"/>
        <v>960</v>
      </c>
      <c r="AA242" s="8"/>
      <c r="AB242" s="8"/>
      <c r="AC242" s="8"/>
    </row>
    <row r="243" spans="1:29" ht="12.75" customHeight="1" x14ac:dyDescent="0.2">
      <c r="A243" s="207"/>
      <c r="B243" s="210"/>
      <c r="C243" s="9" t="s">
        <v>5</v>
      </c>
      <c r="D243" s="7"/>
      <c r="E243" s="10" t="s">
        <v>102</v>
      </c>
      <c r="F243" s="12"/>
      <c r="G243" s="7"/>
      <c r="H243" s="10" t="s">
        <v>102</v>
      </c>
      <c r="I243" s="15">
        <f t="shared" si="18"/>
        <v>0</v>
      </c>
      <c r="AA243" s="8"/>
      <c r="AB243" s="8"/>
      <c r="AC243" s="8"/>
    </row>
    <row r="244" spans="1:29" ht="12.75" customHeight="1" x14ac:dyDescent="0.2">
      <c r="A244" s="207"/>
      <c r="B244" s="210"/>
      <c r="C244" s="57" t="s">
        <v>75</v>
      </c>
      <c r="D244" s="33">
        <f>SUM(D228:D243)</f>
        <v>23392</v>
      </c>
      <c r="E244" s="34">
        <f t="shared" si="21"/>
        <v>0.28967703586288884</v>
      </c>
      <c r="F244" s="65"/>
      <c r="G244" s="33">
        <f>SUM(G228:G243)</f>
        <v>57360.000000000007</v>
      </c>
      <c r="H244" s="34">
        <f t="shared" si="22"/>
        <v>0.71032296413711127</v>
      </c>
      <c r="I244" s="37">
        <f t="shared" si="18"/>
        <v>80752</v>
      </c>
      <c r="AA244" s="8"/>
      <c r="AB244" s="8"/>
      <c r="AC244" s="8"/>
    </row>
    <row r="245" spans="1:29" ht="12.75" customHeight="1" x14ac:dyDescent="0.2">
      <c r="A245" s="207"/>
      <c r="B245" s="210"/>
      <c r="C245" s="47" t="s">
        <v>305</v>
      </c>
      <c r="D245" s="33"/>
      <c r="E245" s="34"/>
      <c r="F245" s="65"/>
      <c r="G245" s="33"/>
      <c r="H245" s="34"/>
      <c r="I245" s="37"/>
      <c r="AA245" s="8"/>
      <c r="AB245" s="8"/>
      <c r="AC245" s="8"/>
    </row>
    <row r="246" spans="1:29" ht="12.75" customHeight="1" x14ac:dyDescent="0.2">
      <c r="A246" s="207"/>
      <c r="B246" s="210"/>
      <c r="C246" s="9" t="s">
        <v>234</v>
      </c>
      <c r="D246" s="7"/>
      <c r="E246" s="10" t="s">
        <v>102</v>
      </c>
      <c r="F246" s="12"/>
      <c r="G246" s="7"/>
      <c r="H246" s="10" t="s">
        <v>102</v>
      </c>
      <c r="I246" s="15">
        <f t="shared" si="18"/>
        <v>0</v>
      </c>
      <c r="AA246" s="8"/>
      <c r="AB246" s="8"/>
      <c r="AC246" s="8"/>
    </row>
    <row r="247" spans="1:29" ht="12.75" customHeight="1" x14ac:dyDescent="0.2">
      <c r="A247" s="207"/>
      <c r="B247" s="210"/>
      <c r="C247" s="9" t="s">
        <v>235</v>
      </c>
      <c r="D247" s="7"/>
      <c r="E247" s="10" t="s">
        <v>102</v>
      </c>
      <c r="F247" s="12"/>
      <c r="G247" s="7"/>
      <c r="H247" s="10" t="s">
        <v>102</v>
      </c>
      <c r="I247" s="15">
        <f t="shared" si="18"/>
        <v>0</v>
      </c>
      <c r="AA247" s="8"/>
      <c r="AB247" s="8"/>
      <c r="AC247" s="8"/>
    </row>
    <row r="248" spans="1:29" ht="12.75" customHeight="1" x14ac:dyDescent="0.2">
      <c r="A248" s="207"/>
      <c r="B248" s="210"/>
      <c r="C248" s="9" t="s">
        <v>14</v>
      </c>
      <c r="D248" s="7">
        <v>0</v>
      </c>
      <c r="E248" s="10">
        <f t="shared" si="21"/>
        <v>0</v>
      </c>
      <c r="F248" s="12"/>
      <c r="G248" s="7">
        <v>3456</v>
      </c>
      <c r="H248" s="10">
        <f t="shared" si="22"/>
        <v>1</v>
      </c>
      <c r="I248" s="15">
        <f t="shared" si="18"/>
        <v>3456</v>
      </c>
      <c r="AA248" s="8"/>
      <c r="AB248" s="8"/>
      <c r="AC248" s="8"/>
    </row>
    <row r="249" spans="1:29" ht="12.75" customHeight="1" x14ac:dyDescent="0.2">
      <c r="A249" s="207"/>
      <c r="B249" s="210"/>
      <c r="C249" s="9" t="s">
        <v>15</v>
      </c>
      <c r="D249" s="7"/>
      <c r="E249" s="10" t="s">
        <v>102</v>
      </c>
      <c r="F249" s="12"/>
      <c r="G249" s="7"/>
      <c r="H249" s="10" t="s">
        <v>102</v>
      </c>
      <c r="I249" s="15">
        <f t="shared" si="18"/>
        <v>0</v>
      </c>
      <c r="AA249" s="8"/>
      <c r="AB249" s="8"/>
      <c r="AC249" s="8"/>
    </row>
    <row r="250" spans="1:29" ht="12.75" customHeight="1" x14ac:dyDescent="0.2">
      <c r="A250" s="207"/>
      <c r="B250" s="210"/>
      <c r="C250" s="9" t="s">
        <v>34</v>
      </c>
      <c r="D250" s="7"/>
      <c r="E250" s="10" t="s">
        <v>102</v>
      </c>
      <c r="F250" s="12"/>
      <c r="G250" s="7"/>
      <c r="H250" s="10" t="s">
        <v>102</v>
      </c>
      <c r="I250" s="15">
        <f t="shared" si="18"/>
        <v>0</v>
      </c>
      <c r="AA250" s="8"/>
      <c r="AB250" s="8"/>
      <c r="AC250" s="8"/>
    </row>
    <row r="251" spans="1:29" ht="12.75" customHeight="1" x14ac:dyDescent="0.2">
      <c r="A251" s="207"/>
      <c r="B251" s="210"/>
      <c r="C251" s="9" t="s">
        <v>16</v>
      </c>
      <c r="D251" s="7">
        <v>0</v>
      </c>
      <c r="E251" s="10">
        <f t="shared" si="21"/>
        <v>0</v>
      </c>
      <c r="F251" s="12"/>
      <c r="G251" s="7">
        <v>1152</v>
      </c>
      <c r="H251" s="10">
        <f t="shared" si="22"/>
        <v>1</v>
      </c>
      <c r="I251" s="15">
        <f t="shared" si="18"/>
        <v>1152</v>
      </c>
      <c r="AA251" s="8"/>
      <c r="AB251" s="8"/>
      <c r="AC251" s="8"/>
    </row>
    <row r="252" spans="1:29" ht="12.75" customHeight="1" x14ac:dyDescent="0.2">
      <c r="A252" s="207"/>
      <c r="B252" s="210"/>
      <c r="C252" s="9" t="s">
        <v>17</v>
      </c>
      <c r="D252" s="7"/>
      <c r="E252" s="10" t="s">
        <v>102</v>
      </c>
      <c r="F252" s="12"/>
      <c r="G252" s="7"/>
      <c r="H252" s="10" t="s">
        <v>102</v>
      </c>
      <c r="I252" s="15">
        <f t="shared" si="18"/>
        <v>0</v>
      </c>
      <c r="AA252" s="8"/>
      <c r="AB252" s="8"/>
      <c r="AC252" s="8"/>
    </row>
    <row r="253" spans="1:29" ht="12.75" customHeight="1" x14ac:dyDescent="0.2">
      <c r="A253" s="207"/>
      <c r="B253" s="210"/>
      <c r="C253" s="9" t="s">
        <v>21</v>
      </c>
      <c r="D253" s="7">
        <v>0</v>
      </c>
      <c r="E253" s="10">
        <f t="shared" si="21"/>
        <v>0</v>
      </c>
      <c r="F253" s="12"/>
      <c r="G253" s="7">
        <v>26352</v>
      </c>
      <c r="H253" s="10">
        <f t="shared" si="22"/>
        <v>1</v>
      </c>
      <c r="I253" s="15">
        <f t="shared" si="18"/>
        <v>26352</v>
      </c>
      <c r="AA253" s="8"/>
      <c r="AB253" s="8"/>
      <c r="AC253" s="8"/>
    </row>
    <row r="254" spans="1:29" ht="12.75" customHeight="1" x14ac:dyDescent="0.2">
      <c r="A254" s="207"/>
      <c r="B254" s="210"/>
      <c r="C254" s="9" t="s">
        <v>97</v>
      </c>
      <c r="D254" s="7"/>
      <c r="E254" s="10" t="s">
        <v>102</v>
      </c>
      <c r="F254" s="12"/>
      <c r="G254" s="7"/>
      <c r="H254" s="10" t="s">
        <v>102</v>
      </c>
      <c r="I254" s="15">
        <f t="shared" si="18"/>
        <v>0</v>
      </c>
      <c r="AA254" s="8"/>
      <c r="AB254" s="8"/>
      <c r="AC254" s="8"/>
    </row>
    <row r="255" spans="1:29" ht="12.75" customHeight="1" x14ac:dyDescent="0.2">
      <c r="A255" s="207"/>
      <c r="B255" s="210"/>
      <c r="C255" s="9" t="s">
        <v>6</v>
      </c>
      <c r="D255" s="7">
        <v>8127.9999999999991</v>
      </c>
      <c r="E255" s="10">
        <f t="shared" si="21"/>
        <v>0.39197530864197527</v>
      </c>
      <c r="F255" s="12"/>
      <c r="G255" s="7">
        <v>12608</v>
      </c>
      <c r="H255" s="10">
        <f t="shared" si="22"/>
        <v>0.60802469135802473</v>
      </c>
      <c r="I255" s="15">
        <f t="shared" si="18"/>
        <v>20736</v>
      </c>
      <c r="AA255" s="8"/>
      <c r="AB255" s="8"/>
      <c r="AC255" s="8"/>
    </row>
    <row r="256" spans="1:29" ht="12.75" customHeight="1" x14ac:dyDescent="0.2">
      <c r="A256" s="207"/>
      <c r="B256" s="210"/>
      <c r="C256" s="9" t="s">
        <v>236</v>
      </c>
      <c r="D256" s="7"/>
      <c r="E256" s="10" t="s">
        <v>102</v>
      </c>
      <c r="F256" s="12"/>
      <c r="G256" s="7"/>
      <c r="H256" s="10" t="s">
        <v>102</v>
      </c>
      <c r="I256" s="15">
        <f t="shared" si="18"/>
        <v>0</v>
      </c>
      <c r="AA256" s="8"/>
      <c r="AB256" s="8"/>
      <c r="AC256" s="8"/>
    </row>
    <row r="257" spans="1:29" ht="12.75" customHeight="1" x14ac:dyDescent="0.2">
      <c r="A257" s="207"/>
      <c r="B257" s="210"/>
      <c r="C257" s="9" t="s">
        <v>18</v>
      </c>
      <c r="D257" s="7"/>
      <c r="E257" s="10" t="s">
        <v>102</v>
      </c>
      <c r="F257" s="12"/>
      <c r="G257" s="7"/>
      <c r="H257" s="10" t="s">
        <v>102</v>
      </c>
      <c r="I257" s="15">
        <f t="shared" ref="I257:I264" si="23">+D257+G257</f>
        <v>0</v>
      </c>
      <c r="AA257" s="8"/>
      <c r="AB257" s="8"/>
      <c r="AC257" s="8"/>
    </row>
    <row r="258" spans="1:29" ht="12.75" customHeight="1" x14ac:dyDescent="0.2">
      <c r="A258" s="207"/>
      <c r="B258" s="210"/>
      <c r="C258" s="9" t="s">
        <v>22</v>
      </c>
      <c r="D258" s="7">
        <v>0</v>
      </c>
      <c r="E258" s="10">
        <f t="shared" ref="E258:E264" si="24">+D258/$I258</f>
        <v>0</v>
      </c>
      <c r="F258" s="12"/>
      <c r="G258" s="7">
        <v>8016</v>
      </c>
      <c r="H258" s="10">
        <f t="shared" ref="H258:H264" si="25">+G258/$I258</f>
        <v>1</v>
      </c>
      <c r="I258" s="15">
        <f t="shared" si="23"/>
        <v>8016</v>
      </c>
      <c r="AA258" s="8"/>
      <c r="AB258" s="8"/>
      <c r="AC258" s="8"/>
    </row>
    <row r="259" spans="1:29" ht="12.75" customHeight="1" x14ac:dyDescent="0.2">
      <c r="A259" s="207"/>
      <c r="B259" s="210"/>
      <c r="C259" s="35" t="s">
        <v>75</v>
      </c>
      <c r="D259" s="33">
        <f>SUM(D246:D258)</f>
        <v>8127.9999999999991</v>
      </c>
      <c r="E259" s="34">
        <f t="shared" si="24"/>
        <v>0.13612004287245444</v>
      </c>
      <c r="F259" s="65"/>
      <c r="G259" s="33">
        <f>SUM(G246:G258)</f>
        <v>51584</v>
      </c>
      <c r="H259" s="34">
        <f t="shared" si="25"/>
        <v>0.86387995712754551</v>
      </c>
      <c r="I259" s="37">
        <f t="shared" si="23"/>
        <v>59712</v>
      </c>
      <c r="AA259" s="8"/>
      <c r="AB259" s="8"/>
      <c r="AC259" s="8"/>
    </row>
    <row r="260" spans="1:29" ht="12.75" customHeight="1" x14ac:dyDescent="0.2">
      <c r="A260" s="207"/>
      <c r="B260" s="210"/>
      <c r="C260" s="9" t="s">
        <v>513</v>
      </c>
      <c r="D260" s="7"/>
      <c r="E260" s="10" t="s">
        <v>102</v>
      </c>
      <c r="F260" s="12"/>
      <c r="G260" s="7"/>
      <c r="H260" s="10" t="s">
        <v>102</v>
      </c>
      <c r="I260" s="15">
        <f t="shared" si="23"/>
        <v>0</v>
      </c>
      <c r="AA260" s="8"/>
      <c r="AB260" s="8"/>
      <c r="AC260" s="8"/>
    </row>
    <row r="261" spans="1:29" ht="12.75" customHeight="1" x14ac:dyDescent="0.2">
      <c r="A261" s="207"/>
      <c r="B261" s="210"/>
      <c r="C261" s="9" t="s">
        <v>659</v>
      </c>
      <c r="D261" s="7"/>
      <c r="E261" s="10" t="s">
        <v>102</v>
      </c>
      <c r="F261" s="12"/>
      <c r="G261" s="7"/>
      <c r="H261" s="10" t="s">
        <v>102</v>
      </c>
      <c r="I261" s="15">
        <f t="shared" si="23"/>
        <v>0</v>
      </c>
      <c r="AA261" s="8"/>
      <c r="AB261" s="8"/>
      <c r="AC261" s="8"/>
    </row>
    <row r="262" spans="1:29" ht="12.75" customHeight="1" x14ac:dyDescent="0.2">
      <c r="A262" s="207"/>
      <c r="B262" s="210"/>
      <c r="C262" s="57" t="s">
        <v>75</v>
      </c>
      <c r="D262" s="33">
        <f>SUM(D260:D261)</f>
        <v>0</v>
      </c>
      <c r="E262" s="34" t="s">
        <v>102</v>
      </c>
      <c r="F262" s="65"/>
      <c r="G262" s="33">
        <f>SUM(G260:G261)</f>
        <v>0</v>
      </c>
      <c r="H262" s="34" t="s">
        <v>102</v>
      </c>
      <c r="I262" s="37">
        <f t="shared" si="23"/>
        <v>0</v>
      </c>
      <c r="AA262" s="8"/>
      <c r="AB262" s="8"/>
      <c r="AC262" s="8"/>
    </row>
    <row r="263" spans="1:29" ht="12.75" customHeight="1" thickBot="1" x14ac:dyDescent="0.25">
      <c r="A263" s="207"/>
      <c r="B263" s="217"/>
      <c r="C263" s="64" t="s">
        <v>25</v>
      </c>
      <c r="D263" s="67">
        <f>SUM(D244,D259,D262)</f>
        <v>31520</v>
      </c>
      <c r="E263" s="79">
        <f t="shared" si="24"/>
        <v>0.22439913429775601</v>
      </c>
      <c r="F263" s="66"/>
      <c r="G263" s="67">
        <f>SUM(G244,G259,G262)</f>
        <v>108944</v>
      </c>
      <c r="H263" s="67">
        <f>SUM(H244,H259,H262)</f>
        <v>1.5742029212646567</v>
      </c>
      <c r="I263" s="85">
        <f t="shared" si="23"/>
        <v>140464</v>
      </c>
      <c r="AA263" s="8"/>
      <c r="AB263" s="8"/>
      <c r="AC263" s="8"/>
    </row>
    <row r="264" spans="1:29" ht="12.75" customHeight="1" thickBot="1" x14ac:dyDescent="0.25">
      <c r="A264" s="208"/>
      <c r="B264" s="204" t="s">
        <v>254</v>
      </c>
      <c r="C264" s="205"/>
      <c r="D264" s="76">
        <f>+D263</f>
        <v>31520</v>
      </c>
      <c r="E264" s="77">
        <f t="shared" si="24"/>
        <v>0.22439913429775601</v>
      </c>
      <c r="F264" s="78"/>
      <c r="G264" s="76">
        <f>+G263</f>
        <v>108944</v>
      </c>
      <c r="H264" s="77">
        <f t="shared" si="25"/>
        <v>0.77560086570224396</v>
      </c>
      <c r="I264" s="78">
        <f t="shared" si="23"/>
        <v>140464</v>
      </c>
      <c r="AA264" s="8"/>
      <c r="AB264" s="8"/>
      <c r="AC264" s="8"/>
    </row>
    <row r="265" spans="1:29" ht="12.75" customHeight="1" x14ac:dyDescent="0.2">
      <c r="D265" s="2"/>
      <c r="E265" s="2"/>
      <c r="F265" s="2"/>
      <c r="G265" s="1"/>
      <c r="H265" s="1"/>
      <c r="AA265" s="8"/>
      <c r="AB265" s="8"/>
      <c r="AC265" s="8"/>
    </row>
  </sheetData>
  <mergeCells count="30">
    <mergeCell ref="A210:A226"/>
    <mergeCell ref="B210:B225"/>
    <mergeCell ref="B226:C226"/>
    <mergeCell ref="A227:A264"/>
    <mergeCell ref="B227:B263"/>
    <mergeCell ref="B264:C264"/>
    <mergeCell ref="A52:A78"/>
    <mergeCell ref="B52:B77"/>
    <mergeCell ref="B78:C78"/>
    <mergeCell ref="A149:A189"/>
    <mergeCell ref="B149:B189"/>
    <mergeCell ref="A102:A117"/>
    <mergeCell ref="B102:B117"/>
    <mergeCell ref="A118:A148"/>
    <mergeCell ref="B118:B147"/>
    <mergeCell ref="B148:C148"/>
    <mergeCell ref="G6:H6"/>
    <mergeCell ref="B8:C8"/>
    <mergeCell ref="D6:E6"/>
    <mergeCell ref="A9:A51"/>
    <mergeCell ref="B9:B32"/>
    <mergeCell ref="B33:B50"/>
    <mergeCell ref="B51:C51"/>
    <mergeCell ref="A190:A209"/>
    <mergeCell ref="B190:B204"/>
    <mergeCell ref="B205:B208"/>
    <mergeCell ref="B209:C209"/>
    <mergeCell ref="A79:A101"/>
    <mergeCell ref="B79:B100"/>
    <mergeCell ref="B101:C101"/>
  </mergeCells>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8" manualBreakCount="8">
    <brk id="51" max="8" man="1"/>
    <brk id="78" max="8" man="1"/>
    <brk id="101" max="8" man="1"/>
    <brk id="117" max="8" man="1"/>
    <brk id="148" max="8" man="1"/>
    <brk id="189" max="8" man="1"/>
    <brk id="209" max="8" man="1"/>
    <brk id="2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Y413"/>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5.21875" bestFit="1" customWidth="1"/>
    <col min="14" max="14" width="1.77734375" customWidth="1"/>
    <col min="15" max="17" width="9.77734375" style="95" customWidth="1"/>
    <col min="22" max="16384" width="8.88671875" style="8"/>
  </cols>
  <sheetData>
    <row r="1" spans="1:25" ht="12.75" customHeight="1" x14ac:dyDescent="0.2">
      <c r="A1" s="28" t="s">
        <v>427</v>
      </c>
      <c r="C1" s="28"/>
      <c r="D1" s="28"/>
      <c r="E1" s="28"/>
      <c r="F1" s="28"/>
      <c r="G1" s="28"/>
      <c r="H1" s="28"/>
      <c r="I1" s="28"/>
    </row>
    <row r="2" spans="1:25" ht="12.75" customHeight="1" x14ac:dyDescent="0.2">
      <c r="A2" s="28" t="s">
        <v>425</v>
      </c>
      <c r="C2" s="28"/>
      <c r="D2" s="28"/>
      <c r="E2" s="28"/>
      <c r="F2" s="28"/>
      <c r="G2" s="28"/>
      <c r="H2" s="28"/>
      <c r="I2" s="28"/>
    </row>
    <row r="3" spans="1:25" ht="12.75" customHeight="1" x14ac:dyDescent="0.2">
      <c r="A3" s="28" t="s">
        <v>41</v>
      </c>
      <c r="C3" s="28"/>
      <c r="D3" s="28"/>
      <c r="E3" s="28"/>
      <c r="F3" s="28"/>
      <c r="G3" s="28"/>
      <c r="H3" s="28"/>
      <c r="I3" s="28"/>
    </row>
    <row r="4" spans="1:25" ht="12.75" customHeight="1" x14ac:dyDescent="0.2">
      <c r="A4" s="28" t="s">
        <v>689</v>
      </c>
      <c r="D4" s="28"/>
      <c r="E4" s="28"/>
      <c r="F4" s="28"/>
      <c r="G4" s="92"/>
      <c r="H4" s="28"/>
      <c r="I4" s="28"/>
    </row>
    <row r="5" spans="1:25" ht="12.75" customHeight="1" x14ac:dyDescent="0.2">
      <c r="B5" s="93"/>
    </row>
    <row r="6" spans="1:25" ht="12.75" customHeight="1" x14ac:dyDescent="0.2">
      <c r="D6" s="202" t="s">
        <v>46</v>
      </c>
      <c r="E6" s="202"/>
      <c r="F6" s="3"/>
      <c r="G6" s="202" t="s">
        <v>26</v>
      </c>
      <c r="H6" s="202"/>
      <c r="I6" s="3"/>
    </row>
    <row r="7" spans="1:25" ht="12.75" customHeight="1" x14ac:dyDescent="0.2">
      <c r="A7" s="82"/>
      <c r="B7" s="4" t="s">
        <v>27</v>
      </c>
      <c r="C7" s="4" t="s">
        <v>28</v>
      </c>
      <c r="D7" s="5" t="s">
        <v>29</v>
      </c>
      <c r="E7" s="5" t="s">
        <v>30</v>
      </c>
      <c r="F7" s="5"/>
      <c r="G7" s="5" t="s">
        <v>29</v>
      </c>
      <c r="H7" s="5" t="s">
        <v>30</v>
      </c>
      <c r="I7" s="5" t="s">
        <v>31</v>
      </c>
    </row>
    <row r="8" spans="1:25" ht="12.75" customHeight="1" thickBot="1" x14ac:dyDescent="0.25">
      <c r="A8" s="71"/>
      <c r="B8" s="218" t="s">
        <v>43</v>
      </c>
      <c r="C8" s="218"/>
      <c r="D8" s="88">
        <f>SUM(D51,D78,D101,D191,D235,D296,D374,D412)</f>
        <v>1147680</v>
      </c>
      <c r="E8" s="61">
        <f>D8/$I8</f>
        <v>0.6530051162536642</v>
      </c>
      <c r="F8" s="60"/>
      <c r="G8" s="88">
        <f>SUM(G51,G78,G101,G191,G235,G296,G374,G412)</f>
        <v>609856</v>
      </c>
      <c r="H8" s="61">
        <f>G8/$I8</f>
        <v>0.3469948837463358</v>
      </c>
      <c r="I8" s="63">
        <f>+D8+G8</f>
        <v>1757536</v>
      </c>
      <c r="N8" s="95"/>
    </row>
    <row r="9" spans="1:25" ht="12.75" customHeight="1" x14ac:dyDescent="0.2">
      <c r="A9" s="206"/>
      <c r="B9" s="209"/>
      <c r="C9" s="51" t="s">
        <v>514</v>
      </c>
      <c r="D9" s="86"/>
      <c r="E9" s="87"/>
      <c r="F9" s="86"/>
      <c r="G9" s="86"/>
      <c r="H9" s="87"/>
      <c r="I9" s="86"/>
      <c r="N9" s="95"/>
      <c r="V9"/>
      <c r="W9"/>
      <c r="X9"/>
      <c r="Y9"/>
    </row>
    <row r="10" spans="1:25" ht="12.75" customHeight="1" x14ac:dyDescent="0.2">
      <c r="A10" s="207"/>
      <c r="B10" s="209"/>
      <c r="C10" s="52" t="s">
        <v>36</v>
      </c>
      <c r="D10" s="16">
        <v>0</v>
      </c>
      <c r="E10" s="10">
        <f t="shared" ref="E10" si="0">+D10/$I10</f>
        <v>0</v>
      </c>
      <c r="F10" s="16"/>
      <c r="G10" s="16">
        <v>1024</v>
      </c>
      <c r="H10" s="10">
        <f t="shared" ref="H10" si="1">+G10/$I10</f>
        <v>1</v>
      </c>
      <c r="I10" s="7">
        <f t="shared" ref="I10:I76" si="2">+D10+G10</f>
        <v>1024</v>
      </c>
      <c r="N10" s="95"/>
      <c r="V10"/>
      <c r="W10"/>
      <c r="X10"/>
      <c r="Y10"/>
    </row>
    <row r="11" spans="1:25" ht="12.75" customHeight="1" x14ac:dyDescent="0.2">
      <c r="A11" s="207"/>
      <c r="B11" s="209"/>
      <c r="C11" s="52" t="s">
        <v>234</v>
      </c>
      <c r="D11" s="16"/>
      <c r="E11" s="10" t="s">
        <v>102</v>
      </c>
      <c r="F11" s="16"/>
      <c r="G11" s="16"/>
      <c r="H11" s="10" t="s">
        <v>102</v>
      </c>
      <c r="I11" s="7">
        <f t="shared" si="2"/>
        <v>0</v>
      </c>
      <c r="V11"/>
      <c r="W11"/>
      <c r="X11"/>
      <c r="Y11"/>
    </row>
    <row r="12" spans="1:25" ht="12.75" customHeight="1" x14ac:dyDescent="0.2">
      <c r="A12" s="207"/>
      <c r="B12" s="209"/>
      <c r="C12" s="52" t="s">
        <v>7</v>
      </c>
      <c r="D12" s="16"/>
      <c r="E12" s="10" t="s">
        <v>102</v>
      </c>
      <c r="F12" s="16"/>
      <c r="G12" s="16"/>
      <c r="H12" s="10" t="s">
        <v>102</v>
      </c>
      <c r="I12" s="7">
        <f t="shared" si="2"/>
        <v>0</v>
      </c>
      <c r="V12"/>
      <c r="W12"/>
      <c r="X12"/>
      <c r="Y12"/>
    </row>
    <row r="13" spans="1:25" ht="12.75" customHeight="1" x14ac:dyDescent="0.2">
      <c r="A13" s="207"/>
      <c r="B13" s="209"/>
      <c r="C13" s="52" t="s">
        <v>235</v>
      </c>
      <c r="D13" s="16">
        <v>0</v>
      </c>
      <c r="E13" s="10">
        <f t="shared" ref="E13:E51" si="3">+D13/$I13</f>
        <v>0</v>
      </c>
      <c r="F13" s="16"/>
      <c r="G13" s="16">
        <v>4608</v>
      </c>
      <c r="H13" s="10">
        <f t="shared" ref="H13:H51" si="4">+G13/$I13</f>
        <v>1</v>
      </c>
      <c r="I13" s="7">
        <f t="shared" si="2"/>
        <v>4608</v>
      </c>
      <c r="V13"/>
      <c r="W13"/>
      <c r="X13"/>
      <c r="Y13"/>
    </row>
    <row r="14" spans="1:25" ht="12.75" customHeight="1" x14ac:dyDescent="0.2">
      <c r="A14" s="207"/>
      <c r="B14" s="209"/>
      <c r="C14" s="52" t="s">
        <v>14</v>
      </c>
      <c r="D14" s="16">
        <v>624</v>
      </c>
      <c r="E14" s="10">
        <f t="shared" si="3"/>
        <v>1</v>
      </c>
      <c r="F14" s="16"/>
      <c r="G14" s="16">
        <v>0</v>
      </c>
      <c r="H14" s="10">
        <f t="shared" si="4"/>
        <v>0</v>
      </c>
      <c r="I14" s="7">
        <f t="shared" si="2"/>
        <v>624</v>
      </c>
      <c r="V14"/>
      <c r="W14"/>
      <c r="X14"/>
      <c r="Y14"/>
    </row>
    <row r="15" spans="1:25" ht="12.75" customHeight="1" x14ac:dyDescent="0.2">
      <c r="A15" s="207"/>
      <c r="B15" s="210"/>
      <c r="C15" s="52" t="s">
        <v>0</v>
      </c>
      <c r="D15" s="7"/>
      <c r="E15" s="10" t="s">
        <v>102</v>
      </c>
      <c r="F15" s="7"/>
      <c r="G15" s="7"/>
      <c r="H15" s="10" t="s">
        <v>102</v>
      </c>
      <c r="I15" s="7">
        <f t="shared" si="2"/>
        <v>0</v>
      </c>
      <c r="V15"/>
      <c r="W15"/>
      <c r="X15"/>
      <c r="Y15"/>
    </row>
    <row r="16" spans="1:25" ht="12.75" customHeight="1" x14ac:dyDescent="0.2">
      <c r="A16" s="207"/>
      <c r="B16" s="210"/>
      <c r="C16" s="9" t="s">
        <v>34</v>
      </c>
      <c r="D16" s="7">
        <v>1344</v>
      </c>
      <c r="E16" s="10">
        <f t="shared" si="3"/>
        <v>1</v>
      </c>
      <c r="F16" s="7"/>
      <c r="G16" s="7">
        <v>0</v>
      </c>
      <c r="H16" s="10">
        <f t="shared" si="4"/>
        <v>0</v>
      </c>
      <c r="I16" s="7">
        <f t="shared" si="2"/>
        <v>1344</v>
      </c>
      <c r="N16" s="95"/>
      <c r="V16"/>
      <c r="W16"/>
      <c r="X16"/>
      <c r="Y16"/>
    </row>
    <row r="17" spans="1:25" ht="12.75" customHeight="1" x14ac:dyDescent="0.2">
      <c r="A17" s="207"/>
      <c r="B17" s="210"/>
      <c r="C17" s="9" t="s">
        <v>37</v>
      </c>
      <c r="D17" s="7"/>
      <c r="E17" s="10" t="s">
        <v>102</v>
      </c>
      <c r="F17" s="7"/>
      <c r="G17" s="7"/>
      <c r="H17" s="10" t="s">
        <v>102</v>
      </c>
      <c r="I17" s="7">
        <f t="shared" si="2"/>
        <v>0</v>
      </c>
      <c r="V17"/>
      <c r="W17"/>
      <c r="X17"/>
      <c r="Y17"/>
    </row>
    <row r="18" spans="1:25" ht="12.75" customHeight="1" x14ac:dyDescent="0.2">
      <c r="A18" s="207"/>
      <c r="B18" s="210"/>
      <c r="C18" s="9" t="s">
        <v>208</v>
      </c>
      <c r="D18" s="7"/>
      <c r="E18" s="10" t="s">
        <v>102</v>
      </c>
      <c r="F18" s="12"/>
      <c r="G18" s="7"/>
      <c r="H18" s="10" t="s">
        <v>102</v>
      </c>
      <c r="I18" s="7">
        <f t="shared" si="2"/>
        <v>0</v>
      </c>
      <c r="V18"/>
      <c r="W18"/>
      <c r="X18"/>
      <c r="Y18"/>
    </row>
    <row r="19" spans="1:25" ht="12.75" customHeight="1" x14ac:dyDescent="0.2">
      <c r="A19" s="207"/>
      <c r="B19" s="210"/>
      <c r="C19" s="9" t="s">
        <v>1</v>
      </c>
      <c r="D19" s="7"/>
      <c r="E19" s="10" t="s">
        <v>102</v>
      </c>
      <c r="F19" s="12"/>
      <c r="G19" s="7"/>
      <c r="H19" s="10" t="s">
        <v>102</v>
      </c>
      <c r="I19" s="7">
        <f t="shared" si="2"/>
        <v>0</v>
      </c>
      <c r="V19"/>
      <c r="W19"/>
      <c r="X19"/>
      <c r="Y19"/>
    </row>
    <row r="20" spans="1:25" ht="12.75" customHeight="1" x14ac:dyDescent="0.2">
      <c r="A20" s="207"/>
      <c r="B20" s="210"/>
      <c r="C20" s="9" t="s">
        <v>16</v>
      </c>
      <c r="D20" s="7">
        <v>0</v>
      </c>
      <c r="E20" s="10">
        <f t="shared" si="3"/>
        <v>0</v>
      </c>
      <c r="F20" s="12"/>
      <c r="G20" s="7">
        <v>1056</v>
      </c>
      <c r="H20" s="10">
        <f t="shared" si="4"/>
        <v>1</v>
      </c>
      <c r="I20" s="7">
        <f t="shared" si="2"/>
        <v>1056</v>
      </c>
      <c r="N20" s="95"/>
      <c r="V20"/>
      <c r="W20"/>
      <c r="X20"/>
      <c r="Y20"/>
    </row>
    <row r="21" spans="1:25" ht="12.75" customHeight="1" x14ac:dyDescent="0.2">
      <c r="A21" s="207"/>
      <c r="B21" s="210"/>
      <c r="C21" s="9" t="s">
        <v>21</v>
      </c>
      <c r="D21" s="7"/>
      <c r="E21" s="10" t="s">
        <v>102</v>
      </c>
      <c r="F21" s="12"/>
      <c r="G21" s="7"/>
      <c r="H21" s="10" t="s">
        <v>102</v>
      </c>
      <c r="I21" s="7">
        <f t="shared" si="2"/>
        <v>0</v>
      </c>
      <c r="V21"/>
      <c r="W21"/>
      <c r="X21"/>
      <c r="Y21"/>
    </row>
    <row r="22" spans="1:25" ht="12.75" customHeight="1" x14ac:dyDescent="0.2">
      <c r="A22" s="207"/>
      <c r="B22" s="210"/>
      <c r="C22" s="9" t="s">
        <v>3</v>
      </c>
      <c r="D22" s="7"/>
      <c r="E22" s="10" t="s">
        <v>102</v>
      </c>
      <c r="F22" s="12"/>
      <c r="G22" s="7"/>
      <c r="H22" s="10" t="s">
        <v>102</v>
      </c>
      <c r="I22" s="7">
        <f t="shared" si="2"/>
        <v>0</v>
      </c>
      <c r="V22"/>
      <c r="W22"/>
      <c r="X22"/>
      <c r="Y22"/>
    </row>
    <row r="23" spans="1:25" ht="12.75" customHeight="1" x14ac:dyDescent="0.2">
      <c r="A23" s="207"/>
      <c r="B23" s="210"/>
      <c r="C23" s="9" t="s">
        <v>6</v>
      </c>
      <c r="D23" s="15">
        <v>1792</v>
      </c>
      <c r="E23" s="10">
        <f t="shared" si="3"/>
        <v>0.7</v>
      </c>
      <c r="F23" s="7"/>
      <c r="G23" s="15">
        <v>768</v>
      </c>
      <c r="H23" s="10">
        <f t="shared" si="4"/>
        <v>0.3</v>
      </c>
      <c r="I23" s="7">
        <f t="shared" si="2"/>
        <v>2560</v>
      </c>
      <c r="V23"/>
      <c r="W23"/>
      <c r="X23"/>
      <c r="Y23"/>
    </row>
    <row r="24" spans="1:25" ht="12.75" customHeight="1" x14ac:dyDescent="0.2">
      <c r="A24" s="207"/>
      <c r="B24" s="210"/>
      <c r="C24" s="9" t="s">
        <v>9</v>
      </c>
      <c r="D24" s="15"/>
      <c r="E24" s="10" t="s">
        <v>102</v>
      </c>
      <c r="F24" s="7"/>
      <c r="G24" s="15"/>
      <c r="H24" s="10" t="s">
        <v>102</v>
      </c>
      <c r="I24" s="7">
        <f t="shared" si="2"/>
        <v>0</v>
      </c>
      <c r="V24"/>
      <c r="W24"/>
      <c r="X24"/>
      <c r="Y24"/>
    </row>
    <row r="25" spans="1:25" ht="12.75" customHeight="1" x14ac:dyDescent="0.2">
      <c r="A25" s="207"/>
      <c r="B25" s="210"/>
      <c r="C25" s="9" t="s">
        <v>236</v>
      </c>
      <c r="D25" s="15"/>
      <c r="E25" s="10" t="s">
        <v>102</v>
      </c>
      <c r="F25" s="7"/>
      <c r="G25" s="15"/>
      <c r="H25" s="10" t="s">
        <v>102</v>
      </c>
      <c r="I25" s="7">
        <f t="shared" si="2"/>
        <v>0</v>
      </c>
      <c r="V25"/>
      <c r="W25"/>
      <c r="X25"/>
      <c r="Y25"/>
    </row>
    <row r="26" spans="1:25" ht="12.75" customHeight="1" x14ac:dyDescent="0.2">
      <c r="A26" s="207"/>
      <c r="B26" s="210"/>
      <c r="C26" s="9" t="s">
        <v>4</v>
      </c>
      <c r="D26" s="15"/>
      <c r="E26" s="10" t="s">
        <v>102</v>
      </c>
      <c r="F26" s="7"/>
      <c r="G26" s="15"/>
      <c r="H26" s="10" t="s">
        <v>102</v>
      </c>
      <c r="I26" s="7">
        <f t="shared" si="2"/>
        <v>0</v>
      </c>
      <c r="V26"/>
      <c r="W26"/>
      <c r="X26"/>
      <c r="Y26"/>
    </row>
    <row r="27" spans="1:25" ht="12.75" customHeight="1" x14ac:dyDescent="0.2">
      <c r="A27" s="207"/>
      <c r="B27" s="210"/>
      <c r="C27" s="9" t="s">
        <v>18</v>
      </c>
      <c r="D27" s="7"/>
      <c r="E27" s="10" t="s">
        <v>102</v>
      </c>
      <c r="F27" s="7"/>
      <c r="G27" s="7"/>
      <c r="H27" s="10" t="s">
        <v>102</v>
      </c>
      <c r="I27" s="7">
        <f t="shared" si="2"/>
        <v>0</v>
      </c>
      <c r="V27"/>
      <c r="W27"/>
      <c r="X27"/>
      <c r="Y27"/>
    </row>
    <row r="28" spans="1:25" ht="12.75" customHeight="1" x14ac:dyDescent="0.2">
      <c r="A28" s="207"/>
      <c r="B28" s="210"/>
      <c r="C28" s="9" t="s">
        <v>22</v>
      </c>
      <c r="D28" s="7"/>
      <c r="E28" s="10" t="s">
        <v>102</v>
      </c>
      <c r="F28" s="7"/>
      <c r="G28" s="7"/>
      <c r="H28" s="10" t="s">
        <v>102</v>
      </c>
      <c r="I28" s="7">
        <f t="shared" si="2"/>
        <v>0</v>
      </c>
      <c r="V28"/>
      <c r="W28"/>
      <c r="X28"/>
      <c r="Y28"/>
    </row>
    <row r="29" spans="1:25" ht="12.75" customHeight="1" x14ac:dyDescent="0.2">
      <c r="A29" s="207"/>
      <c r="B29" s="210"/>
      <c r="C29" s="9" t="s">
        <v>23</v>
      </c>
      <c r="D29" s="7">
        <v>1152</v>
      </c>
      <c r="E29" s="10">
        <f t="shared" si="3"/>
        <v>1</v>
      </c>
      <c r="F29" s="7"/>
      <c r="G29" s="7">
        <v>0</v>
      </c>
      <c r="H29" s="10">
        <f t="shared" si="4"/>
        <v>0</v>
      </c>
      <c r="I29" s="7">
        <f t="shared" si="2"/>
        <v>1152</v>
      </c>
      <c r="N29" s="95"/>
      <c r="V29"/>
      <c r="W29"/>
      <c r="X29"/>
      <c r="Y29"/>
    </row>
    <row r="30" spans="1:25" ht="12.75" customHeight="1" x14ac:dyDescent="0.2">
      <c r="A30" s="207"/>
      <c r="B30" s="210"/>
      <c r="C30" s="9" t="s">
        <v>47</v>
      </c>
      <c r="D30" s="7"/>
      <c r="E30" s="10" t="s">
        <v>102</v>
      </c>
      <c r="F30" s="7"/>
      <c r="G30" s="7"/>
      <c r="H30" s="10" t="s">
        <v>102</v>
      </c>
      <c r="I30" s="7">
        <f t="shared" si="2"/>
        <v>0</v>
      </c>
      <c r="V30"/>
      <c r="W30"/>
      <c r="X30"/>
      <c r="Y30"/>
    </row>
    <row r="31" spans="1:25" ht="12.75" customHeight="1" x14ac:dyDescent="0.2">
      <c r="A31" s="207"/>
      <c r="B31" s="210"/>
      <c r="C31" s="9" t="s">
        <v>5</v>
      </c>
      <c r="D31" s="7">
        <v>0</v>
      </c>
      <c r="E31" s="10">
        <f t="shared" si="3"/>
        <v>0</v>
      </c>
      <c r="F31" s="7"/>
      <c r="G31" s="7">
        <v>528</v>
      </c>
      <c r="H31" s="10">
        <f t="shared" si="4"/>
        <v>1</v>
      </c>
      <c r="I31" s="7">
        <f t="shared" si="2"/>
        <v>528</v>
      </c>
      <c r="V31"/>
      <c r="W31"/>
      <c r="X31"/>
      <c r="Y31"/>
    </row>
    <row r="32" spans="1:25" ht="12.75" customHeight="1" thickBot="1" x14ac:dyDescent="0.25">
      <c r="A32" s="207"/>
      <c r="B32" s="210"/>
      <c r="C32" s="59" t="s">
        <v>25</v>
      </c>
      <c r="D32" s="60">
        <f>SUM(D10:D31)</f>
        <v>4912</v>
      </c>
      <c r="E32" s="61">
        <f t="shared" si="3"/>
        <v>0.38089330024813894</v>
      </c>
      <c r="F32" s="62"/>
      <c r="G32" s="60">
        <f>SUM(G10:G31)</f>
        <v>7984</v>
      </c>
      <c r="H32" s="61">
        <f t="shared" si="4"/>
        <v>0.61910669975186106</v>
      </c>
      <c r="I32" s="63">
        <f t="shared" si="2"/>
        <v>12896</v>
      </c>
      <c r="V32"/>
      <c r="W32"/>
      <c r="X32"/>
      <c r="Y32"/>
    </row>
    <row r="33" spans="1:25" ht="12.75" customHeight="1" x14ac:dyDescent="0.2">
      <c r="A33" s="207"/>
      <c r="B33" s="209" t="s">
        <v>516</v>
      </c>
      <c r="C33" s="48" t="s">
        <v>490</v>
      </c>
      <c r="D33" s="16"/>
      <c r="E33" s="10" t="s">
        <v>102</v>
      </c>
      <c r="F33" s="16"/>
      <c r="G33" s="16"/>
      <c r="H33" s="10" t="s">
        <v>102</v>
      </c>
      <c r="I33" s="16">
        <f t="shared" si="2"/>
        <v>0</v>
      </c>
      <c r="V33"/>
      <c r="W33"/>
      <c r="X33"/>
      <c r="Y33"/>
    </row>
    <row r="34" spans="1:25" ht="12.75" customHeight="1" x14ac:dyDescent="0.2">
      <c r="A34" s="207"/>
      <c r="B34" s="209"/>
      <c r="C34" s="9" t="s">
        <v>491</v>
      </c>
      <c r="D34" s="7"/>
      <c r="E34" s="10" t="s">
        <v>102</v>
      </c>
      <c r="F34" s="12"/>
      <c r="G34" s="7"/>
      <c r="H34" s="10" t="s">
        <v>102</v>
      </c>
      <c r="I34" s="7">
        <f t="shared" si="2"/>
        <v>0</v>
      </c>
      <c r="V34"/>
      <c r="W34"/>
      <c r="X34"/>
      <c r="Y34"/>
    </row>
    <row r="35" spans="1:25" ht="12.75" customHeight="1" x14ac:dyDescent="0.2">
      <c r="A35" s="207"/>
      <c r="B35" s="209"/>
      <c r="C35" s="9" t="s">
        <v>661</v>
      </c>
      <c r="D35" s="95">
        <v>80</v>
      </c>
      <c r="E35" s="10">
        <f t="shared" si="3"/>
        <v>1</v>
      </c>
      <c r="F35" s="12"/>
      <c r="G35" s="7">
        <v>0</v>
      </c>
      <c r="H35" s="10">
        <f t="shared" si="4"/>
        <v>0</v>
      </c>
      <c r="I35" s="7">
        <f t="shared" si="2"/>
        <v>80</v>
      </c>
      <c r="V35"/>
      <c r="W35"/>
      <c r="X35"/>
      <c r="Y35"/>
    </row>
    <row r="36" spans="1:25" ht="12.75" customHeight="1" x14ac:dyDescent="0.2">
      <c r="A36" s="207"/>
      <c r="B36" s="209"/>
      <c r="C36" s="9" t="s">
        <v>662</v>
      </c>
      <c r="D36" s="7"/>
      <c r="E36" s="10" t="s">
        <v>102</v>
      </c>
      <c r="F36" s="7"/>
      <c r="G36" s="7"/>
      <c r="H36" s="10" t="s">
        <v>102</v>
      </c>
      <c r="I36" s="7">
        <f t="shared" si="2"/>
        <v>0</v>
      </c>
      <c r="V36"/>
      <c r="W36"/>
      <c r="X36"/>
      <c r="Y36"/>
    </row>
    <row r="37" spans="1:25" ht="12.75" customHeight="1" x14ac:dyDescent="0.2">
      <c r="A37" s="207"/>
      <c r="B37" s="209"/>
      <c r="C37" s="9" t="s">
        <v>492</v>
      </c>
      <c r="D37" s="7"/>
      <c r="E37" s="10" t="s">
        <v>102</v>
      </c>
      <c r="F37" s="7"/>
      <c r="G37" s="7"/>
      <c r="H37" s="10" t="s">
        <v>102</v>
      </c>
      <c r="I37" s="7">
        <f t="shared" si="2"/>
        <v>0</v>
      </c>
      <c r="V37"/>
      <c r="W37"/>
      <c r="X37"/>
      <c r="Y37"/>
    </row>
    <row r="38" spans="1:25" ht="12.75" customHeight="1" x14ac:dyDescent="0.2">
      <c r="A38" s="207"/>
      <c r="B38" s="209"/>
      <c r="C38" s="9" t="s">
        <v>663</v>
      </c>
      <c r="D38" s="7"/>
      <c r="E38" s="10" t="s">
        <v>102</v>
      </c>
      <c r="F38" s="7"/>
      <c r="G38" s="7"/>
      <c r="H38" s="10" t="s">
        <v>102</v>
      </c>
      <c r="I38" s="7">
        <f t="shared" si="2"/>
        <v>0</v>
      </c>
      <c r="N38" s="95"/>
      <c r="V38"/>
      <c r="W38"/>
      <c r="X38"/>
      <c r="Y38"/>
    </row>
    <row r="39" spans="1:25" ht="12.75" customHeight="1" x14ac:dyDescent="0.2">
      <c r="A39" s="207"/>
      <c r="B39" s="209"/>
      <c r="C39" s="9" t="s">
        <v>664</v>
      </c>
      <c r="D39" s="7"/>
      <c r="E39" s="10" t="s">
        <v>102</v>
      </c>
      <c r="F39" s="7"/>
      <c r="G39" s="7"/>
      <c r="H39" s="10" t="s">
        <v>102</v>
      </c>
      <c r="I39" s="7">
        <f t="shared" si="2"/>
        <v>0</v>
      </c>
      <c r="N39" s="95"/>
      <c r="V39"/>
      <c r="W39"/>
      <c r="X39"/>
      <c r="Y39"/>
    </row>
    <row r="40" spans="1:25" ht="12.75" customHeight="1" x14ac:dyDescent="0.2">
      <c r="A40" s="207"/>
      <c r="B40" s="209"/>
      <c r="C40" s="9" t="s">
        <v>683</v>
      </c>
      <c r="D40" s="7"/>
      <c r="E40" s="10" t="s">
        <v>102</v>
      </c>
      <c r="F40" s="7"/>
      <c r="G40" s="7"/>
      <c r="H40" s="10" t="s">
        <v>102</v>
      </c>
      <c r="I40" s="7">
        <f t="shared" si="2"/>
        <v>0</v>
      </c>
      <c r="N40" s="95"/>
      <c r="V40"/>
      <c r="W40"/>
      <c r="X40"/>
      <c r="Y40"/>
    </row>
    <row r="41" spans="1:25" ht="12.75" customHeight="1" x14ac:dyDescent="0.2">
      <c r="A41" s="207"/>
      <c r="B41" s="209"/>
      <c r="C41" s="9" t="s">
        <v>493</v>
      </c>
      <c r="D41" s="7"/>
      <c r="E41" s="10" t="s">
        <v>102</v>
      </c>
      <c r="F41" s="7"/>
      <c r="G41" s="7"/>
      <c r="H41" s="10" t="s">
        <v>102</v>
      </c>
      <c r="I41" s="7">
        <f t="shared" si="2"/>
        <v>0</v>
      </c>
      <c r="N41" s="95"/>
      <c r="V41"/>
      <c r="W41"/>
      <c r="X41"/>
      <c r="Y41"/>
    </row>
    <row r="42" spans="1:25" ht="12.75" customHeight="1" x14ac:dyDescent="0.2">
      <c r="A42" s="207"/>
      <c r="B42" s="209"/>
      <c r="C42" s="9" t="s">
        <v>494</v>
      </c>
      <c r="D42" s="7"/>
      <c r="E42" s="10" t="s">
        <v>102</v>
      </c>
      <c r="F42" s="7"/>
      <c r="G42" s="7"/>
      <c r="H42" s="10" t="s">
        <v>102</v>
      </c>
      <c r="I42" s="7">
        <f t="shared" si="2"/>
        <v>0</v>
      </c>
      <c r="N42" s="95"/>
      <c r="V42"/>
      <c r="W42"/>
      <c r="X42"/>
      <c r="Y42"/>
    </row>
    <row r="43" spans="1:25" ht="12.75" customHeight="1" x14ac:dyDescent="0.2">
      <c r="A43" s="207"/>
      <c r="B43" s="209"/>
      <c r="C43" s="9" t="s">
        <v>660</v>
      </c>
      <c r="D43" s="7"/>
      <c r="E43" s="10" t="s">
        <v>102</v>
      </c>
      <c r="F43" s="7"/>
      <c r="G43" s="7"/>
      <c r="H43" s="10" t="s">
        <v>102</v>
      </c>
      <c r="I43" s="7">
        <f t="shared" si="2"/>
        <v>0</v>
      </c>
      <c r="N43" s="95"/>
      <c r="V43"/>
      <c r="W43"/>
      <c r="X43"/>
      <c r="Y43"/>
    </row>
    <row r="44" spans="1:25" ht="12.75" customHeight="1" x14ac:dyDescent="0.2">
      <c r="A44" s="207"/>
      <c r="B44" s="209"/>
      <c r="C44" s="9" t="s">
        <v>495</v>
      </c>
      <c r="D44" s="41"/>
      <c r="E44" s="10" t="s">
        <v>102</v>
      </c>
      <c r="F44" s="16"/>
      <c r="G44" s="41"/>
      <c r="H44" s="10" t="s">
        <v>102</v>
      </c>
      <c r="I44" s="16">
        <f t="shared" si="2"/>
        <v>0</v>
      </c>
      <c r="N44" s="95"/>
      <c r="V44"/>
      <c r="W44"/>
      <c r="X44"/>
      <c r="Y44"/>
    </row>
    <row r="45" spans="1:25" ht="12.75" customHeight="1" x14ac:dyDescent="0.2">
      <c r="A45" s="207"/>
      <c r="B45" s="209"/>
      <c r="C45" s="9" t="s">
        <v>665</v>
      </c>
      <c r="D45" s="7"/>
      <c r="E45" s="10" t="s">
        <v>102</v>
      </c>
      <c r="F45" s="12"/>
      <c r="G45" s="7"/>
      <c r="H45" s="10" t="s">
        <v>102</v>
      </c>
      <c r="I45" s="7">
        <f t="shared" si="2"/>
        <v>0</v>
      </c>
      <c r="N45" s="95"/>
      <c r="V45"/>
      <c r="W45"/>
      <c r="X45"/>
      <c r="Y45"/>
    </row>
    <row r="46" spans="1:25" ht="12.75" customHeight="1" x14ac:dyDescent="0.2">
      <c r="A46" s="207"/>
      <c r="B46" s="209"/>
      <c r="C46" s="9" t="s">
        <v>666</v>
      </c>
      <c r="D46" s="7"/>
      <c r="E46" s="10" t="s">
        <v>102</v>
      </c>
      <c r="F46" s="7"/>
      <c r="G46" s="7"/>
      <c r="H46" s="10" t="s">
        <v>102</v>
      </c>
      <c r="I46" s="7">
        <f t="shared" si="2"/>
        <v>0</v>
      </c>
      <c r="N46" s="95"/>
      <c r="V46"/>
      <c r="W46"/>
      <c r="X46"/>
      <c r="Y46"/>
    </row>
    <row r="47" spans="1:25" ht="12.75" customHeight="1" x14ac:dyDescent="0.2">
      <c r="A47" s="207"/>
      <c r="B47" s="209"/>
      <c r="C47" s="9" t="s">
        <v>496</v>
      </c>
      <c r="D47" s="7"/>
      <c r="E47" s="10" t="s">
        <v>102</v>
      </c>
      <c r="F47" s="7"/>
      <c r="G47" s="7"/>
      <c r="H47" s="10" t="s">
        <v>102</v>
      </c>
      <c r="I47" s="7">
        <f t="shared" si="2"/>
        <v>0</v>
      </c>
      <c r="N47" s="95"/>
      <c r="V47"/>
      <c r="W47"/>
      <c r="X47"/>
      <c r="Y47"/>
    </row>
    <row r="48" spans="1:25" ht="12.75" customHeight="1" x14ac:dyDescent="0.2">
      <c r="A48" s="207"/>
      <c r="B48" s="209"/>
      <c r="C48" s="9" t="s">
        <v>667</v>
      </c>
      <c r="D48" s="7"/>
      <c r="E48" s="10" t="s">
        <v>102</v>
      </c>
      <c r="F48" s="7"/>
      <c r="G48" s="7"/>
      <c r="H48" s="10" t="s">
        <v>102</v>
      </c>
      <c r="I48" s="7">
        <f t="shared" si="2"/>
        <v>0</v>
      </c>
      <c r="N48" s="95"/>
      <c r="V48"/>
      <c r="W48"/>
      <c r="X48"/>
      <c r="Y48"/>
    </row>
    <row r="49" spans="1:25" ht="12.75" customHeight="1" x14ac:dyDescent="0.2">
      <c r="A49" s="207"/>
      <c r="B49" s="209"/>
      <c r="C49" s="9" t="s">
        <v>497</v>
      </c>
      <c r="D49" s="15"/>
      <c r="E49" s="10" t="s">
        <v>102</v>
      </c>
      <c r="F49" s="7"/>
      <c r="G49" s="15"/>
      <c r="H49" s="10" t="s">
        <v>102</v>
      </c>
      <c r="I49" s="7">
        <f t="shared" si="2"/>
        <v>0</v>
      </c>
      <c r="N49" s="95"/>
      <c r="V49"/>
      <c r="W49"/>
      <c r="X49"/>
      <c r="Y49"/>
    </row>
    <row r="50" spans="1:25" ht="12.75" customHeight="1" thickBot="1" x14ac:dyDescent="0.25">
      <c r="A50" s="222"/>
      <c r="B50" s="219"/>
      <c r="C50" s="64" t="s">
        <v>25</v>
      </c>
      <c r="D50" s="60">
        <f>SUM(D33:D49)</f>
        <v>80</v>
      </c>
      <c r="E50" s="61">
        <f t="shared" si="3"/>
        <v>1</v>
      </c>
      <c r="F50" s="63"/>
      <c r="G50" s="60">
        <f>SUM(G33:G49)</f>
        <v>0</v>
      </c>
      <c r="H50" s="61">
        <f t="shared" si="4"/>
        <v>0</v>
      </c>
      <c r="I50" s="63">
        <f t="shared" si="2"/>
        <v>80</v>
      </c>
      <c r="N50" s="95"/>
      <c r="V50"/>
      <c r="W50"/>
      <c r="X50"/>
      <c r="Y50"/>
    </row>
    <row r="51" spans="1:25" ht="12.75" customHeight="1" thickBot="1" x14ac:dyDescent="0.25">
      <c r="A51" s="184"/>
      <c r="B51" s="204" t="s">
        <v>295</v>
      </c>
      <c r="C51" s="205"/>
      <c r="D51" s="76">
        <f>SUM(D32,D50)</f>
        <v>4992</v>
      </c>
      <c r="E51" s="77">
        <f t="shared" si="3"/>
        <v>0.38471023427866829</v>
      </c>
      <c r="F51" s="78"/>
      <c r="G51" s="76">
        <f>SUM(G32,G50)</f>
        <v>7984</v>
      </c>
      <c r="H51" s="77">
        <f t="shared" si="4"/>
        <v>0.61528976572133165</v>
      </c>
      <c r="I51" s="78">
        <f t="shared" si="2"/>
        <v>12976</v>
      </c>
      <c r="V51"/>
      <c r="W51"/>
      <c r="X51"/>
      <c r="Y51"/>
    </row>
    <row r="52" spans="1:25" ht="12.75" customHeight="1" x14ac:dyDescent="0.2">
      <c r="A52" s="212" t="s">
        <v>535</v>
      </c>
      <c r="B52" s="212" t="s">
        <v>517</v>
      </c>
      <c r="C52" s="51" t="s">
        <v>203</v>
      </c>
      <c r="D52" s="86"/>
      <c r="E52" s="87"/>
      <c r="F52" s="86"/>
      <c r="G52" s="86"/>
      <c r="H52" s="87"/>
      <c r="I52" s="86"/>
      <c r="N52" s="95"/>
      <c r="V52"/>
      <c r="W52"/>
      <c r="X52"/>
      <c r="Y52"/>
    </row>
    <row r="53" spans="1:25" ht="12.75" customHeight="1" x14ac:dyDescent="0.2">
      <c r="A53" s="209"/>
      <c r="B53" s="209"/>
      <c r="C53" s="9" t="s">
        <v>36</v>
      </c>
      <c r="D53" s="15"/>
      <c r="E53" s="10" t="s">
        <v>102</v>
      </c>
      <c r="F53" s="7"/>
      <c r="G53" s="15"/>
      <c r="H53" s="10" t="s">
        <v>102</v>
      </c>
      <c r="I53" s="7">
        <f t="shared" si="2"/>
        <v>0</v>
      </c>
      <c r="N53" s="95"/>
      <c r="V53"/>
      <c r="W53"/>
      <c r="X53"/>
      <c r="Y53"/>
    </row>
    <row r="54" spans="1:25" ht="12.75" customHeight="1" x14ac:dyDescent="0.2">
      <c r="A54" s="209"/>
      <c r="B54" s="209"/>
      <c r="C54" s="9" t="s">
        <v>234</v>
      </c>
      <c r="D54" s="15"/>
      <c r="E54" s="10" t="s">
        <v>102</v>
      </c>
      <c r="F54" s="7"/>
      <c r="G54" s="15"/>
      <c r="H54" s="10" t="s">
        <v>102</v>
      </c>
      <c r="I54" s="7">
        <f t="shared" si="2"/>
        <v>0</v>
      </c>
      <c r="N54" s="95"/>
      <c r="V54"/>
      <c r="W54"/>
      <c r="X54"/>
      <c r="Y54"/>
    </row>
    <row r="55" spans="1:25" ht="12.75" customHeight="1" x14ac:dyDescent="0.2">
      <c r="A55" s="209"/>
      <c r="B55" s="209"/>
      <c r="C55" s="9" t="s">
        <v>7</v>
      </c>
      <c r="D55" s="15"/>
      <c r="E55" s="10" t="s">
        <v>102</v>
      </c>
      <c r="F55" s="7"/>
      <c r="G55" s="15"/>
      <c r="H55" s="10" t="s">
        <v>102</v>
      </c>
      <c r="I55" s="7">
        <f t="shared" si="2"/>
        <v>0</v>
      </c>
      <c r="N55" s="95"/>
      <c r="V55"/>
      <c r="W55"/>
      <c r="X55"/>
      <c r="Y55"/>
    </row>
    <row r="56" spans="1:25" ht="12.75" customHeight="1" x14ac:dyDescent="0.2">
      <c r="A56" s="210"/>
      <c r="B56" s="210"/>
      <c r="C56" s="9" t="s">
        <v>14</v>
      </c>
      <c r="D56" s="15"/>
      <c r="E56" s="10" t="s">
        <v>102</v>
      </c>
      <c r="F56" s="7"/>
      <c r="G56" s="15"/>
      <c r="H56" s="10" t="s">
        <v>102</v>
      </c>
      <c r="I56" s="7">
        <f t="shared" si="2"/>
        <v>0</v>
      </c>
      <c r="N56" s="95"/>
      <c r="V56"/>
      <c r="W56"/>
      <c r="X56"/>
      <c r="Y56"/>
    </row>
    <row r="57" spans="1:25" ht="12.75" customHeight="1" x14ac:dyDescent="0.2">
      <c r="A57" s="210"/>
      <c r="B57" s="210"/>
      <c r="C57" s="9" t="s">
        <v>0</v>
      </c>
      <c r="D57" s="15"/>
      <c r="E57" s="10" t="s">
        <v>102</v>
      </c>
      <c r="F57" s="7"/>
      <c r="G57" s="15"/>
      <c r="H57" s="10" t="s">
        <v>102</v>
      </c>
      <c r="I57" s="7">
        <f t="shared" si="2"/>
        <v>0</v>
      </c>
      <c r="N57" s="95"/>
      <c r="V57"/>
      <c r="W57"/>
      <c r="X57"/>
      <c r="Y57"/>
    </row>
    <row r="58" spans="1:25" ht="12.75" customHeight="1" x14ac:dyDescent="0.2">
      <c r="A58" s="210"/>
      <c r="B58" s="210"/>
      <c r="C58" s="50" t="s">
        <v>15</v>
      </c>
      <c r="D58" s="15"/>
      <c r="E58" s="10" t="s">
        <v>102</v>
      </c>
      <c r="F58" s="7"/>
      <c r="G58" s="15"/>
      <c r="H58" s="10" t="s">
        <v>102</v>
      </c>
      <c r="I58" s="7">
        <f t="shared" si="2"/>
        <v>0</v>
      </c>
      <c r="N58" s="95"/>
      <c r="V58"/>
      <c r="W58"/>
      <c r="X58"/>
      <c r="Y58"/>
    </row>
    <row r="59" spans="1:25" ht="12.75" customHeight="1" x14ac:dyDescent="0.2">
      <c r="A59" s="210"/>
      <c r="B59" s="210"/>
      <c r="C59" s="50" t="s">
        <v>34</v>
      </c>
      <c r="D59" s="15"/>
      <c r="E59" s="10" t="s">
        <v>102</v>
      </c>
      <c r="F59" s="7"/>
      <c r="G59" s="15"/>
      <c r="H59" s="10" t="s">
        <v>102</v>
      </c>
      <c r="I59" s="7">
        <f t="shared" si="2"/>
        <v>0</v>
      </c>
      <c r="N59" s="95"/>
      <c r="V59"/>
      <c r="W59"/>
      <c r="X59"/>
      <c r="Y59"/>
    </row>
    <row r="60" spans="1:25" ht="12.75" customHeight="1" x14ac:dyDescent="0.2">
      <c r="A60" s="210"/>
      <c r="B60" s="210"/>
      <c r="C60" s="50" t="s">
        <v>37</v>
      </c>
      <c r="D60" s="15"/>
      <c r="E60" s="10" t="s">
        <v>102</v>
      </c>
      <c r="F60" s="7"/>
      <c r="G60" s="15"/>
      <c r="H60" s="10" t="s">
        <v>102</v>
      </c>
      <c r="I60" s="7">
        <f t="shared" si="2"/>
        <v>0</v>
      </c>
      <c r="N60" s="95"/>
      <c r="V60"/>
      <c r="W60"/>
      <c r="X60"/>
      <c r="Y60"/>
    </row>
    <row r="61" spans="1:25" ht="12.75" customHeight="1" x14ac:dyDescent="0.2">
      <c r="A61" s="210"/>
      <c r="B61" s="210"/>
      <c r="C61" s="50" t="s">
        <v>208</v>
      </c>
      <c r="D61" s="15"/>
      <c r="E61" s="10" t="s">
        <v>102</v>
      </c>
      <c r="F61" s="7"/>
      <c r="G61" s="15"/>
      <c r="H61" s="10" t="s">
        <v>102</v>
      </c>
      <c r="I61" s="7">
        <f t="shared" si="2"/>
        <v>0</v>
      </c>
      <c r="N61" s="95"/>
      <c r="V61"/>
      <c r="W61"/>
      <c r="X61"/>
      <c r="Y61"/>
    </row>
    <row r="62" spans="1:25" ht="12.75" customHeight="1" x14ac:dyDescent="0.2">
      <c r="A62" s="210"/>
      <c r="B62" s="210"/>
      <c r="C62" s="50" t="s">
        <v>1</v>
      </c>
      <c r="D62" s="15"/>
      <c r="E62" s="10" t="s">
        <v>102</v>
      </c>
      <c r="F62" s="7"/>
      <c r="G62" s="15"/>
      <c r="H62" s="10" t="s">
        <v>102</v>
      </c>
      <c r="I62" s="7">
        <f t="shared" si="2"/>
        <v>0</v>
      </c>
      <c r="N62" s="95"/>
      <c r="V62"/>
      <c r="W62"/>
      <c r="X62"/>
      <c r="Y62"/>
    </row>
    <row r="63" spans="1:25" ht="12.75" customHeight="1" x14ac:dyDescent="0.2">
      <c r="A63" s="210"/>
      <c r="B63" s="210"/>
      <c r="C63" s="50" t="s">
        <v>16</v>
      </c>
      <c r="D63" s="15"/>
      <c r="E63" s="10" t="s">
        <v>102</v>
      </c>
      <c r="F63" s="7"/>
      <c r="G63" s="15"/>
      <c r="H63" s="10" t="s">
        <v>102</v>
      </c>
      <c r="I63" s="7">
        <f t="shared" si="2"/>
        <v>0</v>
      </c>
      <c r="N63" s="95"/>
      <c r="V63"/>
      <c r="W63"/>
      <c r="X63"/>
      <c r="Y63"/>
    </row>
    <row r="64" spans="1:25" ht="12.75" customHeight="1" x14ac:dyDescent="0.2">
      <c r="A64" s="210"/>
      <c r="B64" s="210"/>
      <c r="C64" s="50" t="s">
        <v>17</v>
      </c>
      <c r="D64" s="15"/>
      <c r="E64" s="10" t="s">
        <v>102</v>
      </c>
      <c r="F64" s="7"/>
      <c r="G64" s="15"/>
      <c r="H64" s="10" t="s">
        <v>102</v>
      </c>
      <c r="I64" s="7">
        <f t="shared" si="2"/>
        <v>0</v>
      </c>
      <c r="N64" s="95"/>
      <c r="V64"/>
      <c r="W64"/>
      <c r="X64"/>
      <c r="Y64"/>
    </row>
    <row r="65" spans="1:25" ht="12.75" customHeight="1" x14ac:dyDescent="0.2">
      <c r="A65" s="210"/>
      <c r="B65" s="210"/>
      <c r="C65" s="50" t="s">
        <v>21</v>
      </c>
      <c r="D65" s="15"/>
      <c r="E65" s="10" t="s">
        <v>102</v>
      </c>
      <c r="F65" s="7"/>
      <c r="G65" s="15"/>
      <c r="H65" s="10" t="s">
        <v>102</v>
      </c>
      <c r="I65" s="7">
        <f t="shared" si="2"/>
        <v>0</v>
      </c>
      <c r="N65" s="95"/>
      <c r="V65"/>
      <c r="W65"/>
      <c r="X65"/>
      <c r="Y65"/>
    </row>
    <row r="66" spans="1:25" ht="12.75" customHeight="1" x14ac:dyDescent="0.2">
      <c r="A66" s="210"/>
      <c r="B66" s="210"/>
      <c r="C66" s="50" t="s">
        <v>3</v>
      </c>
      <c r="D66" s="15"/>
      <c r="E66" s="10" t="s">
        <v>102</v>
      </c>
      <c r="F66" s="7"/>
      <c r="G66" s="15"/>
      <c r="H66" s="10" t="s">
        <v>102</v>
      </c>
      <c r="I66" s="7">
        <f t="shared" si="2"/>
        <v>0</v>
      </c>
      <c r="N66" s="95"/>
      <c r="V66"/>
      <c r="W66"/>
      <c r="X66"/>
      <c r="Y66"/>
    </row>
    <row r="67" spans="1:25" ht="12.75" customHeight="1" x14ac:dyDescent="0.2">
      <c r="A67" s="210"/>
      <c r="B67" s="210"/>
      <c r="C67" s="50" t="s">
        <v>6</v>
      </c>
      <c r="D67" s="15"/>
      <c r="E67" s="10" t="s">
        <v>102</v>
      </c>
      <c r="F67" s="7"/>
      <c r="G67" s="15"/>
      <c r="H67" s="10" t="s">
        <v>102</v>
      </c>
      <c r="I67" s="7">
        <f t="shared" si="2"/>
        <v>0</v>
      </c>
      <c r="N67" s="95"/>
      <c r="V67"/>
      <c r="W67"/>
      <c r="X67"/>
      <c r="Y67"/>
    </row>
    <row r="68" spans="1:25" ht="12.75" customHeight="1" x14ac:dyDescent="0.2">
      <c r="A68" s="210"/>
      <c r="B68" s="210"/>
      <c r="C68" s="50" t="s">
        <v>9</v>
      </c>
      <c r="D68" s="15"/>
      <c r="E68" s="10" t="s">
        <v>102</v>
      </c>
      <c r="F68" s="7"/>
      <c r="G68" s="15"/>
      <c r="H68" s="10" t="s">
        <v>102</v>
      </c>
      <c r="I68" s="7">
        <f t="shared" si="2"/>
        <v>0</v>
      </c>
      <c r="N68" s="95"/>
      <c r="V68"/>
      <c r="W68"/>
      <c r="X68"/>
      <c r="Y68"/>
    </row>
    <row r="69" spans="1:25" ht="12.75" customHeight="1" x14ac:dyDescent="0.2">
      <c r="A69" s="210"/>
      <c r="B69" s="210"/>
      <c r="C69" s="50" t="s">
        <v>236</v>
      </c>
      <c r="D69" s="15"/>
      <c r="E69" s="10" t="s">
        <v>102</v>
      </c>
      <c r="F69" s="7"/>
      <c r="G69" s="15"/>
      <c r="H69" s="10" t="s">
        <v>102</v>
      </c>
      <c r="I69" s="7">
        <f t="shared" si="2"/>
        <v>0</v>
      </c>
      <c r="N69" s="95"/>
      <c r="V69"/>
      <c r="W69"/>
      <c r="X69"/>
      <c r="Y69"/>
    </row>
    <row r="70" spans="1:25" ht="12.75" customHeight="1" x14ac:dyDescent="0.2">
      <c r="A70" s="210"/>
      <c r="B70" s="210"/>
      <c r="C70" s="50" t="s">
        <v>4</v>
      </c>
      <c r="D70" s="15"/>
      <c r="E70" s="10" t="s">
        <v>102</v>
      </c>
      <c r="F70" s="7"/>
      <c r="G70" s="15"/>
      <c r="H70" s="10" t="s">
        <v>102</v>
      </c>
      <c r="I70" s="7">
        <f t="shared" si="2"/>
        <v>0</v>
      </c>
      <c r="N70" s="95"/>
      <c r="V70"/>
      <c r="W70"/>
      <c r="X70"/>
      <c r="Y70"/>
    </row>
    <row r="71" spans="1:25" ht="12.75" customHeight="1" x14ac:dyDescent="0.2">
      <c r="A71" s="210"/>
      <c r="B71" s="210"/>
      <c r="C71" s="50" t="s">
        <v>10</v>
      </c>
      <c r="D71" s="15"/>
      <c r="E71" s="10" t="s">
        <v>102</v>
      </c>
      <c r="F71" s="7"/>
      <c r="G71" s="15"/>
      <c r="H71" s="10" t="s">
        <v>102</v>
      </c>
      <c r="I71" s="7">
        <f t="shared" si="2"/>
        <v>0</v>
      </c>
      <c r="N71" s="95"/>
      <c r="V71"/>
      <c r="W71"/>
      <c r="X71"/>
      <c r="Y71"/>
    </row>
    <row r="72" spans="1:25" ht="12.75" customHeight="1" x14ac:dyDescent="0.2">
      <c r="A72" s="210"/>
      <c r="B72" s="210"/>
      <c r="C72" s="50" t="s">
        <v>22</v>
      </c>
      <c r="D72" s="15"/>
      <c r="E72" s="10" t="s">
        <v>102</v>
      </c>
      <c r="F72" s="7"/>
      <c r="G72" s="15"/>
      <c r="H72" s="10" t="s">
        <v>102</v>
      </c>
      <c r="I72" s="7">
        <f t="shared" si="2"/>
        <v>0</v>
      </c>
      <c r="N72" s="95"/>
      <c r="V72"/>
      <c r="W72"/>
      <c r="X72"/>
      <c r="Y72"/>
    </row>
    <row r="73" spans="1:25" ht="12.75" customHeight="1" x14ac:dyDescent="0.2">
      <c r="A73" s="210"/>
      <c r="B73" s="210"/>
      <c r="C73" s="50" t="s">
        <v>23</v>
      </c>
      <c r="D73" s="15"/>
      <c r="E73" s="10" t="s">
        <v>102</v>
      </c>
      <c r="F73" s="7"/>
      <c r="G73" s="15"/>
      <c r="H73" s="10" t="s">
        <v>102</v>
      </c>
      <c r="I73" s="7">
        <f t="shared" si="2"/>
        <v>0</v>
      </c>
      <c r="N73" s="95"/>
      <c r="V73"/>
      <c r="W73"/>
      <c r="X73"/>
      <c r="Y73"/>
    </row>
    <row r="74" spans="1:25" ht="12.75" customHeight="1" x14ac:dyDescent="0.2">
      <c r="A74" s="210"/>
      <c r="B74" s="210"/>
      <c r="C74" s="50" t="s">
        <v>47</v>
      </c>
      <c r="D74" s="15"/>
      <c r="E74" s="10" t="s">
        <v>102</v>
      </c>
      <c r="F74" s="7"/>
      <c r="G74" s="15"/>
      <c r="H74" s="10" t="s">
        <v>102</v>
      </c>
      <c r="I74" s="7">
        <f t="shared" si="2"/>
        <v>0</v>
      </c>
      <c r="N74" s="95"/>
      <c r="V74"/>
      <c r="W74"/>
      <c r="X74"/>
      <c r="Y74"/>
    </row>
    <row r="75" spans="1:25" ht="12.75" customHeight="1" x14ac:dyDescent="0.2">
      <c r="A75" s="210"/>
      <c r="B75" s="210"/>
      <c r="C75" s="50" t="s">
        <v>24</v>
      </c>
      <c r="D75" s="15"/>
      <c r="E75" s="10" t="s">
        <v>102</v>
      </c>
      <c r="F75" s="7"/>
      <c r="G75" s="15"/>
      <c r="H75" s="10" t="s">
        <v>102</v>
      </c>
      <c r="I75" s="7">
        <f t="shared" si="2"/>
        <v>0</v>
      </c>
      <c r="N75" s="95"/>
      <c r="V75"/>
      <c r="W75"/>
      <c r="X75"/>
      <c r="Y75"/>
    </row>
    <row r="76" spans="1:25" ht="12.75" customHeight="1" x14ac:dyDescent="0.2">
      <c r="A76" s="210"/>
      <c r="B76" s="210"/>
      <c r="C76" s="50" t="s">
        <v>5</v>
      </c>
      <c r="D76" s="15"/>
      <c r="E76" s="10" t="s">
        <v>102</v>
      </c>
      <c r="F76" s="7"/>
      <c r="G76" s="15"/>
      <c r="H76" s="10" t="s">
        <v>102</v>
      </c>
      <c r="I76" s="7">
        <f t="shared" si="2"/>
        <v>0</v>
      </c>
      <c r="N76" s="95"/>
      <c r="V76"/>
      <c r="W76"/>
      <c r="X76"/>
      <c r="Y76"/>
    </row>
    <row r="77" spans="1:25" ht="12.75" customHeight="1" thickBot="1" x14ac:dyDescent="0.25">
      <c r="A77" s="210"/>
      <c r="B77" s="217"/>
      <c r="C77" s="64" t="s">
        <v>25</v>
      </c>
      <c r="D77" s="60">
        <f>SUM(D53:D76)</f>
        <v>0</v>
      </c>
      <c r="E77" s="61" t="s">
        <v>102</v>
      </c>
      <c r="F77" s="63"/>
      <c r="G77" s="60">
        <f>SUM(G53:G76)</f>
        <v>0</v>
      </c>
      <c r="H77" s="61" t="s">
        <v>102</v>
      </c>
      <c r="I77" s="63">
        <f t="shared" ref="I77:I101" si="5">+D77+G77</f>
        <v>0</v>
      </c>
      <c r="N77" s="95"/>
      <c r="V77"/>
      <c r="W77"/>
      <c r="X77"/>
      <c r="Y77"/>
    </row>
    <row r="78" spans="1:25" ht="12.75" customHeight="1" thickBot="1" x14ac:dyDescent="0.25">
      <c r="A78" s="217"/>
      <c r="B78" s="204" t="s">
        <v>326</v>
      </c>
      <c r="C78" s="205"/>
      <c r="D78" s="76">
        <f>+D77</f>
        <v>0</v>
      </c>
      <c r="E78" s="77" t="s">
        <v>102</v>
      </c>
      <c r="F78" s="78"/>
      <c r="G78" s="76">
        <f>+G77</f>
        <v>0</v>
      </c>
      <c r="H78" s="77" t="s">
        <v>102</v>
      </c>
      <c r="I78" s="78">
        <f t="shared" si="5"/>
        <v>0</v>
      </c>
      <c r="N78" s="95"/>
      <c r="V78"/>
      <c r="W78"/>
      <c r="X78"/>
      <c r="Y78"/>
    </row>
    <row r="79" spans="1:25" ht="12.75" customHeight="1" x14ac:dyDescent="0.2">
      <c r="A79" s="212" t="s">
        <v>534</v>
      </c>
      <c r="B79" s="212" t="s">
        <v>518</v>
      </c>
      <c r="C79" s="51" t="s">
        <v>76</v>
      </c>
      <c r="D79" s="86"/>
      <c r="E79" s="87"/>
      <c r="F79" s="86"/>
      <c r="G79" s="86"/>
      <c r="H79" s="87"/>
      <c r="I79" s="86"/>
      <c r="N79" s="95"/>
      <c r="V79"/>
      <c r="W79"/>
      <c r="X79"/>
      <c r="Y79"/>
    </row>
    <row r="80" spans="1:25" ht="12.75" customHeight="1" x14ac:dyDescent="0.2">
      <c r="A80" s="209"/>
      <c r="B80" s="209"/>
      <c r="C80" s="9" t="s">
        <v>234</v>
      </c>
      <c r="D80" s="15"/>
      <c r="E80" s="10" t="s">
        <v>102</v>
      </c>
      <c r="F80" s="7"/>
      <c r="G80" s="15"/>
      <c r="H80" s="10" t="s">
        <v>102</v>
      </c>
      <c r="I80" s="7">
        <f t="shared" si="5"/>
        <v>0</v>
      </c>
      <c r="N80" s="95"/>
      <c r="V80"/>
      <c r="W80"/>
      <c r="X80"/>
      <c r="Y80"/>
    </row>
    <row r="81" spans="1:25" ht="12.75" customHeight="1" x14ac:dyDescent="0.2">
      <c r="A81" s="209"/>
      <c r="B81" s="209"/>
      <c r="C81" s="9" t="s">
        <v>7</v>
      </c>
      <c r="D81" s="15">
        <v>0</v>
      </c>
      <c r="E81" s="10">
        <f t="shared" ref="E81:E101" si="6">+D81/$I81</f>
        <v>0</v>
      </c>
      <c r="F81" s="7"/>
      <c r="G81" s="15">
        <v>672</v>
      </c>
      <c r="H81" s="10">
        <f t="shared" ref="H81:H101" si="7">+G81/$I81</f>
        <v>1</v>
      </c>
      <c r="I81" s="7">
        <f t="shared" si="5"/>
        <v>672</v>
      </c>
      <c r="N81" s="95"/>
      <c r="V81"/>
      <c r="W81"/>
      <c r="X81"/>
      <c r="Y81"/>
    </row>
    <row r="82" spans="1:25" ht="12.75" customHeight="1" x14ac:dyDescent="0.2">
      <c r="A82" s="209"/>
      <c r="B82" s="209"/>
      <c r="C82" s="9" t="s">
        <v>235</v>
      </c>
      <c r="D82" s="15"/>
      <c r="E82" s="10" t="s">
        <v>102</v>
      </c>
      <c r="F82" s="7"/>
      <c r="G82" s="15"/>
      <c r="H82" s="10" t="s">
        <v>102</v>
      </c>
      <c r="I82" s="7">
        <f t="shared" si="5"/>
        <v>0</v>
      </c>
      <c r="V82"/>
      <c r="W82"/>
      <c r="X82"/>
      <c r="Y82"/>
    </row>
    <row r="83" spans="1:25" ht="12.75" customHeight="1" x14ac:dyDescent="0.2">
      <c r="A83" s="209"/>
      <c r="B83" s="209"/>
      <c r="C83" s="9" t="s">
        <v>14</v>
      </c>
      <c r="D83" s="15"/>
      <c r="E83" s="10" t="s">
        <v>102</v>
      </c>
      <c r="F83" s="7"/>
      <c r="G83" s="15"/>
      <c r="H83" s="10" t="s">
        <v>102</v>
      </c>
      <c r="I83" s="7">
        <f t="shared" si="5"/>
        <v>0</v>
      </c>
      <c r="V83"/>
      <c r="W83"/>
      <c r="X83"/>
      <c r="Y83"/>
    </row>
    <row r="84" spans="1:25" ht="12.75" customHeight="1" x14ac:dyDescent="0.2">
      <c r="A84" s="209"/>
      <c r="B84" s="210"/>
      <c r="C84" s="9" t="s">
        <v>0</v>
      </c>
      <c r="D84" s="15">
        <v>864</v>
      </c>
      <c r="E84" s="10">
        <f t="shared" si="6"/>
        <v>1</v>
      </c>
      <c r="F84" s="7"/>
      <c r="G84" s="15">
        <v>0</v>
      </c>
      <c r="H84" s="10">
        <f t="shared" si="7"/>
        <v>0</v>
      </c>
      <c r="I84" s="7">
        <f t="shared" si="5"/>
        <v>864</v>
      </c>
      <c r="V84"/>
      <c r="W84"/>
      <c r="X84"/>
      <c r="Y84"/>
    </row>
    <row r="85" spans="1:25" ht="12.75" customHeight="1" x14ac:dyDescent="0.2">
      <c r="A85" s="209"/>
      <c r="B85" s="210"/>
      <c r="C85" s="50" t="s">
        <v>34</v>
      </c>
      <c r="D85" s="15"/>
      <c r="E85" s="10" t="s">
        <v>102</v>
      </c>
      <c r="F85" s="7"/>
      <c r="G85" s="15"/>
      <c r="H85" s="10" t="s">
        <v>102</v>
      </c>
      <c r="I85" s="7">
        <f t="shared" si="5"/>
        <v>0</v>
      </c>
      <c r="V85"/>
      <c r="W85"/>
      <c r="X85"/>
      <c r="Y85"/>
    </row>
    <row r="86" spans="1:25" ht="12.75" customHeight="1" x14ac:dyDescent="0.2">
      <c r="A86" s="209"/>
      <c r="B86" s="210"/>
      <c r="C86" s="50" t="s">
        <v>37</v>
      </c>
      <c r="D86" s="15"/>
      <c r="E86" s="10" t="s">
        <v>102</v>
      </c>
      <c r="F86" s="7"/>
      <c r="G86" s="15"/>
      <c r="H86" s="10" t="s">
        <v>102</v>
      </c>
      <c r="I86" s="7">
        <f t="shared" si="5"/>
        <v>0</v>
      </c>
      <c r="V86"/>
      <c r="W86"/>
      <c r="X86"/>
      <c r="Y86"/>
    </row>
    <row r="87" spans="1:25" ht="12.75" customHeight="1" x14ac:dyDescent="0.2">
      <c r="A87" s="209"/>
      <c r="B87" s="210"/>
      <c r="C87" s="50" t="s">
        <v>208</v>
      </c>
      <c r="D87" s="15">
        <v>2448</v>
      </c>
      <c r="E87" s="10">
        <f t="shared" si="6"/>
        <v>1</v>
      </c>
      <c r="F87" s="7"/>
      <c r="G87" s="15">
        <v>0</v>
      </c>
      <c r="H87" s="10">
        <f t="shared" si="7"/>
        <v>0</v>
      </c>
      <c r="I87" s="7">
        <f t="shared" si="5"/>
        <v>2448</v>
      </c>
      <c r="V87"/>
      <c r="W87"/>
      <c r="X87"/>
      <c r="Y87"/>
    </row>
    <row r="88" spans="1:25" ht="12.75" customHeight="1" x14ac:dyDescent="0.2">
      <c r="A88" s="209"/>
      <c r="B88" s="210"/>
      <c r="C88" s="50" t="s">
        <v>1</v>
      </c>
      <c r="D88" s="15">
        <v>704</v>
      </c>
      <c r="E88" s="10">
        <f t="shared" si="6"/>
        <v>1</v>
      </c>
      <c r="F88" s="7"/>
      <c r="G88" s="15">
        <v>0</v>
      </c>
      <c r="H88" s="10">
        <f t="shared" si="7"/>
        <v>0</v>
      </c>
      <c r="I88" s="7">
        <f t="shared" si="5"/>
        <v>704</v>
      </c>
      <c r="N88" s="95"/>
      <c r="V88"/>
      <c r="W88"/>
      <c r="X88"/>
      <c r="Y88"/>
    </row>
    <row r="89" spans="1:25" ht="12.75" customHeight="1" x14ac:dyDescent="0.2">
      <c r="A89" s="209"/>
      <c r="B89" s="210"/>
      <c r="C89" s="50" t="s">
        <v>16</v>
      </c>
      <c r="D89" s="15">
        <v>0</v>
      </c>
      <c r="E89" s="10">
        <f t="shared" si="6"/>
        <v>0</v>
      </c>
      <c r="F89" s="7"/>
      <c r="G89" s="15">
        <v>1152</v>
      </c>
      <c r="H89" s="10">
        <f t="shared" si="7"/>
        <v>1</v>
      </c>
      <c r="I89" s="7">
        <f t="shared" si="5"/>
        <v>1152</v>
      </c>
      <c r="V89"/>
      <c r="W89"/>
      <c r="X89"/>
      <c r="Y89"/>
    </row>
    <row r="90" spans="1:25" ht="12.75" customHeight="1" x14ac:dyDescent="0.2">
      <c r="A90" s="209"/>
      <c r="B90" s="210"/>
      <c r="C90" s="50" t="s">
        <v>21</v>
      </c>
      <c r="D90" s="15"/>
      <c r="E90" s="10" t="s">
        <v>102</v>
      </c>
      <c r="F90" s="7"/>
      <c r="G90" s="15"/>
      <c r="H90" s="10" t="s">
        <v>102</v>
      </c>
      <c r="I90" s="7">
        <f t="shared" si="5"/>
        <v>0</v>
      </c>
      <c r="V90"/>
      <c r="W90"/>
      <c r="X90"/>
      <c r="Y90"/>
    </row>
    <row r="91" spans="1:25" ht="12.75" customHeight="1" x14ac:dyDescent="0.2">
      <c r="A91" s="209"/>
      <c r="B91" s="210"/>
      <c r="C91" s="50" t="s">
        <v>3</v>
      </c>
      <c r="D91" s="15"/>
      <c r="E91" s="10" t="s">
        <v>102</v>
      </c>
      <c r="F91" s="7"/>
      <c r="G91" s="15"/>
      <c r="H91" s="10" t="s">
        <v>102</v>
      </c>
      <c r="I91" s="7">
        <f t="shared" si="5"/>
        <v>0</v>
      </c>
      <c r="V91"/>
      <c r="W91"/>
      <c r="X91"/>
      <c r="Y91"/>
    </row>
    <row r="92" spans="1:25" ht="12.75" customHeight="1" x14ac:dyDescent="0.2">
      <c r="A92" s="209"/>
      <c r="B92" s="210"/>
      <c r="C92" s="50" t="s">
        <v>6</v>
      </c>
      <c r="D92" s="15"/>
      <c r="E92" s="10" t="s">
        <v>102</v>
      </c>
      <c r="F92" s="7"/>
      <c r="G92" s="15"/>
      <c r="H92" s="10" t="s">
        <v>102</v>
      </c>
      <c r="I92" s="7">
        <f t="shared" si="5"/>
        <v>0</v>
      </c>
      <c r="N92" s="95"/>
      <c r="V92"/>
      <c r="W92"/>
      <c r="X92"/>
      <c r="Y92"/>
    </row>
    <row r="93" spans="1:25" ht="12.75" customHeight="1" x14ac:dyDescent="0.2">
      <c r="A93" s="209"/>
      <c r="B93" s="210"/>
      <c r="C93" s="50" t="s">
        <v>9</v>
      </c>
      <c r="D93" s="15"/>
      <c r="E93" s="10" t="s">
        <v>102</v>
      </c>
      <c r="F93" s="7"/>
      <c r="G93" s="15"/>
      <c r="H93" s="10" t="s">
        <v>102</v>
      </c>
      <c r="I93" s="7">
        <f t="shared" si="5"/>
        <v>0</v>
      </c>
      <c r="N93" s="95"/>
      <c r="V93"/>
      <c r="W93"/>
      <c r="X93"/>
      <c r="Y93"/>
    </row>
    <row r="94" spans="1:25" ht="12.75" customHeight="1" x14ac:dyDescent="0.2">
      <c r="A94" s="209"/>
      <c r="B94" s="210"/>
      <c r="C94" s="50" t="s">
        <v>236</v>
      </c>
      <c r="D94" s="15"/>
      <c r="E94" s="10" t="s">
        <v>102</v>
      </c>
      <c r="F94" s="7"/>
      <c r="G94" s="15"/>
      <c r="H94" s="10" t="s">
        <v>102</v>
      </c>
      <c r="I94" s="7">
        <f t="shared" si="5"/>
        <v>0</v>
      </c>
      <c r="N94" s="95"/>
      <c r="V94"/>
      <c r="W94"/>
      <c r="X94"/>
      <c r="Y94"/>
    </row>
    <row r="95" spans="1:25" ht="12.75" customHeight="1" x14ac:dyDescent="0.2">
      <c r="A95" s="209"/>
      <c r="B95" s="210"/>
      <c r="C95" s="50" t="s">
        <v>4</v>
      </c>
      <c r="D95" s="15"/>
      <c r="E95" s="10" t="s">
        <v>102</v>
      </c>
      <c r="F95" s="7"/>
      <c r="G95" s="15"/>
      <c r="H95" s="10" t="s">
        <v>102</v>
      </c>
      <c r="I95" s="7">
        <f t="shared" si="5"/>
        <v>0</v>
      </c>
      <c r="N95" s="95"/>
      <c r="V95"/>
      <c r="W95"/>
      <c r="X95"/>
      <c r="Y95"/>
    </row>
    <row r="96" spans="1:25" ht="12.75" customHeight="1" x14ac:dyDescent="0.2">
      <c r="A96" s="209"/>
      <c r="B96" s="210"/>
      <c r="C96" s="50" t="s">
        <v>22</v>
      </c>
      <c r="D96" s="15"/>
      <c r="E96" s="10" t="s">
        <v>102</v>
      </c>
      <c r="F96" s="7"/>
      <c r="G96" s="15"/>
      <c r="H96" s="10" t="s">
        <v>102</v>
      </c>
      <c r="I96" s="7">
        <f t="shared" si="5"/>
        <v>0</v>
      </c>
      <c r="N96" s="95"/>
      <c r="V96"/>
      <c r="W96"/>
      <c r="X96"/>
      <c r="Y96"/>
    </row>
    <row r="97" spans="1:25" ht="12.75" customHeight="1" x14ac:dyDescent="0.2">
      <c r="A97" s="209"/>
      <c r="B97" s="210"/>
      <c r="C97" s="50" t="s">
        <v>23</v>
      </c>
      <c r="D97" s="15"/>
      <c r="E97" s="10" t="s">
        <v>102</v>
      </c>
      <c r="F97" s="7"/>
      <c r="G97" s="15"/>
      <c r="H97" s="10" t="s">
        <v>102</v>
      </c>
      <c r="I97" s="7">
        <f t="shared" si="5"/>
        <v>0</v>
      </c>
      <c r="N97" s="95"/>
      <c r="V97"/>
      <c r="W97"/>
      <c r="X97"/>
      <c r="Y97"/>
    </row>
    <row r="98" spans="1:25" ht="12.75" customHeight="1" x14ac:dyDescent="0.2">
      <c r="A98" s="209"/>
      <c r="B98" s="210"/>
      <c r="C98" s="50" t="s">
        <v>47</v>
      </c>
      <c r="D98" s="15"/>
      <c r="E98" s="10" t="s">
        <v>102</v>
      </c>
      <c r="F98" s="7"/>
      <c r="G98" s="15"/>
      <c r="H98" s="10" t="s">
        <v>102</v>
      </c>
      <c r="I98" s="7">
        <f t="shared" si="5"/>
        <v>0</v>
      </c>
      <c r="N98" s="95"/>
      <c r="V98"/>
      <c r="W98"/>
      <c r="X98"/>
      <c r="Y98"/>
    </row>
    <row r="99" spans="1:25" ht="12.75" customHeight="1" x14ac:dyDescent="0.2">
      <c r="A99" s="209"/>
      <c r="B99" s="210"/>
      <c r="C99" s="50" t="s">
        <v>5</v>
      </c>
      <c r="D99" s="15"/>
      <c r="E99" s="10" t="s">
        <v>102</v>
      </c>
      <c r="F99" s="7"/>
      <c r="G99" s="15"/>
      <c r="H99" s="10" t="s">
        <v>102</v>
      </c>
      <c r="I99" s="7">
        <f t="shared" si="5"/>
        <v>0</v>
      </c>
      <c r="N99" s="95"/>
      <c r="V99"/>
      <c r="W99"/>
      <c r="X99"/>
      <c r="Y99"/>
    </row>
    <row r="100" spans="1:25" ht="12.75" customHeight="1" thickBot="1" x14ac:dyDescent="0.25">
      <c r="A100" s="209"/>
      <c r="B100" s="217"/>
      <c r="C100" s="64" t="s">
        <v>25</v>
      </c>
      <c r="D100" s="60">
        <f>SUM(D80:D99)</f>
        <v>4016</v>
      </c>
      <c r="E100" s="61">
        <f t="shared" si="6"/>
        <v>0.68767123287671228</v>
      </c>
      <c r="F100" s="63"/>
      <c r="G100" s="60">
        <f>SUM(G80:G99)</f>
        <v>1824</v>
      </c>
      <c r="H100" s="61">
        <f t="shared" si="7"/>
        <v>0.31232876712328766</v>
      </c>
      <c r="I100" s="63">
        <f t="shared" si="5"/>
        <v>5840</v>
      </c>
      <c r="V100"/>
      <c r="W100"/>
      <c r="X100"/>
      <c r="Y100"/>
    </row>
    <row r="101" spans="1:25" ht="12.75" customHeight="1" thickBot="1" x14ac:dyDescent="0.25">
      <c r="A101" s="219"/>
      <c r="B101" s="204" t="s">
        <v>327</v>
      </c>
      <c r="C101" s="205"/>
      <c r="D101" s="76">
        <f>+D100</f>
        <v>4016</v>
      </c>
      <c r="E101" s="77">
        <f t="shared" si="6"/>
        <v>0.68767123287671228</v>
      </c>
      <c r="F101" s="78"/>
      <c r="G101" s="76">
        <f>+G100</f>
        <v>1824</v>
      </c>
      <c r="H101" s="77">
        <f t="shared" si="7"/>
        <v>0.31232876712328766</v>
      </c>
      <c r="I101" s="78">
        <f t="shared" si="5"/>
        <v>5840</v>
      </c>
      <c r="N101" s="95"/>
      <c r="V101"/>
      <c r="W101"/>
      <c r="X101"/>
      <c r="Y101"/>
    </row>
    <row r="102" spans="1:25" ht="12.75" customHeight="1" x14ac:dyDescent="0.2">
      <c r="A102" s="209" t="s">
        <v>533</v>
      </c>
      <c r="B102" s="212" t="s">
        <v>519</v>
      </c>
      <c r="C102" s="53" t="s">
        <v>668</v>
      </c>
      <c r="D102" s="43"/>
      <c r="E102" s="42"/>
      <c r="F102" s="43"/>
      <c r="G102" s="43"/>
      <c r="H102" s="42"/>
      <c r="I102" s="43"/>
      <c r="N102" s="95"/>
      <c r="V102"/>
      <c r="W102"/>
      <c r="X102"/>
      <c r="Y102"/>
    </row>
    <row r="103" spans="1:25" ht="12.75" customHeight="1" x14ac:dyDescent="0.2">
      <c r="A103" s="210"/>
      <c r="B103" s="210"/>
      <c r="C103" s="9" t="s">
        <v>19</v>
      </c>
      <c r="D103" s="7"/>
      <c r="E103" s="10" t="s">
        <v>102</v>
      </c>
      <c r="F103" s="12"/>
      <c r="G103" s="7"/>
      <c r="H103" s="10" t="s">
        <v>102</v>
      </c>
      <c r="I103" s="7">
        <f t="shared" ref="I103:I183" si="8">+D103+G103</f>
        <v>0</v>
      </c>
      <c r="N103" s="95"/>
      <c r="V103"/>
      <c r="W103"/>
      <c r="X103"/>
      <c r="Y103"/>
    </row>
    <row r="104" spans="1:25" ht="12.75" customHeight="1" x14ac:dyDescent="0.2">
      <c r="A104" s="210"/>
      <c r="B104" s="210"/>
      <c r="C104" s="9" t="s">
        <v>237</v>
      </c>
      <c r="D104" s="7"/>
      <c r="E104" s="10" t="s">
        <v>102</v>
      </c>
      <c r="F104" s="7"/>
      <c r="G104" s="7"/>
      <c r="H104" s="10" t="s">
        <v>102</v>
      </c>
      <c r="I104" s="7">
        <f t="shared" si="8"/>
        <v>0</v>
      </c>
      <c r="N104" s="95"/>
      <c r="V104"/>
      <c r="W104"/>
      <c r="X104"/>
      <c r="Y104"/>
    </row>
    <row r="105" spans="1:25" ht="12.75" customHeight="1" x14ac:dyDescent="0.2">
      <c r="A105" s="210"/>
      <c r="B105" s="210"/>
      <c r="C105" s="9" t="s">
        <v>208</v>
      </c>
      <c r="D105" s="7"/>
      <c r="E105" s="10" t="s">
        <v>102</v>
      </c>
      <c r="F105" s="7"/>
      <c r="G105" s="7"/>
      <c r="H105" s="10" t="s">
        <v>102</v>
      </c>
      <c r="I105" s="7">
        <f t="shared" si="8"/>
        <v>0</v>
      </c>
      <c r="N105" s="95"/>
      <c r="V105"/>
      <c r="W105"/>
      <c r="X105"/>
      <c r="Y105"/>
    </row>
    <row r="106" spans="1:25" ht="12.75" customHeight="1" x14ac:dyDescent="0.2">
      <c r="A106" s="210"/>
      <c r="B106" s="210"/>
      <c r="C106" s="9" t="s">
        <v>219</v>
      </c>
      <c r="D106" s="7"/>
      <c r="E106" s="10" t="s">
        <v>102</v>
      </c>
      <c r="F106" s="7"/>
      <c r="G106" s="7"/>
      <c r="H106" s="10" t="s">
        <v>102</v>
      </c>
      <c r="I106" s="7">
        <f t="shared" si="8"/>
        <v>0</v>
      </c>
      <c r="N106" s="95"/>
      <c r="V106"/>
      <c r="W106"/>
      <c r="X106"/>
      <c r="Y106"/>
    </row>
    <row r="107" spans="1:25" ht="12.75" customHeight="1" x14ac:dyDescent="0.2">
      <c r="A107" s="210"/>
      <c r="B107" s="210"/>
      <c r="C107" s="9" t="s">
        <v>20</v>
      </c>
      <c r="D107" s="7"/>
      <c r="E107" s="10" t="s">
        <v>102</v>
      </c>
      <c r="F107" s="7"/>
      <c r="G107" s="7"/>
      <c r="H107" s="10" t="s">
        <v>102</v>
      </c>
      <c r="I107" s="7">
        <f t="shared" si="8"/>
        <v>0</v>
      </c>
      <c r="N107" s="95"/>
      <c r="V107"/>
      <c r="W107"/>
      <c r="X107"/>
      <c r="Y107"/>
    </row>
    <row r="108" spans="1:25" ht="12.75" customHeight="1" x14ac:dyDescent="0.2">
      <c r="A108" s="210"/>
      <c r="B108" s="210"/>
      <c r="C108" s="9" t="s">
        <v>21</v>
      </c>
      <c r="D108" s="7"/>
      <c r="E108" s="10" t="s">
        <v>102</v>
      </c>
      <c r="F108" s="7"/>
      <c r="G108" s="7"/>
      <c r="H108" s="10" t="s">
        <v>102</v>
      </c>
      <c r="I108" s="7">
        <f t="shared" si="8"/>
        <v>0</v>
      </c>
      <c r="N108" s="95"/>
      <c r="V108"/>
      <c r="W108"/>
      <c r="X108"/>
      <c r="Y108"/>
    </row>
    <row r="109" spans="1:25" ht="12.75" customHeight="1" x14ac:dyDescent="0.2">
      <c r="A109" s="210"/>
      <c r="B109" s="210"/>
      <c r="C109" s="9" t="s">
        <v>22</v>
      </c>
      <c r="D109" s="7"/>
      <c r="E109" s="10" t="s">
        <v>102</v>
      </c>
      <c r="F109" s="7"/>
      <c r="G109" s="7"/>
      <c r="H109" s="10" t="s">
        <v>102</v>
      </c>
      <c r="I109" s="7">
        <f t="shared" si="8"/>
        <v>0</v>
      </c>
      <c r="N109" s="95"/>
      <c r="V109"/>
      <c r="W109"/>
      <c r="X109"/>
      <c r="Y109"/>
    </row>
    <row r="110" spans="1:25" ht="12.75" customHeight="1" x14ac:dyDescent="0.2">
      <c r="A110" s="210"/>
      <c r="B110" s="210"/>
      <c r="C110" s="9" t="s">
        <v>23</v>
      </c>
      <c r="D110" s="15"/>
      <c r="E110" s="10" t="s">
        <v>102</v>
      </c>
      <c r="F110" s="50"/>
      <c r="G110" s="15"/>
      <c r="H110" s="10" t="s">
        <v>102</v>
      </c>
      <c r="I110" s="15">
        <f t="shared" si="8"/>
        <v>0</v>
      </c>
      <c r="N110" s="95"/>
      <c r="V110"/>
      <c r="W110"/>
      <c r="X110"/>
      <c r="Y110"/>
    </row>
    <row r="111" spans="1:25" ht="12.75" customHeight="1" x14ac:dyDescent="0.2">
      <c r="A111" s="210"/>
      <c r="B111" s="210"/>
      <c r="C111" s="9" t="s">
        <v>24</v>
      </c>
      <c r="D111" s="15"/>
      <c r="E111" s="10" t="s">
        <v>102</v>
      </c>
      <c r="F111" s="50"/>
      <c r="G111" s="15"/>
      <c r="H111" s="10" t="s">
        <v>102</v>
      </c>
      <c r="I111" s="15">
        <f t="shared" si="8"/>
        <v>0</v>
      </c>
      <c r="N111" s="95"/>
      <c r="V111"/>
      <c r="W111"/>
      <c r="X111"/>
      <c r="Y111"/>
    </row>
    <row r="112" spans="1:25" ht="12.75" customHeight="1" x14ac:dyDescent="0.2">
      <c r="A112" s="210"/>
      <c r="B112" s="210"/>
      <c r="C112" s="9" t="s">
        <v>275</v>
      </c>
      <c r="D112" s="15"/>
      <c r="E112" s="10" t="s">
        <v>102</v>
      </c>
      <c r="F112" s="50"/>
      <c r="G112" s="15"/>
      <c r="H112" s="10" t="s">
        <v>102</v>
      </c>
      <c r="I112" s="15">
        <f t="shared" si="8"/>
        <v>0</v>
      </c>
      <c r="N112" s="95"/>
      <c r="V112"/>
      <c r="W112"/>
      <c r="X112"/>
      <c r="Y112"/>
    </row>
    <row r="113" spans="1:25" ht="12.75" customHeight="1" x14ac:dyDescent="0.2">
      <c r="A113" s="210"/>
      <c r="B113" s="210"/>
      <c r="C113" s="9" t="s">
        <v>5</v>
      </c>
      <c r="D113" s="15"/>
      <c r="E113" s="10" t="s">
        <v>102</v>
      </c>
      <c r="F113" s="50"/>
      <c r="G113" s="15"/>
      <c r="H113" s="10" t="s">
        <v>102</v>
      </c>
      <c r="I113" s="15">
        <f t="shared" si="8"/>
        <v>0</v>
      </c>
      <c r="N113" s="95"/>
      <c r="V113"/>
      <c r="W113"/>
      <c r="X113"/>
      <c r="Y113"/>
    </row>
    <row r="114" spans="1:25" ht="12.75" customHeight="1" x14ac:dyDescent="0.2">
      <c r="A114" s="210"/>
      <c r="B114" s="210"/>
      <c r="C114" s="35" t="s">
        <v>75</v>
      </c>
      <c r="D114" s="33">
        <f>SUM(D103:D113)</f>
        <v>0</v>
      </c>
      <c r="E114" s="34" t="s">
        <v>102</v>
      </c>
      <c r="F114" s="33"/>
      <c r="G114" s="33">
        <f>SUM(G103:G113)</f>
        <v>0</v>
      </c>
      <c r="H114" s="34" t="s">
        <v>102</v>
      </c>
      <c r="I114" s="33">
        <f t="shared" si="8"/>
        <v>0</v>
      </c>
      <c r="N114" s="95"/>
      <c r="V114"/>
      <c r="W114"/>
      <c r="X114"/>
      <c r="Y114"/>
    </row>
    <row r="115" spans="1:25" ht="12.75" customHeight="1" x14ac:dyDescent="0.2">
      <c r="A115" s="210"/>
      <c r="B115" s="210"/>
      <c r="C115" s="53" t="s">
        <v>431</v>
      </c>
      <c r="D115" s="43"/>
      <c r="E115" s="42"/>
      <c r="F115" s="43"/>
      <c r="G115" s="43"/>
      <c r="H115" s="42"/>
      <c r="I115" s="43"/>
      <c r="N115" s="95"/>
      <c r="V115"/>
      <c r="W115"/>
      <c r="X115"/>
      <c r="Y115"/>
    </row>
    <row r="116" spans="1:25" ht="12.75" customHeight="1" x14ac:dyDescent="0.2">
      <c r="A116" s="210"/>
      <c r="B116" s="210"/>
      <c r="C116" s="9" t="s">
        <v>7</v>
      </c>
      <c r="D116" s="16"/>
      <c r="E116" s="10" t="s">
        <v>102</v>
      </c>
      <c r="F116" s="16"/>
      <c r="G116" s="16"/>
      <c r="H116" s="10" t="s">
        <v>102</v>
      </c>
      <c r="I116" s="16">
        <f t="shared" si="8"/>
        <v>0</v>
      </c>
      <c r="N116" s="95"/>
      <c r="V116"/>
      <c r="W116"/>
      <c r="X116"/>
      <c r="Y116"/>
    </row>
    <row r="117" spans="1:25" ht="12.75" customHeight="1" x14ac:dyDescent="0.2">
      <c r="A117" s="210"/>
      <c r="B117" s="210"/>
      <c r="C117" s="9" t="s">
        <v>8</v>
      </c>
      <c r="D117" s="16"/>
      <c r="E117" s="10" t="s">
        <v>102</v>
      </c>
      <c r="F117" s="16"/>
      <c r="G117" s="16"/>
      <c r="H117" s="10" t="s">
        <v>102</v>
      </c>
      <c r="I117" s="16">
        <f t="shared" si="8"/>
        <v>0</v>
      </c>
      <c r="N117" s="95"/>
      <c r="V117"/>
      <c r="W117"/>
      <c r="X117"/>
      <c r="Y117"/>
    </row>
    <row r="118" spans="1:25" ht="12.75" customHeight="1" x14ac:dyDescent="0.2">
      <c r="A118" s="210"/>
      <c r="B118" s="210"/>
      <c r="C118" s="9" t="s">
        <v>1</v>
      </c>
      <c r="D118" s="7">
        <v>6208</v>
      </c>
      <c r="E118" s="10">
        <f t="shared" ref="E118:E183" si="9">+D118/$I118</f>
        <v>1</v>
      </c>
      <c r="F118" s="7"/>
      <c r="G118" s="7">
        <v>0</v>
      </c>
      <c r="H118" s="10">
        <f t="shared" ref="H118:H183" si="10">+G118/$I118</f>
        <v>0</v>
      </c>
      <c r="I118" s="7">
        <f t="shared" si="8"/>
        <v>6208</v>
      </c>
      <c r="N118" s="95"/>
      <c r="V118"/>
      <c r="W118"/>
      <c r="X118"/>
      <c r="Y118"/>
    </row>
    <row r="119" spans="1:25" ht="12.75" customHeight="1" x14ac:dyDescent="0.2">
      <c r="A119" s="210"/>
      <c r="B119" s="210"/>
      <c r="C119" s="9" t="s">
        <v>2</v>
      </c>
      <c r="D119" s="7"/>
      <c r="E119" s="10" t="s">
        <v>102</v>
      </c>
      <c r="F119" s="7"/>
      <c r="G119" s="7"/>
      <c r="H119" s="10" t="s">
        <v>102</v>
      </c>
      <c r="I119" s="7">
        <f t="shared" si="8"/>
        <v>0</v>
      </c>
      <c r="V119"/>
      <c r="W119"/>
      <c r="X119"/>
      <c r="Y119"/>
    </row>
    <row r="120" spans="1:25" ht="12.75" customHeight="1" x14ac:dyDescent="0.2">
      <c r="A120" s="210"/>
      <c r="B120" s="210"/>
      <c r="C120" s="9" t="s">
        <v>3</v>
      </c>
      <c r="D120" s="14"/>
      <c r="E120" s="10" t="s">
        <v>102</v>
      </c>
      <c r="F120" s="7"/>
      <c r="G120" s="7"/>
      <c r="H120" s="10" t="s">
        <v>102</v>
      </c>
      <c r="I120" s="7">
        <f t="shared" si="8"/>
        <v>0</v>
      </c>
      <c r="V120"/>
      <c r="W120"/>
      <c r="X120"/>
      <c r="Y120"/>
    </row>
    <row r="121" spans="1:25" ht="12.75" customHeight="1" x14ac:dyDescent="0.2">
      <c r="A121" s="210"/>
      <c r="B121" s="210"/>
      <c r="C121" s="52" t="s">
        <v>9</v>
      </c>
      <c r="D121" s="7"/>
      <c r="E121" s="10" t="s">
        <v>102</v>
      </c>
      <c r="F121" s="7"/>
      <c r="G121" s="7"/>
      <c r="H121" s="10" t="s">
        <v>102</v>
      </c>
      <c r="I121" s="7">
        <f t="shared" si="8"/>
        <v>0</v>
      </c>
      <c r="V121"/>
      <c r="W121"/>
      <c r="X121"/>
      <c r="Y121"/>
    </row>
    <row r="122" spans="1:25" ht="12.75" customHeight="1" x14ac:dyDescent="0.2">
      <c r="A122" s="210"/>
      <c r="B122" s="210"/>
      <c r="C122" s="9" t="s">
        <v>4</v>
      </c>
      <c r="D122" s="7"/>
      <c r="E122" s="10" t="s">
        <v>102</v>
      </c>
      <c r="F122" s="7"/>
      <c r="G122" s="7"/>
      <c r="H122" s="10" t="s">
        <v>102</v>
      </c>
      <c r="I122" s="7">
        <f t="shared" si="8"/>
        <v>0</v>
      </c>
      <c r="V122"/>
      <c r="W122"/>
      <c r="X122"/>
      <c r="Y122"/>
    </row>
    <row r="123" spans="1:25" ht="12.75" customHeight="1" x14ac:dyDescent="0.2">
      <c r="A123" s="210"/>
      <c r="B123" s="210"/>
      <c r="C123" s="9" t="s">
        <v>10</v>
      </c>
      <c r="D123" s="7"/>
      <c r="E123" s="10" t="s">
        <v>102</v>
      </c>
      <c r="F123" s="7"/>
      <c r="G123" s="7"/>
      <c r="H123" s="10" t="s">
        <v>102</v>
      </c>
      <c r="I123" s="7">
        <f t="shared" si="8"/>
        <v>0</v>
      </c>
      <c r="V123"/>
      <c r="W123"/>
      <c r="X123"/>
      <c r="Y123"/>
    </row>
    <row r="124" spans="1:25" ht="12.75" customHeight="1" x14ac:dyDescent="0.2">
      <c r="A124" s="210"/>
      <c r="B124" s="210"/>
      <c r="C124" s="49" t="s">
        <v>47</v>
      </c>
      <c r="D124" s="7">
        <v>18000</v>
      </c>
      <c r="E124" s="10">
        <f t="shared" si="9"/>
        <v>1</v>
      </c>
      <c r="F124" s="7"/>
      <c r="G124" s="7">
        <v>0</v>
      </c>
      <c r="H124" s="10">
        <f t="shared" si="10"/>
        <v>0</v>
      </c>
      <c r="I124" s="7">
        <f t="shared" si="8"/>
        <v>18000</v>
      </c>
      <c r="V124"/>
      <c r="W124"/>
      <c r="X124"/>
      <c r="Y124"/>
    </row>
    <row r="125" spans="1:25" ht="12.75" customHeight="1" x14ac:dyDescent="0.2">
      <c r="A125" s="210"/>
      <c r="B125" s="210"/>
      <c r="C125" s="49" t="s">
        <v>206</v>
      </c>
      <c r="D125" s="7"/>
      <c r="E125" s="10" t="s">
        <v>102</v>
      </c>
      <c r="F125" s="7"/>
      <c r="G125" s="7"/>
      <c r="H125" s="10" t="s">
        <v>102</v>
      </c>
      <c r="I125" s="7">
        <f t="shared" si="8"/>
        <v>0</v>
      </c>
      <c r="V125"/>
      <c r="W125"/>
      <c r="X125"/>
      <c r="Y125"/>
    </row>
    <row r="126" spans="1:25" ht="12.75" customHeight="1" x14ac:dyDescent="0.2">
      <c r="A126" s="210"/>
      <c r="B126" s="210"/>
      <c r="C126" s="35" t="s">
        <v>75</v>
      </c>
      <c r="D126" s="33">
        <f>SUM(D116:D125)</f>
        <v>24208</v>
      </c>
      <c r="E126" s="34">
        <f t="shared" si="9"/>
        <v>1</v>
      </c>
      <c r="F126" s="33"/>
      <c r="G126" s="33">
        <f>SUM(G116:G125)</f>
        <v>0</v>
      </c>
      <c r="H126" s="34">
        <f t="shared" si="10"/>
        <v>0</v>
      </c>
      <c r="I126" s="33">
        <f t="shared" si="8"/>
        <v>24208</v>
      </c>
      <c r="V126"/>
      <c r="W126"/>
      <c r="X126"/>
      <c r="Y126"/>
    </row>
    <row r="127" spans="1:25" ht="12.75" customHeight="1" x14ac:dyDescent="0.2">
      <c r="A127" s="210"/>
      <c r="B127" s="210"/>
      <c r="C127" s="53" t="s">
        <v>100</v>
      </c>
      <c r="D127" s="33"/>
      <c r="E127" s="34"/>
      <c r="F127" s="33"/>
      <c r="G127" s="33"/>
      <c r="H127" s="34"/>
      <c r="I127" s="33"/>
      <c r="V127"/>
      <c r="W127"/>
      <c r="X127"/>
      <c r="Y127"/>
    </row>
    <row r="128" spans="1:25" ht="12.75" customHeight="1" x14ac:dyDescent="0.2">
      <c r="A128" s="210"/>
      <c r="B128" s="210"/>
      <c r="C128" s="9" t="s">
        <v>234</v>
      </c>
      <c r="D128" s="7"/>
      <c r="E128" s="10" t="s">
        <v>102</v>
      </c>
      <c r="F128" s="7"/>
      <c r="G128" s="7"/>
      <c r="H128" s="10" t="s">
        <v>102</v>
      </c>
      <c r="I128" s="7">
        <f t="shared" si="8"/>
        <v>0</v>
      </c>
      <c r="V128"/>
      <c r="W128"/>
      <c r="X128"/>
      <c r="Y128"/>
    </row>
    <row r="129" spans="1:25" ht="12.75" customHeight="1" x14ac:dyDescent="0.2">
      <c r="A129" s="210"/>
      <c r="B129" s="210"/>
      <c r="C129" s="9" t="s">
        <v>235</v>
      </c>
      <c r="D129" s="7"/>
      <c r="E129" s="10" t="s">
        <v>102</v>
      </c>
      <c r="F129" s="7"/>
      <c r="G129" s="7"/>
      <c r="H129" s="10" t="s">
        <v>102</v>
      </c>
      <c r="I129" s="7">
        <f t="shared" si="8"/>
        <v>0</v>
      </c>
      <c r="V129"/>
      <c r="W129"/>
      <c r="X129"/>
      <c r="Y129"/>
    </row>
    <row r="130" spans="1:25" ht="12.75" customHeight="1" x14ac:dyDescent="0.2">
      <c r="A130" s="210"/>
      <c r="B130" s="210"/>
      <c r="C130" s="9" t="s">
        <v>14</v>
      </c>
      <c r="D130" s="15"/>
      <c r="E130" s="10" t="s">
        <v>102</v>
      </c>
      <c r="F130" s="7"/>
      <c r="G130" s="15"/>
      <c r="H130" s="10" t="s">
        <v>102</v>
      </c>
      <c r="I130" s="7">
        <f t="shared" si="8"/>
        <v>0</v>
      </c>
      <c r="V130"/>
      <c r="W130"/>
      <c r="X130"/>
      <c r="Y130"/>
    </row>
    <row r="131" spans="1:25" ht="12.75" customHeight="1" x14ac:dyDescent="0.2">
      <c r="A131" s="210"/>
      <c r="B131" s="210"/>
      <c r="C131" s="9" t="s">
        <v>15</v>
      </c>
      <c r="D131" s="15"/>
      <c r="E131" s="10" t="s">
        <v>102</v>
      </c>
      <c r="F131" s="7"/>
      <c r="G131" s="15"/>
      <c r="H131" s="10" t="s">
        <v>102</v>
      </c>
      <c r="I131" s="7">
        <f t="shared" si="8"/>
        <v>0</v>
      </c>
      <c r="V131"/>
      <c r="W131"/>
      <c r="X131"/>
      <c r="Y131"/>
    </row>
    <row r="132" spans="1:25" ht="12.75" customHeight="1" x14ac:dyDescent="0.2">
      <c r="A132" s="210"/>
      <c r="B132" s="210"/>
      <c r="C132" s="9" t="s">
        <v>16</v>
      </c>
      <c r="D132" s="7"/>
      <c r="E132" s="10" t="s">
        <v>102</v>
      </c>
      <c r="F132" s="7"/>
      <c r="G132" s="7"/>
      <c r="H132" s="10" t="s">
        <v>102</v>
      </c>
      <c r="I132" s="7">
        <f t="shared" si="8"/>
        <v>0</v>
      </c>
      <c r="V132"/>
      <c r="W132"/>
      <c r="X132"/>
      <c r="Y132"/>
    </row>
    <row r="133" spans="1:25" ht="12.75" customHeight="1" x14ac:dyDescent="0.2">
      <c r="A133" s="210"/>
      <c r="B133" s="210"/>
      <c r="C133" s="9" t="s">
        <v>17</v>
      </c>
      <c r="D133" s="7"/>
      <c r="E133" s="10" t="s">
        <v>102</v>
      </c>
      <c r="F133" s="7"/>
      <c r="G133" s="7"/>
      <c r="H133" s="10" t="s">
        <v>102</v>
      </c>
      <c r="I133" s="7">
        <f t="shared" si="8"/>
        <v>0</v>
      </c>
      <c r="V133"/>
      <c r="W133"/>
      <c r="X133"/>
      <c r="Y133"/>
    </row>
    <row r="134" spans="1:25" ht="12.75" customHeight="1" x14ac:dyDescent="0.2">
      <c r="A134" s="210"/>
      <c r="B134" s="210"/>
      <c r="C134" s="9" t="s">
        <v>97</v>
      </c>
      <c r="D134" s="7"/>
      <c r="E134" s="10" t="s">
        <v>102</v>
      </c>
      <c r="F134" s="7"/>
      <c r="G134" s="7"/>
      <c r="H134" s="10" t="s">
        <v>102</v>
      </c>
      <c r="I134" s="7">
        <f t="shared" si="8"/>
        <v>0</v>
      </c>
      <c r="V134"/>
      <c r="W134"/>
      <c r="X134"/>
      <c r="Y134"/>
    </row>
    <row r="135" spans="1:25" ht="12.75" customHeight="1" x14ac:dyDescent="0.2">
      <c r="A135" s="210"/>
      <c r="B135" s="210"/>
      <c r="C135" s="9" t="s">
        <v>236</v>
      </c>
      <c r="D135" s="7"/>
      <c r="E135" s="10" t="s">
        <v>102</v>
      </c>
      <c r="F135" s="7"/>
      <c r="G135" s="7"/>
      <c r="H135" s="10" t="s">
        <v>102</v>
      </c>
      <c r="I135" s="7">
        <f t="shared" si="8"/>
        <v>0</v>
      </c>
      <c r="V135"/>
      <c r="W135"/>
      <c r="X135"/>
      <c r="Y135"/>
    </row>
    <row r="136" spans="1:25" ht="12.75" customHeight="1" x14ac:dyDescent="0.2">
      <c r="A136" s="210"/>
      <c r="B136" s="210"/>
      <c r="C136" s="9" t="s">
        <v>18</v>
      </c>
      <c r="D136" s="7"/>
      <c r="E136" s="10" t="s">
        <v>102</v>
      </c>
      <c r="F136" s="7"/>
      <c r="G136" s="7"/>
      <c r="H136" s="10" t="s">
        <v>102</v>
      </c>
      <c r="I136" s="7">
        <f t="shared" si="8"/>
        <v>0</v>
      </c>
      <c r="V136"/>
      <c r="W136"/>
      <c r="X136"/>
      <c r="Y136"/>
    </row>
    <row r="137" spans="1:25" ht="12.75" customHeight="1" thickBot="1" x14ac:dyDescent="0.25">
      <c r="A137" s="210"/>
      <c r="B137" s="210"/>
      <c r="C137" s="73" t="s">
        <v>75</v>
      </c>
      <c r="D137" s="74">
        <f>SUM(D128:D136)</f>
        <v>0</v>
      </c>
      <c r="E137" s="75" t="s">
        <v>102</v>
      </c>
      <c r="F137" s="74"/>
      <c r="G137" s="74">
        <f>SUM(G128:G136)</f>
        <v>0</v>
      </c>
      <c r="H137" s="75" t="s">
        <v>102</v>
      </c>
      <c r="I137" s="74">
        <f t="shared" si="8"/>
        <v>0</v>
      </c>
      <c r="V137"/>
      <c r="W137"/>
      <c r="X137"/>
      <c r="Y137"/>
    </row>
    <row r="138" spans="1:25" ht="12.75" customHeight="1" x14ac:dyDescent="0.2">
      <c r="A138" s="207" t="s">
        <v>533</v>
      </c>
      <c r="B138" s="209" t="s">
        <v>519</v>
      </c>
      <c r="C138" s="53" t="s">
        <v>298</v>
      </c>
      <c r="D138" s="72"/>
      <c r="E138" s="42"/>
      <c r="F138" s="43"/>
      <c r="G138" s="72"/>
      <c r="H138" s="42"/>
      <c r="I138" s="43"/>
      <c r="V138"/>
      <c r="W138"/>
      <c r="X138"/>
      <c r="Y138"/>
    </row>
    <row r="139" spans="1:25" ht="12.75" customHeight="1" x14ac:dyDescent="0.2">
      <c r="A139" s="214"/>
      <c r="B139" s="209"/>
      <c r="C139" s="52" t="s">
        <v>304</v>
      </c>
      <c r="D139" s="16">
        <v>0</v>
      </c>
      <c r="E139" s="17">
        <f t="shared" si="9"/>
        <v>0</v>
      </c>
      <c r="F139" s="16"/>
      <c r="G139" s="16">
        <v>1200</v>
      </c>
      <c r="H139" s="17">
        <f t="shared" si="10"/>
        <v>1</v>
      </c>
      <c r="I139" s="16">
        <f t="shared" si="8"/>
        <v>1200</v>
      </c>
      <c r="V139"/>
      <c r="W139"/>
      <c r="X139"/>
      <c r="Y139"/>
    </row>
    <row r="140" spans="1:25" ht="12.75" customHeight="1" x14ac:dyDescent="0.2">
      <c r="A140" s="214"/>
      <c r="B140" s="209"/>
      <c r="C140" s="52" t="s">
        <v>238</v>
      </c>
      <c r="D140" s="16"/>
      <c r="E140" s="10" t="s">
        <v>102</v>
      </c>
      <c r="F140" s="16"/>
      <c r="G140" s="16"/>
      <c r="H140" s="10" t="s">
        <v>102</v>
      </c>
      <c r="I140" s="16">
        <f t="shared" si="8"/>
        <v>0</v>
      </c>
      <c r="V140"/>
      <c r="W140"/>
      <c r="X140"/>
      <c r="Y140"/>
    </row>
    <row r="141" spans="1:25" ht="12.75" customHeight="1" x14ac:dyDescent="0.2">
      <c r="A141" s="214"/>
      <c r="B141" s="209"/>
      <c r="C141" s="52" t="s">
        <v>245</v>
      </c>
      <c r="D141" s="16"/>
      <c r="E141" s="10" t="s">
        <v>102</v>
      </c>
      <c r="F141" s="16"/>
      <c r="G141" s="16"/>
      <c r="H141" s="10" t="s">
        <v>102</v>
      </c>
      <c r="I141" s="16">
        <f t="shared" si="8"/>
        <v>0</v>
      </c>
      <c r="V141"/>
      <c r="W141"/>
      <c r="X141"/>
      <c r="Y141"/>
    </row>
    <row r="142" spans="1:25" ht="12.75" customHeight="1" x14ac:dyDescent="0.2">
      <c r="A142" s="214"/>
      <c r="B142" s="209"/>
      <c r="C142" s="9" t="s">
        <v>239</v>
      </c>
      <c r="D142" s="16"/>
      <c r="E142" s="10" t="s">
        <v>102</v>
      </c>
      <c r="F142" s="16"/>
      <c r="G142" s="16"/>
      <c r="H142" s="10" t="s">
        <v>102</v>
      </c>
      <c r="I142" s="16">
        <f t="shared" si="8"/>
        <v>0</v>
      </c>
      <c r="V142"/>
      <c r="W142"/>
      <c r="X142"/>
      <c r="Y142"/>
    </row>
    <row r="143" spans="1:25" ht="12.75" customHeight="1" x14ac:dyDescent="0.2">
      <c r="A143" s="214"/>
      <c r="B143" s="209"/>
      <c r="C143" s="49" t="s">
        <v>246</v>
      </c>
      <c r="D143" s="16">
        <v>1152</v>
      </c>
      <c r="E143" s="17">
        <f t="shared" si="9"/>
        <v>1</v>
      </c>
      <c r="F143" s="16"/>
      <c r="G143" s="16">
        <v>0</v>
      </c>
      <c r="H143" s="17">
        <f t="shared" si="10"/>
        <v>0</v>
      </c>
      <c r="I143" s="16">
        <f t="shared" si="8"/>
        <v>1152</v>
      </c>
      <c r="V143"/>
      <c r="W143"/>
      <c r="X143"/>
      <c r="Y143"/>
    </row>
    <row r="144" spans="1:25" ht="12.75" customHeight="1" x14ac:dyDescent="0.2">
      <c r="A144" s="214"/>
      <c r="B144" s="209"/>
      <c r="C144" s="49" t="s">
        <v>240</v>
      </c>
      <c r="D144" s="16"/>
      <c r="E144" s="10" t="s">
        <v>102</v>
      </c>
      <c r="F144" s="16"/>
      <c r="G144" s="16"/>
      <c r="H144" s="10" t="s">
        <v>102</v>
      </c>
      <c r="I144" s="16">
        <f t="shared" si="8"/>
        <v>0</v>
      </c>
      <c r="V144"/>
      <c r="W144"/>
      <c r="X144"/>
      <c r="Y144"/>
    </row>
    <row r="145" spans="1:25" ht="12.75" customHeight="1" x14ac:dyDescent="0.2">
      <c r="A145" s="214"/>
      <c r="B145" s="209"/>
      <c r="C145" s="49" t="s">
        <v>241</v>
      </c>
      <c r="D145" s="16"/>
      <c r="E145" s="10" t="s">
        <v>102</v>
      </c>
      <c r="F145" s="7"/>
      <c r="G145" s="16"/>
      <c r="H145" s="10" t="s">
        <v>102</v>
      </c>
      <c r="I145" s="7">
        <f t="shared" si="8"/>
        <v>0</v>
      </c>
      <c r="V145"/>
      <c r="W145"/>
      <c r="X145"/>
      <c r="Y145"/>
    </row>
    <row r="146" spans="1:25" ht="12.75" customHeight="1" x14ac:dyDescent="0.2">
      <c r="A146" s="214"/>
      <c r="B146" s="209"/>
      <c r="C146" s="49" t="s">
        <v>247</v>
      </c>
      <c r="D146" s="16"/>
      <c r="E146" s="10" t="s">
        <v>102</v>
      </c>
      <c r="F146" s="7"/>
      <c r="G146" s="16"/>
      <c r="H146" s="10" t="s">
        <v>102</v>
      </c>
      <c r="I146" s="7">
        <f t="shared" si="8"/>
        <v>0</v>
      </c>
      <c r="V146"/>
      <c r="W146"/>
      <c r="X146"/>
      <c r="Y146"/>
    </row>
    <row r="147" spans="1:25" ht="12.75" customHeight="1" x14ac:dyDescent="0.2">
      <c r="A147" s="214"/>
      <c r="B147" s="209"/>
      <c r="C147" s="9" t="s">
        <v>243</v>
      </c>
      <c r="D147" s="16"/>
      <c r="E147" s="10" t="s">
        <v>102</v>
      </c>
      <c r="F147" s="7"/>
      <c r="G147" s="16"/>
      <c r="H147" s="10" t="s">
        <v>102</v>
      </c>
      <c r="I147" s="7">
        <f t="shared" si="8"/>
        <v>0</v>
      </c>
      <c r="V147"/>
      <c r="W147"/>
      <c r="X147"/>
      <c r="Y147"/>
    </row>
    <row r="148" spans="1:25" ht="12.75" customHeight="1" x14ac:dyDescent="0.2">
      <c r="A148" s="214"/>
      <c r="B148" s="209"/>
      <c r="C148" s="49" t="s">
        <v>242</v>
      </c>
      <c r="D148" s="16"/>
      <c r="E148" s="10" t="s">
        <v>102</v>
      </c>
      <c r="F148" s="7"/>
      <c r="G148" s="16"/>
      <c r="H148" s="10" t="s">
        <v>102</v>
      </c>
      <c r="I148" s="7">
        <f t="shared" si="8"/>
        <v>0</v>
      </c>
      <c r="V148"/>
      <c r="W148"/>
      <c r="X148"/>
      <c r="Y148"/>
    </row>
    <row r="149" spans="1:25" ht="12.75" customHeight="1" x14ac:dyDescent="0.2">
      <c r="A149" s="214"/>
      <c r="B149" s="209"/>
      <c r="C149" s="9" t="s">
        <v>248</v>
      </c>
      <c r="D149" s="16">
        <v>0</v>
      </c>
      <c r="E149" s="17">
        <f t="shared" si="9"/>
        <v>0</v>
      </c>
      <c r="F149" s="7"/>
      <c r="G149" s="16">
        <v>1200</v>
      </c>
      <c r="H149" s="17">
        <f t="shared" si="10"/>
        <v>1</v>
      </c>
      <c r="I149" s="7">
        <f t="shared" si="8"/>
        <v>1200</v>
      </c>
      <c r="V149"/>
      <c r="W149"/>
      <c r="X149"/>
      <c r="Y149"/>
    </row>
    <row r="150" spans="1:25" ht="12.75" customHeight="1" x14ac:dyDescent="0.2">
      <c r="A150" s="214"/>
      <c r="B150" s="209"/>
      <c r="C150" s="9" t="s">
        <v>249</v>
      </c>
      <c r="D150" s="16">
        <v>672</v>
      </c>
      <c r="E150" s="17">
        <f t="shared" si="9"/>
        <v>1</v>
      </c>
      <c r="F150" s="7"/>
      <c r="G150" s="16">
        <v>0</v>
      </c>
      <c r="H150" s="17">
        <f t="shared" si="10"/>
        <v>0</v>
      </c>
      <c r="I150" s="7">
        <f t="shared" si="8"/>
        <v>672</v>
      </c>
      <c r="N150" s="95"/>
      <c r="V150"/>
      <c r="W150"/>
      <c r="X150"/>
      <c r="Y150"/>
    </row>
    <row r="151" spans="1:25" ht="12.75" customHeight="1" x14ac:dyDescent="0.2">
      <c r="A151" s="214"/>
      <c r="B151" s="209"/>
      <c r="C151" s="9" t="s">
        <v>244</v>
      </c>
      <c r="D151" s="16">
        <v>0</v>
      </c>
      <c r="E151" s="17">
        <f t="shared" si="9"/>
        <v>0</v>
      </c>
      <c r="F151" s="7"/>
      <c r="G151" s="16">
        <v>816</v>
      </c>
      <c r="H151" s="17">
        <f t="shared" si="10"/>
        <v>1</v>
      </c>
      <c r="I151" s="7">
        <f t="shared" si="8"/>
        <v>816</v>
      </c>
      <c r="V151"/>
      <c r="W151"/>
      <c r="X151"/>
      <c r="Y151"/>
    </row>
    <row r="152" spans="1:25" ht="12.75" customHeight="1" x14ac:dyDescent="0.2">
      <c r="A152" s="214"/>
      <c r="B152" s="209"/>
      <c r="C152" s="35" t="s">
        <v>75</v>
      </c>
      <c r="D152" s="33">
        <f>SUM(D139:D151)</f>
        <v>1824</v>
      </c>
      <c r="E152" s="34">
        <f t="shared" si="9"/>
        <v>0.3619047619047619</v>
      </c>
      <c r="F152" s="33"/>
      <c r="G152" s="33">
        <f>SUM(G139:G151)</f>
        <v>3216</v>
      </c>
      <c r="H152" s="34">
        <f t="shared" si="10"/>
        <v>0.63809523809523805</v>
      </c>
      <c r="I152" s="33">
        <f t="shared" si="8"/>
        <v>5040</v>
      </c>
      <c r="N152" s="95"/>
      <c r="V152"/>
      <c r="W152"/>
      <c r="X152"/>
      <c r="Y152"/>
    </row>
    <row r="153" spans="1:25" ht="12.75" customHeight="1" thickBot="1" x14ac:dyDescent="0.25">
      <c r="A153" s="214"/>
      <c r="B153" s="219"/>
      <c r="C153" s="59" t="s">
        <v>25</v>
      </c>
      <c r="D153" s="60">
        <f>SUM(D114,D126,D137,D152)</f>
        <v>26032</v>
      </c>
      <c r="E153" s="61">
        <f t="shared" si="9"/>
        <v>0.89004376367614879</v>
      </c>
      <c r="F153" s="63"/>
      <c r="G153" s="60">
        <f>SUM(G114,G126,G137,G152)</f>
        <v>3216</v>
      </c>
      <c r="H153" s="61">
        <f t="shared" si="10"/>
        <v>0.10995623632385121</v>
      </c>
      <c r="I153" s="63">
        <f t="shared" si="8"/>
        <v>29248</v>
      </c>
      <c r="V153"/>
      <c r="W153"/>
      <c r="X153"/>
      <c r="Y153"/>
    </row>
    <row r="154" spans="1:25" ht="12.75" customHeight="1" x14ac:dyDescent="0.2">
      <c r="A154" s="207" t="s">
        <v>533</v>
      </c>
      <c r="B154" s="212" t="s">
        <v>520</v>
      </c>
      <c r="C154" s="51" t="s">
        <v>432</v>
      </c>
      <c r="D154" s="43"/>
      <c r="E154" s="42"/>
      <c r="F154" s="43"/>
      <c r="G154" s="43"/>
      <c r="H154" s="42"/>
      <c r="I154" s="43"/>
      <c r="V154"/>
      <c r="W154"/>
      <c r="X154"/>
      <c r="Y154"/>
    </row>
    <row r="155" spans="1:25" ht="12.75" customHeight="1" x14ac:dyDescent="0.2">
      <c r="A155" s="215"/>
      <c r="B155" s="209"/>
      <c r="C155" s="50" t="s">
        <v>637</v>
      </c>
      <c r="D155" s="7"/>
      <c r="E155" s="10">
        <f t="shared" si="9"/>
        <v>0</v>
      </c>
      <c r="F155" s="7"/>
      <c r="G155" s="7">
        <v>1440</v>
      </c>
      <c r="H155" s="10">
        <f t="shared" si="10"/>
        <v>1</v>
      </c>
      <c r="I155" s="7">
        <f t="shared" si="8"/>
        <v>1440</v>
      </c>
      <c r="N155" s="95"/>
      <c r="V155"/>
      <c r="W155"/>
      <c r="X155"/>
      <c r="Y155"/>
    </row>
    <row r="156" spans="1:25" ht="12.75" customHeight="1" x14ac:dyDescent="0.2">
      <c r="A156" s="215"/>
      <c r="B156" s="209"/>
      <c r="C156" s="50" t="s">
        <v>635</v>
      </c>
      <c r="D156" s="7">
        <v>18960</v>
      </c>
      <c r="E156" s="10">
        <f t="shared" si="9"/>
        <v>0.69298245614035092</v>
      </c>
      <c r="F156" s="7"/>
      <c r="G156" s="7">
        <v>8400</v>
      </c>
      <c r="H156" s="10">
        <f t="shared" si="10"/>
        <v>0.30701754385964913</v>
      </c>
      <c r="I156" s="7">
        <f t="shared" si="8"/>
        <v>27360</v>
      </c>
      <c r="N156" s="95"/>
      <c r="V156"/>
      <c r="W156"/>
      <c r="X156"/>
      <c r="Y156"/>
    </row>
    <row r="157" spans="1:25" ht="12.75" customHeight="1" x14ac:dyDescent="0.2">
      <c r="A157" s="215"/>
      <c r="B157" s="209"/>
      <c r="C157" s="50" t="s">
        <v>479</v>
      </c>
      <c r="D157" s="7"/>
      <c r="E157" s="10" t="s">
        <v>102</v>
      </c>
      <c r="F157" s="7"/>
      <c r="G157" s="7"/>
      <c r="H157" s="10" t="s">
        <v>102</v>
      </c>
      <c r="I157" s="7">
        <f t="shared" si="8"/>
        <v>0</v>
      </c>
      <c r="V157"/>
      <c r="W157"/>
      <c r="X157"/>
      <c r="Y157"/>
    </row>
    <row r="158" spans="1:25" ht="12.75" customHeight="1" x14ac:dyDescent="0.2">
      <c r="A158" s="215"/>
      <c r="B158" s="209"/>
      <c r="C158" s="50" t="s">
        <v>632</v>
      </c>
      <c r="D158" s="7">
        <v>3712</v>
      </c>
      <c r="E158" s="10">
        <f t="shared" si="9"/>
        <v>0.52727272727272723</v>
      </c>
      <c r="F158" s="7"/>
      <c r="G158" s="7">
        <v>3328</v>
      </c>
      <c r="H158" s="10">
        <f t="shared" si="10"/>
        <v>0.47272727272727272</v>
      </c>
      <c r="I158" s="7">
        <f t="shared" si="8"/>
        <v>7040</v>
      </c>
      <c r="V158"/>
      <c r="W158"/>
      <c r="X158"/>
      <c r="Y158"/>
    </row>
    <row r="159" spans="1:25" ht="12.75" customHeight="1" x14ac:dyDescent="0.2">
      <c r="A159" s="215"/>
      <c r="B159" s="209"/>
      <c r="C159" s="50" t="s">
        <v>633</v>
      </c>
      <c r="D159" s="7">
        <v>8192</v>
      </c>
      <c r="E159" s="10">
        <f t="shared" si="9"/>
        <v>0.84768211920529801</v>
      </c>
      <c r="F159" s="7"/>
      <c r="G159" s="7">
        <v>1472</v>
      </c>
      <c r="H159" s="10">
        <f t="shared" si="10"/>
        <v>0.15231788079470199</v>
      </c>
      <c r="I159" s="7">
        <f t="shared" si="8"/>
        <v>9664</v>
      </c>
      <c r="N159" s="95"/>
      <c r="V159"/>
      <c r="W159"/>
      <c r="X159"/>
      <c r="Y159"/>
    </row>
    <row r="160" spans="1:25" ht="12.75" customHeight="1" x14ac:dyDescent="0.2">
      <c r="A160" s="215"/>
      <c r="B160" s="209"/>
      <c r="C160" s="50" t="s">
        <v>658</v>
      </c>
      <c r="D160" s="7">
        <v>4096</v>
      </c>
      <c r="E160" s="10">
        <f t="shared" si="9"/>
        <v>1</v>
      </c>
      <c r="F160" s="7"/>
      <c r="G160" s="7"/>
      <c r="H160" s="10">
        <f t="shared" si="10"/>
        <v>0</v>
      </c>
      <c r="I160" s="7">
        <f t="shared" si="8"/>
        <v>4096</v>
      </c>
      <c r="N160" s="95"/>
      <c r="V160"/>
      <c r="W160"/>
      <c r="X160"/>
      <c r="Y160"/>
    </row>
    <row r="161" spans="1:25" ht="12.75" customHeight="1" x14ac:dyDescent="0.2">
      <c r="A161" s="215"/>
      <c r="B161" s="209"/>
      <c r="C161" s="9" t="s">
        <v>639</v>
      </c>
      <c r="D161" s="7">
        <v>13632</v>
      </c>
      <c r="E161" s="10">
        <f t="shared" si="9"/>
        <v>0.76618705035971224</v>
      </c>
      <c r="F161" s="7"/>
      <c r="G161" s="7">
        <v>4160</v>
      </c>
      <c r="H161" s="10">
        <f t="shared" si="10"/>
        <v>0.23381294964028776</v>
      </c>
      <c r="I161" s="7">
        <f t="shared" si="8"/>
        <v>17792</v>
      </c>
      <c r="N161" s="95"/>
      <c r="V161"/>
      <c r="W161"/>
      <c r="X161"/>
      <c r="Y161"/>
    </row>
    <row r="162" spans="1:25" ht="12.75" customHeight="1" x14ac:dyDescent="0.2">
      <c r="A162" s="215"/>
      <c r="B162" s="209"/>
      <c r="C162" s="35" t="s">
        <v>75</v>
      </c>
      <c r="D162" s="33">
        <f>SUM(D155:D161)</f>
        <v>48592</v>
      </c>
      <c r="E162" s="34">
        <f t="shared" si="9"/>
        <v>0.72103513770180439</v>
      </c>
      <c r="F162" s="33"/>
      <c r="G162" s="33">
        <f>SUM(G155:G161)</f>
        <v>18800</v>
      </c>
      <c r="H162" s="34">
        <f t="shared" si="10"/>
        <v>0.27896486229819561</v>
      </c>
      <c r="I162" s="33">
        <f t="shared" si="8"/>
        <v>67392</v>
      </c>
      <c r="N162" s="95"/>
      <c r="V162"/>
      <c r="W162"/>
      <c r="X162"/>
      <c r="Y162"/>
    </row>
    <row r="163" spans="1:25" ht="12.75" customHeight="1" x14ac:dyDescent="0.2">
      <c r="A163" s="215"/>
      <c r="B163" s="209"/>
      <c r="C163" s="53" t="s">
        <v>296</v>
      </c>
      <c r="D163" s="43"/>
      <c r="E163" s="42"/>
      <c r="F163" s="43"/>
      <c r="G163" s="43"/>
      <c r="H163" s="42"/>
      <c r="I163" s="43"/>
      <c r="V163"/>
      <c r="W163"/>
      <c r="X163"/>
      <c r="Y163"/>
    </row>
    <row r="164" spans="1:25" ht="12.75" customHeight="1" x14ac:dyDescent="0.2">
      <c r="A164" s="215"/>
      <c r="B164" s="209"/>
      <c r="C164" s="9" t="s">
        <v>36</v>
      </c>
      <c r="D164" s="7"/>
      <c r="E164" s="10" t="s">
        <v>102</v>
      </c>
      <c r="F164" s="7"/>
      <c r="G164" s="7"/>
      <c r="H164" s="10" t="s">
        <v>102</v>
      </c>
      <c r="I164" s="7">
        <f t="shared" ref="I164:I169" si="11">+D164+G164</f>
        <v>0</v>
      </c>
      <c r="V164"/>
      <c r="W164"/>
      <c r="X164"/>
      <c r="Y164"/>
    </row>
    <row r="165" spans="1:25" ht="12.75" customHeight="1" x14ac:dyDescent="0.2">
      <c r="A165" s="215"/>
      <c r="B165" s="209"/>
      <c r="C165" s="9" t="s">
        <v>0</v>
      </c>
      <c r="D165" s="7"/>
      <c r="E165" s="10" t="s">
        <v>102</v>
      </c>
      <c r="F165" s="7"/>
      <c r="G165" s="7"/>
      <c r="H165" s="10" t="s">
        <v>102</v>
      </c>
      <c r="I165" s="7">
        <f t="shared" si="11"/>
        <v>0</v>
      </c>
      <c r="V165"/>
      <c r="W165"/>
      <c r="X165"/>
      <c r="Y165"/>
    </row>
    <row r="166" spans="1:25" ht="12.75" customHeight="1" x14ac:dyDescent="0.2">
      <c r="A166" s="215"/>
      <c r="B166" s="209"/>
      <c r="C166" s="9" t="s">
        <v>34</v>
      </c>
      <c r="D166" s="7">
        <v>17040</v>
      </c>
      <c r="E166" s="10">
        <f t="shared" ref="E166:E169" si="12">+D166/$I166</f>
        <v>0.70858283433133729</v>
      </c>
      <c r="F166" s="7"/>
      <c r="G166" s="7">
        <v>7008</v>
      </c>
      <c r="H166" s="10">
        <f t="shared" ref="H166:H169" si="13">+G166/$I166</f>
        <v>0.29141716566866266</v>
      </c>
      <c r="I166" s="7">
        <f t="shared" si="11"/>
        <v>24048</v>
      </c>
      <c r="N166" s="95"/>
      <c r="V166"/>
      <c r="W166"/>
      <c r="X166"/>
      <c r="Y166"/>
    </row>
    <row r="167" spans="1:25" ht="12.75" customHeight="1" x14ac:dyDescent="0.2">
      <c r="A167" s="215"/>
      <c r="B167" s="209"/>
      <c r="C167" s="9" t="s">
        <v>37</v>
      </c>
      <c r="D167" s="7"/>
      <c r="E167" s="10" t="s">
        <v>102</v>
      </c>
      <c r="F167" s="7"/>
      <c r="G167" s="7"/>
      <c r="H167" s="10" t="s">
        <v>102</v>
      </c>
      <c r="I167" s="7">
        <f t="shared" si="11"/>
        <v>0</v>
      </c>
      <c r="V167"/>
      <c r="W167"/>
      <c r="X167"/>
      <c r="Y167"/>
    </row>
    <row r="168" spans="1:25" ht="12.75" customHeight="1" x14ac:dyDescent="0.2">
      <c r="A168" s="215"/>
      <c r="B168" s="209"/>
      <c r="C168" s="52" t="s">
        <v>6</v>
      </c>
      <c r="D168" s="7">
        <v>6656</v>
      </c>
      <c r="E168" s="10">
        <f t="shared" si="12"/>
        <v>1</v>
      </c>
      <c r="F168" s="7"/>
      <c r="G168" s="7">
        <v>0</v>
      </c>
      <c r="H168" s="10">
        <f t="shared" si="13"/>
        <v>0</v>
      </c>
      <c r="I168" s="7">
        <f t="shared" si="11"/>
        <v>6656</v>
      </c>
      <c r="V168"/>
      <c r="W168"/>
      <c r="X168"/>
      <c r="Y168"/>
    </row>
    <row r="169" spans="1:25" ht="12.75" customHeight="1" x14ac:dyDescent="0.2">
      <c r="A169" s="215"/>
      <c r="B169" s="209"/>
      <c r="C169" s="35" t="s">
        <v>75</v>
      </c>
      <c r="D169" s="33">
        <f>SUM(D164:D168)</f>
        <v>23696</v>
      </c>
      <c r="E169" s="34">
        <f t="shared" si="12"/>
        <v>0.77175612298071916</v>
      </c>
      <c r="F169" s="33"/>
      <c r="G169" s="33">
        <f>SUM(G164:G168)</f>
        <v>7008</v>
      </c>
      <c r="H169" s="34">
        <f t="shared" si="13"/>
        <v>0.22824387701928087</v>
      </c>
      <c r="I169" s="33">
        <f t="shared" si="11"/>
        <v>30704</v>
      </c>
      <c r="N169" s="95"/>
      <c r="V169"/>
      <c r="W169"/>
      <c r="X169"/>
      <c r="Y169"/>
    </row>
    <row r="170" spans="1:25" ht="12.75" customHeight="1" x14ac:dyDescent="0.2">
      <c r="A170" s="215"/>
      <c r="B170" s="209"/>
      <c r="C170" s="54" t="s">
        <v>197</v>
      </c>
      <c r="D170" s="33"/>
      <c r="E170" s="34"/>
      <c r="F170" s="65"/>
      <c r="G170" s="33"/>
      <c r="H170" s="34"/>
      <c r="I170" s="33"/>
      <c r="V170"/>
      <c r="W170"/>
      <c r="X170"/>
      <c r="Y170"/>
    </row>
    <row r="171" spans="1:25" ht="12.75" customHeight="1" x14ac:dyDescent="0.2">
      <c r="A171" s="215"/>
      <c r="B171" s="209"/>
      <c r="C171" s="9" t="s">
        <v>222</v>
      </c>
      <c r="D171" s="15">
        <v>0</v>
      </c>
      <c r="E171" s="10">
        <f t="shared" si="9"/>
        <v>0</v>
      </c>
      <c r="F171" s="7"/>
      <c r="G171" s="15">
        <v>7392</v>
      </c>
      <c r="H171" s="10">
        <f t="shared" si="10"/>
        <v>1</v>
      </c>
      <c r="I171" s="7">
        <f t="shared" si="8"/>
        <v>7392</v>
      </c>
      <c r="N171" s="95"/>
      <c r="V171"/>
      <c r="W171"/>
      <c r="X171"/>
      <c r="Y171"/>
    </row>
    <row r="172" spans="1:25" ht="12.75" customHeight="1" x14ac:dyDescent="0.2">
      <c r="A172" s="215"/>
      <c r="B172" s="209"/>
      <c r="C172" s="50" t="s">
        <v>657</v>
      </c>
      <c r="D172" s="15">
        <v>12480</v>
      </c>
      <c r="E172" s="10">
        <f t="shared" ref="E172" si="14">+D172/$I172</f>
        <v>0.90277777777777779</v>
      </c>
      <c r="F172" s="7"/>
      <c r="G172" s="7">
        <v>1344</v>
      </c>
      <c r="H172" s="10">
        <f t="shared" ref="H172" si="15">+G172/$I172</f>
        <v>9.7222222222222224E-2</v>
      </c>
      <c r="I172" s="7">
        <f t="shared" ref="I172" si="16">+D172+G172</f>
        <v>13824</v>
      </c>
      <c r="N172" s="95"/>
      <c r="V172"/>
      <c r="W172"/>
      <c r="X172"/>
      <c r="Y172"/>
    </row>
    <row r="173" spans="1:25" ht="12.75" customHeight="1" x14ac:dyDescent="0.2">
      <c r="A173" s="215"/>
      <c r="B173" s="209"/>
      <c r="C173" s="9" t="s">
        <v>77</v>
      </c>
      <c r="D173" s="14"/>
      <c r="E173" s="10" t="s">
        <v>102</v>
      </c>
      <c r="F173" s="16"/>
      <c r="G173" s="14"/>
      <c r="H173" s="10" t="s">
        <v>102</v>
      </c>
      <c r="I173" s="16">
        <f t="shared" si="8"/>
        <v>0</v>
      </c>
      <c r="V173"/>
      <c r="W173"/>
      <c r="X173"/>
      <c r="Y173"/>
    </row>
    <row r="174" spans="1:25" ht="12.75" customHeight="1" x14ac:dyDescent="0.2">
      <c r="A174" s="215"/>
      <c r="B174" s="209"/>
      <c r="C174" s="9" t="s">
        <v>85</v>
      </c>
      <c r="D174" s="7">
        <v>1344</v>
      </c>
      <c r="E174" s="10">
        <f t="shared" si="9"/>
        <v>0.26666666666666666</v>
      </c>
      <c r="F174" s="7"/>
      <c r="G174" s="7">
        <v>3696</v>
      </c>
      <c r="H174" s="10">
        <f t="shared" si="10"/>
        <v>0.73333333333333328</v>
      </c>
      <c r="I174" s="7">
        <f t="shared" si="8"/>
        <v>5040</v>
      </c>
      <c r="V174"/>
      <c r="W174"/>
      <c r="X174"/>
      <c r="Y174"/>
    </row>
    <row r="175" spans="1:25" ht="12.75" customHeight="1" x14ac:dyDescent="0.2">
      <c r="A175" s="215"/>
      <c r="B175" s="209"/>
      <c r="C175" s="50" t="s">
        <v>86</v>
      </c>
      <c r="D175" s="15">
        <v>4624</v>
      </c>
      <c r="E175" s="10">
        <f t="shared" si="9"/>
        <v>0.46463022508038587</v>
      </c>
      <c r="F175" s="7"/>
      <c r="G175" s="15">
        <v>5328</v>
      </c>
      <c r="H175" s="10">
        <f t="shared" si="10"/>
        <v>0.53536977491961413</v>
      </c>
      <c r="I175" s="7">
        <f t="shared" si="8"/>
        <v>9952</v>
      </c>
      <c r="N175" s="95"/>
      <c r="V175"/>
      <c r="W175"/>
      <c r="X175"/>
      <c r="Y175"/>
    </row>
    <row r="176" spans="1:25" ht="12.75" customHeight="1" x14ac:dyDescent="0.2">
      <c r="A176" s="215"/>
      <c r="B176" s="209"/>
      <c r="C176" s="9" t="s">
        <v>87</v>
      </c>
      <c r="D176" s="7">
        <v>10080</v>
      </c>
      <c r="E176" s="10">
        <f t="shared" si="9"/>
        <v>0.67961165048543692</v>
      </c>
      <c r="F176" s="7"/>
      <c r="G176" s="7">
        <v>4752</v>
      </c>
      <c r="H176" s="10">
        <f t="shared" si="10"/>
        <v>0.32038834951456313</v>
      </c>
      <c r="I176" s="7">
        <f t="shared" si="8"/>
        <v>14832</v>
      </c>
      <c r="N176" s="95"/>
      <c r="V176"/>
      <c r="W176"/>
      <c r="X176"/>
      <c r="Y176"/>
    </row>
    <row r="177" spans="1:25" ht="12.75" customHeight="1" x14ac:dyDescent="0.2">
      <c r="A177" s="215"/>
      <c r="B177" s="209"/>
      <c r="C177" s="9" t="s">
        <v>308</v>
      </c>
      <c r="D177" s="7">
        <v>17232</v>
      </c>
      <c r="E177" s="10">
        <f t="shared" si="9"/>
        <v>0.5472560975609756</v>
      </c>
      <c r="F177" s="7"/>
      <c r="G177" s="7">
        <v>14256</v>
      </c>
      <c r="H177" s="10">
        <f t="shared" si="10"/>
        <v>0.4527439024390244</v>
      </c>
      <c r="I177" s="7">
        <f t="shared" si="8"/>
        <v>31488</v>
      </c>
      <c r="N177" s="95"/>
      <c r="V177"/>
      <c r="W177"/>
      <c r="X177"/>
      <c r="Y177"/>
    </row>
    <row r="178" spans="1:25" ht="12.75" customHeight="1" x14ac:dyDescent="0.2">
      <c r="A178" s="215"/>
      <c r="B178" s="209"/>
      <c r="C178" s="50" t="s">
        <v>88</v>
      </c>
      <c r="D178" s="14"/>
      <c r="E178" s="10" t="s">
        <v>102</v>
      </c>
      <c r="F178" s="16"/>
      <c r="G178" s="7"/>
      <c r="H178" s="10" t="s">
        <v>102</v>
      </c>
      <c r="I178" s="16">
        <f t="shared" si="8"/>
        <v>0</v>
      </c>
      <c r="V178"/>
      <c r="W178"/>
      <c r="X178"/>
      <c r="Y178"/>
    </row>
    <row r="179" spans="1:25" ht="12.75" customHeight="1" x14ac:dyDescent="0.2">
      <c r="A179" s="215"/>
      <c r="B179" s="209"/>
      <c r="C179" s="50" t="s">
        <v>89</v>
      </c>
      <c r="D179" s="7">
        <v>7824</v>
      </c>
      <c r="E179" s="10">
        <f t="shared" si="9"/>
        <v>0.84455958549222798</v>
      </c>
      <c r="F179" s="7"/>
      <c r="G179" s="7">
        <v>1440</v>
      </c>
      <c r="H179" s="10">
        <f t="shared" si="10"/>
        <v>0.15544041450777202</v>
      </c>
      <c r="I179" s="7">
        <f t="shared" si="8"/>
        <v>9264</v>
      </c>
      <c r="N179" s="95"/>
      <c r="V179"/>
      <c r="W179"/>
      <c r="X179"/>
      <c r="Y179"/>
    </row>
    <row r="180" spans="1:25" ht="12.75" customHeight="1" x14ac:dyDescent="0.2">
      <c r="A180" s="215"/>
      <c r="B180" s="209"/>
      <c r="C180" s="50" t="s">
        <v>214</v>
      </c>
      <c r="D180" s="7">
        <v>672</v>
      </c>
      <c r="E180" s="10">
        <f t="shared" si="9"/>
        <v>1</v>
      </c>
      <c r="F180" s="7"/>
      <c r="G180" s="7">
        <v>0</v>
      </c>
      <c r="H180" s="10">
        <f t="shared" si="10"/>
        <v>0</v>
      </c>
      <c r="I180" s="7">
        <f t="shared" si="8"/>
        <v>672</v>
      </c>
      <c r="N180" s="95"/>
      <c r="V180"/>
      <c r="W180"/>
      <c r="X180"/>
      <c r="Y180"/>
    </row>
    <row r="181" spans="1:25" ht="12.75" customHeight="1" x14ac:dyDescent="0.2">
      <c r="A181" s="215"/>
      <c r="B181" s="209"/>
      <c r="C181" s="50" t="s">
        <v>306</v>
      </c>
      <c r="D181" s="7">
        <v>1104</v>
      </c>
      <c r="E181" s="10">
        <f t="shared" si="9"/>
        <v>1</v>
      </c>
      <c r="F181" s="7"/>
      <c r="G181" s="7">
        <v>0</v>
      </c>
      <c r="H181" s="10">
        <f t="shared" si="10"/>
        <v>0</v>
      </c>
      <c r="I181" s="7">
        <f t="shared" si="8"/>
        <v>1104</v>
      </c>
      <c r="V181"/>
      <c r="W181"/>
      <c r="X181"/>
      <c r="Y181"/>
    </row>
    <row r="182" spans="1:25" ht="12.75" customHeight="1" x14ac:dyDescent="0.2">
      <c r="A182" s="215"/>
      <c r="B182" s="209"/>
      <c r="C182" s="50" t="s">
        <v>223</v>
      </c>
      <c r="D182" s="7">
        <v>4608</v>
      </c>
      <c r="E182" s="10">
        <f t="shared" si="9"/>
        <v>1</v>
      </c>
      <c r="F182" s="7"/>
      <c r="G182" s="7">
        <v>0</v>
      </c>
      <c r="H182" s="10">
        <f t="shared" si="10"/>
        <v>0</v>
      </c>
      <c r="I182" s="7">
        <f t="shared" si="8"/>
        <v>4608</v>
      </c>
      <c r="N182" s="95"/>
      <c r="V182"/>
      <c r="W182"/>
      <c r="X182"/>
      <c r="Y182"/>
    </row>
    <row r="183" spans="1:25" ht="12.75" customHeight="1" x14ac:dyDescent="0.2">
      <c r="A183" s="215"/>
      <c r="B183" s="209"/>
      <c r="C183" s="35" t="s">
        <v>75</v>
      </c>
      <c r="D183" s="33">
        <f>SUM(D171:D182)</f>
        <v>59968</v>
      </c>
      <c r="E183" s="34">
        <f t="shared" si="9"/>
        <v>0.61082138200782266</v>
      </c>
      <c r="F183" s="33"/>
      <c r="G183" s="33">
        <f>SUM(G171:G182)</f>
        <v>38208</v>
      </c>
      <c r="H183" s="34">
        <f t="shared" si="10"/>
        <v>0.38917861799217729</v>
      </c>
      <c r="I183" s="33">
        <f t="shared" si="8"/>
        <v>98176</v>
      </c>
      <c r="N183" s="95"/>
      <c r="V183"/>
      <c r="W183"/>
      <c r="X183"/>
      <c r="Y183"/>
    </row>
    <row r="184" spans="1:25" ht="12.75" customHeight="1" x14ac:dyDescent="0.2">
      <c r="A184" s="215"/>
      <c r="B184" s="210"/>
      <c r="C184" s="54" t="s">
        <v>212</v>
      </c>
      <c r="D184" s="33"/>
      <c r="E184" s="34"/>
      <c r="F184" s="65"/>
      <c r="G184" s="33"/>
      <c r="H184" s="34"/>
      <c r="I184" s="33"/>
      <c r="V184"/>
      <c r="W184"/>
      <c r="X184"/>
      <c r="Y184"/>
    </row>
    <row r="185" spans="1:25" ht="12.75" customHeight="1" x14ac:dyDescent="0.2">
      <c r="A185" s="215"/>
      <c r="B185" s="210"/>
      <c r="C185" s="8" t="s">
        <v>471</v>
      </c>
      <c r="D185" s="7">
        <v>17664</v>
      </c>
      <c r="E185" s="10">
        <f t="shared" ref="E185:E248" si="17">+D185/$I185</f>
        <v>0.30438378825475598</v>
      </c>
      <c r="F185" s="7"/>
      <c r="G185" s="15">
        <v>40368</v>
      </c>
      <c r="H185" s="10">
        <f t="shared" ref="H185:H248" si="18">+G185/$I185</f>
        <v>0.69561621174524402</v>
      </c>
      <c r="I185" s="7">
        <f t="shared" ref="I185:I248" si="19">+D185+G185</f>
        <v>58032</v>
      </c>
      <c r="N185" s="95"/>
      <c r="V185"/>
      <c r="W185"/>
      <c r="X185"/>
      <c r="Y185"/>
    </row>
    <row r="186" spans="1:25" ht="12.75" customHeight="1" x14ac:dyDescent="0.2">
      <c r="A186" s="215"/>
      <c r="B186" s="210"/>
      <c r="C186" s="50" t="s">
        <v>472</v>
      </c>
      <c r="D186" s="7">
        <v>0</v>
      </c>
      <c r="E186" s="10">
        <f t="shared" si="17"/>
        <v>0</v>
      </c>
      <c r="F186" s="7"/>
      <c r="G186" s="15">
        <v>1280</v>
      </c>
      <c r="H186" s="10">
        <f t="shared" si="18"/>
        <v>1</v>
      </c>
      <c r="I186" s="7">
        <f t="shared" si="19"/>
        <v>1280</v>
      </c>
      <c r="N186" s="95"/>
      <c r="V186"/>
      <c r="W186"/>
      <c r="X186"/>
      <c r="Y186"/>
    </row>
    <row r="187" spans="1:25" ht="12.75" customHeight="1" x14ac:dyDescent="0.2">
      <c r="A187" s="215"/>
      <c r="B187" s="210"/>
      <c r="C187" s="50" t="s">
        <v>473</v>
      </c>
      <c r="D187" s="7">
        <v>1408</v>
      </c>
      <c r="E187" s="10">
        <f t="shared" si="17"/>
        <v>0.24444444444444444</v>
      </c>
      <c r="F187" s="7"/>
      <c r="G187" s="15">
        <v>4352</v>
      </c>
      <c r="H187" s="10">
        <f t="shared" si="18"/>
        <v>0.75555555555555554</v>
      </c>
      <c r="I187" s="7">
        <f t="shared" si="19"/>
        <v>5760</v>
      </c>
      <c r="V187"/>
      <c r="W187"/>
      <c r="X187"/>
      <c r="Y187"/>
    </row>
    <row r="188" spans="1:25" ht="12.75" customHeight="1" x14ac:dyDescent="0.2">
      <c r="A188" s="215"/>
      <c r="B188" s="210"/>
      <c r="C188" s="50" t="s">
        <v>474</v>
      </c>
      <c r="D188" s="7">
        <v>0</v>
      </c>
      <c r="E188" s="10">
        <f t="shared" si="17"/>
        <v>0</v>
      </c>
      <c r="F188" s="7"/>
      <c r="G188" s="15">
        <v>8832</v>
      </c>
      <c r="H188" s="10">
        <f t="shared" si="18"/>
        <v>1</v>
      </c>
      <c r="I188" s="7">
        <f t="shared" si="19"/>
        <v>8832</v>
      </c>
      <c r="N188" s="95"/>
      <c r="V188"/>
      <c r="W188"/>
      <c r="X188"/>
      <c r="Y188"/>
    </row>
    <row r="189" spans="1:25" ht="12.75" customHeight="1" x14ac:dyDescent="0.2">
      <c r="A189" s="215"/>
      <c r="B189" s="210"/>
      <c r="C189" s="35" t="s">
        <v>75</v>
      </c>
      <c r="D189" s="33">
        <f>SUM(D185:D188)</f>
        <v>19072</v>
      </c>
      <c r="E189" s="34">
        <f t="shared" si="17"/>
        <v>0.25806451612903225</v>
      </c>
      <c r="F189" s="33"/>
      <c r="G189" s="33">
        <f>SUM(G185:G188)</f>
        <v>54832</v>
      </c>
      <c r="H189" s="34">
        <f t="shared" si="18"/>
        <v>0.74193548387096775</v>
      </c>
      <c r="I189" s="33">
        <f t="shared" si="19"/>
        <v>73904</v>
      </c>
      <c r="N189" s="95"/>
      <c r="V189"/>
      <c r="W189"/>
      <c r="X189"/>
      <c r="Y189"/>
    </row>
    <row r="190" spans="1:25" ht="12.75" customHeight="1" thickBot="1" x14ac:dyDescent="0.25">
      <c r="A190" s="215"/>
      <c r="B190" s="217"/>
      <c r="C190" s="64" t="s">
        <v>25</v>
      </c>
      <c r="D190" s="63">
        <f>SUM(D162,D169,D183,D189)</f>
        <v>151328</v>
      </c>
      <c r="E190" s="61">
        <f t="shared" si="17"/>
        <v>0.56010896600734339</v>
      </c>
      <c r="F190" s="63"/>
      <c r="G190" s="63">
        <f>SUM(G162,G169,G183,G189)</f>
        <v>118848</v>
      </c>
      <c r="H190" s="61">
        <f t="shared" si="18"/>
        <v>0.43989103399265667</v>
      </c>
      <c r="I190" s="63">
        <f t="shared" si="19"/>
        <v>270176</v>
      </c>
      <c r="N190" s="95"/>
      <c r="V190"/>
      <c r="W190"/>
      <c r="X190"/>
      <c r="Y190"/>
    </row>
    <row r="191" spans="1:25" ht="12.75" customHeight="1" thickBot="1" x14ac:dyDescent="0.25">
      <c r="A191" s="216"/>
      <c r="B191" s="204" t="s">
        <v>251</v>
      </c>
      <c r="C191" s="205"/>
      <c r="D191" s="76">
        <f>SUM(D153,D190)</f>
        <v>177360</v>
      </c>
      <c r="E191" s="77">
        <f t="shared" si="17"/>
        <v>0.59233728759217696</v>
      </c>
      <c r="F191" s="78"/>
      <c r="G191" s="76">
        <f>SUM(G153,G190)</f>
        <v>122064</v>
      </c>
      <c r="H191" s="77">
        <f t="shared" si="18"/>
        <v>0.40766271240782304</v>
      </c>
      <c r="I191" s="78">
        <f t="shared" si="19"/>
        <v>299424</v>
      </c>
      <c r="N191" s="95"/>
      <c r="V191"/>
      <c r="W191"/>
      <c r="X191"/>
      <c r="Y191"/>
    </row>
    <row r="192" spans="1:25" ht="12.75" customHeight="1" x14ac:dyDescent="0.2">
      <c r="A192" s="212" t="s">
        <v>532</v>
      </c>
      <c r="B192" s="212" t="s">
        <v>521</v>
      </c>
      <c r="C192" s="55" t="s">
        <v>300</v>
      </c>
      <c r="D192" s="33"/>
      <c r="E192" s="34"/>
      <c r="F192" s="65"/>
      <c r="G192" s="33"/>
      <c r="H192" s="34"/>
      <c r="I192" s="33"/>
      <c r="N192" s="95"/>
      <c r="V192"/>
      <c r="W192"/>
      <c r="X192"/>
      <c r="Y192"/>
    </row>
    <row r="193" spans="1:25" ht="12.75" customHeight="1" x14ac:dyDescent="0.2">
      <c r="A193" s="209"/>
      <c r="B193" s="209"/>
      <c r="C193" s="50" t="s">
        <v>36</v>
      </c>
      <c r="D193" s="7">
        <v>14911.999999999998</v>
      </c>
      <c r="E193" s="10">
        <f t="shared" ref="E193" si="20">+D193/$I193</f>
        <v>0.42988929889298888</v>
      </c>
      <c r="F193" s="7"/>
      <c r="G193" s="7">
        <v>19776</v>
      </c>
      <c r="H193" s="10">
        <f t="shared" ref="H193" si="21">+G193/$I193</f>
        <v>0.57011070110701112</v>
      </c>
      <c r="I193" s="7">
        <f t="shared" ref="I193:I235" si="22">+D193+G193</f>
        <v>34688</v>
      </c>
      <c r="N193" s="95"/>
      <c r="V193"/>
      <c r="W193"/>
      <c r="X193"/>
      <c r="Y193"/>
    </row>
    <row r="194" spans="1:25" ht="12.75" customHeight="1" x14ac:dyDescent="0.2">
      <c r="A194" s="209"/>
      <c r="B194" s="209"/>
      <c r="C194" s="50" t="s">
        <v>204</v>
      </c>
      <c r="D194" s="7"/>
      <c r="E194" s="10" t="s">
        <v>102</v>
      </c>
      <c r="F194" s="7"/>
      <c r="G194" s="7"/>
      <c r="H194" s="10" t="s">
        <v>102</v>
      </c>
      <c r="I194" s="7">
        <f t="shared" si="22"/>
        <v>0</v>
      </c>
      <c r="V194"/>
      <c r="W194"/>
      <c r="X194"/>
      <c r="Y194"/>
    </row>
    <row r="195" spans="1:25" ht="12.75" customHeight="1" x14ac:dyDescent="0.2">
      <c r="A195" s="209"/>
      <c r="B195" s="209"/>
      <c r="C195" s="50" t="s">
        <v>234</v>
      </c>
      <c r="D195" s="7">
        <v>14560</v>
      </c>
      <c r="E195" s="10">
        <f t="shared" ref="E195:E235" si="23">+D195/$I195</f>
        <v>0.84967320261437906</v>
      </c>
      <c r="F195" s="7"/>
      <c r="G195" s="7">
        <v>2576</v>
      </c>
      <c r="H195" s="10">
        <f t="shared" ref="H195:H235" si="24">+G195/$I195</f>
        <v>0.15032679738562091</v>
      </c>
      <c r="I195" s="7">
        <f t="shared" si="22"/>
        <v>17136</v>
      </c>
      <c r="V195"/>
      <c r="W195"/>
      <c r="X195"/>
      <c r="Y195"/>
    </row>
    <row r="196" spans="1:25" ht="12.75" customHeight="1" x14ac:dyDescent="0.2">
      <c r="A196" s="209"/>
      <c r="B196" s="209"/>
      <c r="C196" s="50" t="s">
        <v>19</v>
      </c>
      <c r="D196" s="7">
        <v>4128</v>
      </c>
      <c r="E196" s="10">
        <f t="shared" si="23"/>
        <v>0.78181818181818186</v>
      </c>
      <c r="F196" s="7"/>
      <c r="G196" s="7">
        <v>1152</v>
      </c>
      <c r="H196" s="10">
        <f t="shared" si="24"/>
        <v>0.21818181818181817</v>
      </c>
      <c r="I196" s="7">
        <f t="shared" si="22"/>
        <v>5280</v>
      </c>
      <c r="N196" s="95"/>
      <c r="V196"/>
      <c r="W196"/>
      <c r="X196"/>
      <c r="Y196"/>
    </row>
    <row r="197" spans="1:25" ht="12.75" customHeight="1" x14ac:dyDescent="0.2">
      <c r="A197" s="209"/>
      <c r="B197" s="209"/>
      <c r="C197" s="50" t="s">
        <v>7</v>
      </c>
      <c r="D197" s="7">
        <v>23952</v>
      </c>
      <c r="E197" s="10">
        <f t="shared" si="23"/>
        <v>0.57093821510297482</v>
      </c>
      <c r="F197" s="7"/>
      <c r="G197" s="7">
        <v>18000</v>
      </c>
      <c r="H197" s="10">
        <f t="shared" si="24"/>
        <v>0.42906178489702518</v>
      </c>
      <c r="I197" s="7">
        <f t="shared" si="22"/>
        <v>41952</v>
      </c>
      <c r="N197" s="95"/>
      <c r="V197"/>
      <c r="W197"/>
      <c r="X197"/>
      <c r="Y197"/>
    </row>
    <row r="198" spans="1:25" ht="12.75" customHeight="1" x14ac:dyDescent="0.2">
      <c r="A198" s="209"/>
      <c r="B198" s="209"/>
      <c r="C198" s="50" t="s">
        <v>207</v>
      </c>
      <c r="D198" s="7"/>
      <c r="E198" s="10" t="s">
        <v>102</v>
      </c>
      <c r="F198" s="7"/>
      <c r="G198" s="7"/>
      <c r="H198" s="10" t="s">
        <v>102</v>
      </c>
      <c r="I198" s="7">
        <f t="shared" si="22"/>
        <v>0</v>
      </c>
      <c r="V198"/>
      <c r="W198"/>
      <c r="X198"/>
      <c r="Y198"/>
    </row>
    <row r="199" spans="1:25" ht="12.75" customHeight="1" x14ac:dyDescent="0.2">
      <c r="A199" s="209"/>
      <c r="B199" s="209"/>
      <c r="C199" s="50" t="s">
        <v>235</v>
      </c>
      <c r="D199" s="7">
        <v>7824</v>
      </c>
      <c r="E199" s="10">
        <f t="shared" si="23"/>
        <v>0.59057971014492749</v>
      </c>
      <c r="F199" s="7"/>
      <c r="G199" s="7">
        <v>5424</v>
      </c>
      <c r="H199" s="10">
        <f t="shared" si="24"/>
        <v>0.40942028985507245</v>
      </c>
      <c r="I199" s="7">
        <f t="shared" si="22"/>
        <v>13248</v>
      </c>
      <c r="N199" s="95"/>
      <c r="V199"/>
      <c r="W199"/>
      <c r="X199"/>
      <c r="Y199"/>
    </row>
    <row r="200" spans="1:25" ht="12.75" customHeight="1" x14ac:dyDescent="0.2">
      <c r="A200" s="209"/>
      <c r="B200" s="209"/>
      <c r="C200" s="50" t="s">
        <v>14</v>
      </c>
      <c r="D200" s="7">
        <v>36960</v>
      </c>
      <c r="E200" s="10">
        <f t="shared" si="23"/>
        <v>0.84988962472406182</v>
      </c>
      <c r="F200" s="7"/>
      <c r="G200" s="7">
        <v>6528</v>
      </c>
      <c r="H200" s="10">
        <f t="shared" si="24"/>
        <v>0.15011037527593818</v>
      </c>
      <c r="I200" s="7">
        <f t="shared" si="22"/>
        <v>43488</v>
      </c>
      <c r="V200"/>
      <c r="W200"/>
      <c r="X200"/>
      <c r="Y200"/>
    </row>
    <row r="201" spans="1:25" ht="12.75" customHeight="1" x14ac:dyDescent="0.2">
      <c r="A201" s="209"/>
      <c r="B201" s="209"/>
      <c r="C201" s="50" t="s">
        <v>0</v>
      </c>
      <c r="D201" s="7">
        <v>21792</v>
      </c>
      <c r="E201" s="10">
        <f t="shared" si="23"/>
        <v>0.65417867435158505</v>
      </c>
      <c r="F201" s="7"/>
      <c r="G201" s="7">
        <v>11520</v>
      </c>
      <c r="H201" s="10">
        <f t="shared" si="24"/>
        <v>0.345821325648415</v>
      </c>
      <c r="I201" s="7">
        <f t="shared" si="22"/>
        <v>33312</v>
      </c>
      <c r="N201" s="95"/>
      <c r="V201"/>
      <c r="W201"/>
      <c r="X201"/>
      <c r="Y201"/>
    </row>
    <row r="202" spans="1:25" ht="12.75" customHeight="1" x14ac:dyDescent="0.2">
      <c r="A202" s="209"/>
      <c r="B202" s="209"/>
      <c r="C202" s="50" t="s">
        <v>15</v>
      </c>
      <c r="D202" s="7">
        <v>2560</v>
      </c>
      <c r="E202" s="10">
        <f t="shared" si="23"/>
        <v>1</v>
      </c>
      <c r="F202" s="7"/>
      <c r="G202" s="7">
        <v>0</v>
      </c>
      <c r="H202" s="10">
        <f t="shared" si="24"/>
        <v>0</v>
      </c>
      <c r="I202" s="7">
        <f t="shared" si="22"/>
        <v>2560</v>
      </c>
      <c r="N202" s="95"/>
      <c r="V202"/>
      <c r="W202"/>
      <c r="X202"/>
      <c r="Y202"/>
    </row>
    <row r="203" spans="1:25" ht="12.75" customHeight="1" x14ac:dyDescent="0.2">
      <c r="A203" s="209"/>
      <c r="B203" s="209"/>
      <c r="C203" s="50" t="s">
        <v>237</v>
      </c>
      <c r="D203" s="7">
        <v>2064</v>
      </c>
      <c r="E203" s="10">
        <f t="shared" si="23"/>
        <v>1</v>
      </c>
      <c r="F203" s="7"/>
      <c r="G203" s="7">
        <v>0</v>
      </c>
      <c r="H203" s="10">
        <f t="shared" si="24"/>
        <v>0</v>
      </c>
      <c r="I203" s="7">
        <f t="shared" si="22"/>
        <v>2064</v>
      </c>
      <c r="N203" s="95"/>
      <c r="V203"/>
      <c r="W203"/>
      <c r="X203"/>
      <c r="Y203"/>
    </row>
    <row r="204" spans="1:25" ht="12.75" customHeight="1" x14ac:dyDescent="0.2">
      <c r="A204" s="209"/>
      <c r="B204" s="209"/>
      <c r="C204" s="50" t="s">
        <v>480</v>
      </c>
      <c r="D204" s="7">
        <v>13312</v>
      </c>
      <c r="E204" s="10">
        <f t="shared" si="23"/>
        <v>0.59428571428571431</v>
      </c>
      <c r="F204" s="7"/>
      <c r="G204" s="7">
        <v>9088</v>
      </c>
      <c r="H204" s="10">
        <f t="shared" si="24"/>
        <v>0.40571428571428569</v>
      </c>
      <c r="I204" s="7">
        <f t="shared" si="22"/>
        <v>22400</v>
      </c>
      <c r="N204" s="95"/>
      <c r="V204"/>
      <c r="W204"/>
      <c r="X204"/>
      <c r="Y204"/>
    </row>
    <row r="205" spans="1:25" ht="12.75" customHeight="1" x14ac:dyDescent="0.2">
      <c r="A205" s="209"/>
      <c r="B205" s="209"/>
      <c r="C205" s="50" t="s">
        <v>643</v>
      </c>
      <c r="D205" s="7">
        <v>10416</v>
      </c>
      <c r="E205" s="10">
        <f t="shared" si="23"/>
        <v>0.61823361823361822</v>
      </c>
      <c r="F205" s="7"/>
      <c r="G205" s="7">
        <v>6432</v>
      </c>
      <c r="H205" s="10">
        <f t="shared" si="24"/>
        <v>0.38176638176638178</v>
      </c>
      <c r="I205" s="7">
        <f t="shared" si="22"/>
        <v>16848</v>
      </c>
      <c r="N205" s="95"/>
      <c r="V205"/>
      <c r="W205"/>
      <c r="X205"/>
      <c r="Y205"/>
    </row>
    <row r="206" spans="1:25" ht="12.75" customHeight="1" x14ac:dyDescent="0.2">
      <c r="A206" s="209"/>
      <c r="B206" s="209"/>
      <c r="C206" s="50" t="s">
        <v>267</v>
      </c>
      <c r="D206" s="7">
        <v>11520</v>
      </c>
      <c r="E206" s="10">
        <f t="shared" si="23"/>
        <v>0.76433121019108285</v>
      </c>
      <c r="F206" s="7"/>
      <c r="G206" s="7">
        <v>3552</v>
      </c>
      <c r="H206" s="10">
        <f t="shared" si="24"/>
        <v>0.2356687898089172</v>
      </c>
      <c r="I206" s="7">
        <f t="shared" si="22"/>
        <v>15072</v>
      </c>
      <c r="N206" s="95"/>
      <c r="V206"/>
      <c r="W206"/>
      <c r="X206"/>
      <c r="Y206"/>
    </row>
    <row r="207" spans="1:25" ht="12.75" customHeight="1" x14ac:dyDescent="0.2">
      <c r="A207" s="209"/>
      <c r="B207" s="209"/>
      <c r="C207" s="50" t="s">
        <v>8</v>
      </c>
      <c r="D207" s="7">
        <v>2352</v>
      </c>
      <c r="E207" s="10">
        <f t="shared" si="23"/>
        <v>0.68055555555555558</v>
      </c>
      <c r="F207" s="7"/>
      <c r="G207" s="7">
        <v>1104</v>
      </c>
      <c r="H207" s="10">
        <f t="shared" si="24"/>
        <v>0.31944444444444442</v>
      </c>
      <c r="I207" s="7">
        <f t="shared" si="22"/>
        <v>3456</v>
      </c>
      <c r="N207" s="95"/>
      <c r="V207"/>
      <c r="W207"/>
      <c r="X207"/>
      <c r="Y207"/>
    </row>
    <row r="208" spans="1:25" ht="12.75" customHeight="1" x14ac:dyDescent="0.2">
      <c r="A208" s="209"/>
      <c r="B208" s="209"/>
      <c r="C208" s="50" t="s">
        <v>396</v>
      </c>
      <c r="D208" s="7">
        <v>3264</v>
      </c>
      <c r="E208" s="10">
        <f t="shared" si="23"/>
        <v>0.49635036496350365</v>
      </c>
      <c r="F208" s="7"/>
      <c r="G208" s="7">
        <v>3312</v>
      </c>
      <c r="H208" s="10">
        <f t="shared" si="24"/>
        <v>0.5036496350364964</v>
      </c>
      <c r="I208" s="7">
        <f t="shared" si="22"/>
        <v>6576</v>
      </c>
      <c r="N208" s="95"/>
      <c r="V208"/>
      <c r="W208"/>
      <c r="X208"/>
      <c r="Y208"/>
    </row>
    <row r="209" spans="1:25" ht="12.75" customHeight="1" x14ac:dyDescent="0.2">
      <c r="A209" s="209"/>
      <c r="B209" s="209"/>
      <c r="C209" s="50" t="s">
        <v>37</v>
      </c>
      <c r="D209" s="7">
        <v>37008</v>
      </c>
      <c r="E209" s="10">
        <f t="shared" si="23"/>
        <v>0.74854368932038839</v>
      </c>
      <c r="F209" s="7"/>
      <c r="G209" s="7">
        <v>12432</v>
      </c>
      <c r="H209" s="10">
        <f t="shared" si="24"/>
        <v>0.25145631067961166</v>
      </c>
      <c r="I209" s="7">
        <f t="shared" si="22"/>
        <v>49440</v>
      </c>
      <c r="N209" s="95"/>
      <c r="V209"/>
      <c r="W209"/>
      <c r="X209"/>
      <c r="Y209"/>
    </row>
    <row r="210" spans="1:25" ht="12.75" customHeight="1" x14ac:dyDescent="0.2">
      <c r="A210" s="209"/>
      <c r="B210" s="209"/>
      <c r="C210" s="50" t="s">
        <v>208</v>
      </c>
      <c r="D210" s="7">
        <v>11424</v>
      </c>
      <c r="E210" s="10">
        <f t="shared" si="23"/>
        <v>0.40384615384615385</v>
      </c>
      <c r="F210" s="7"/>
      <c r="G210" s="7">
        <v>16864</v>
      </c>
      <c r="H210" s="10">
        <f t="shared" si="24"/>
        <v>0.59615384615384615</v>
      </c>
      <c r="I210" s="7">
        <f t="shared" si="22"/>
        <v>28288</v>
      </c>
      <c r="N210" s="95"/>
      <c r="V210"/>
      <c r="W210"/>
      <c r="X210"/>
      <c r="Y210"/>
    </row>
    <row r="211" spans="1:25" ht="12.75" customHeight="1" x14ac:dyDescent="0.2">
      <c r="A211" s="209"/>
      <c r="B211" s="209"/>
      <c r="C211" s="91" t="s">
        <v>219</v>
      </c>
      <c r="D211" s="7">
        <v>6912</v>
      </c>
      <c r="E211" s="10">
        <f t="shared" si="23"/>
        <v>1</v>
      </c>
      <c r="F211" s="7"/>
      <c r="G211" s="7">
        <v>0</v>
      </c>
      <c r="H211" s="10">
        <f t="shared" si="24"/>
        <v>0</v>
      </c>
      <c r="I211" s="7">
        <f t="shared" si="22"/>
        <v>6912</v>
      </c>
      <c r="N211" s="95"/>
      <c r="V211"/>
      <c r="W211"/>
      <c r="X211"/>
      <c r="Y211"/>
    </row>
    <row r="212" spans="1:25" ht="12.75" customHeight="1" x14ac:dyDescent="0.2">
      <c r="A212" s="209"/>
      <c r="B212" s="209"/>
      <c r="C212" s="91" t="s">
        <v>287</v>
      </c>
      <c r="D212" s="7">
        <v>3008</v>
      </c>
      <c r="E212" s="10">
        <f t="shared" si="23"/>
        <v>0.67142857142857137</v>
      </c>
      <c r="F212" s="7"/>
      <c r="G212" s="7">
        <v>1472</v>
      </c>
      <c r="H212" s="10">
        <f t="shared" si="24"/>
        <v>0.32857142857142857</v>
      </c>
      <c r="I212" s="7">
        <f t="shared" si="22"/>
        <v>4480</v>
      </c>
      <c r="N212" s="95"/>
      <c r="V212"/>
      <c r="W212"/>
      <c r="X212"/>
      <c r="Y212"/>
    </row>
    <row r="213" spans="1:25" ht="12.75" customHeight="1" x14ac:dyDescent="0.2">
      <c r="A213" s="209"/>
      <c r="B213" s="209"/>
      <c r="C213" s="50" t="s">
        <v>1</v>
      </c>
      <c r="D213" s="7">
        <v>120304</v>
      </c>
      <c r="E213" s="10">
        <f t="shared" si="23"/>
        <v>0.93137619224575752</v>
      </c>
      <c r="F213" s="7"/>
      <c r="G213" s="7">
        <v>8864</v>
      </c>
      <c r="H213" s="10">
        <f t="shared" si="24"/>
        <v>6.8623807754242538E-2</v>
      </c>
      <c r="I213" s="7">
        <f t="shared" si="22"/>
        <v>129168</v>
      </c>
      <c r="N213" s="95"/>
      <c r="V213"/>
      <c r="W213"/>
      <c r="X213"/>
      <c r="Y213"/>
    </row>
    <row r="214" spans="1:25" ht="12.75" customHeight="1" x14ac:dyDescent="0.2">
      <c r="A214" s="209"/>
      <c r="B214" s="209"/>
      <c r="C214" s="50" t="s">
        <v>16</v>
      </c>
      <c r="D214" s="7">
        <v>11712</v>
      </c>
      <c r="E214" s="10">
        <f t="shared" si="23"/>
        <v>0.45353159851301117</v>
      </c>
      <c r="F214" s="7"/>
      <c r="G214" s="7">
        <v>14112</v>
      </c>
      <c r="H214" s="10">
        <f t="shared" si="24"/>
        <v>0.54646840148698883</v>
      </c>
      <c r="I214" s="7">
        <f t="shared" si="22"/>
        <v>25824</v>
      </c>
      <c r="N214" s="95"/>
      <c r="V214"/>
      <c r="W214"/>
      <c r="X214"/>
      <c r="Y214"/>
    </row>
    <row r="215" spans="1:25" ht="12.75" customHeight="1" x14ac:dyDescent="0.2">
      <c r="A215" s="209"/>
      <c r="B215" s="209"/>
      <c r="C215" s="50" t="s">
        <v>2</v>
      </c>
      <c r="D215" s="7">
        <v>4560</v>
      </c>
      <c r="E215" s="10">
        <f t="shared" si="23"/>
        <v>0.75</v>
      </c>
      <c r="F215" s="7"/>
      <c r="G215" s="7">
        <v>1520</v>
      </c>
      <c r="H215" s="10">
        <f t="shared" si="24"/>
        <v>0.25</v>
      </c>
      <c r="I215" s="7">
        <f t="shared" si="22"/>
        <v>6080</v>
      </c>
      <c r="N215" s="95"/>
      <c r="V215"/>
      <c r="W215"/>
      <c r="X215"/>
      <c r="Y215"/>
    </row>
    <row r="216" spans="1:25" ht="12.75" customHeight="1" x14ac:dyDescent="0.2">
      <c r="A216" s="209"/>
      <c r="B216" s="209"/>
      <c r="C216" s="50" t="s">
        <v>20</v>
      </c>
      <c r="D216" s="7">
        <v>0</v>
      </c>
      <c r="E216" s="10">
        <f t="shared" si="23"/>
        <v>0</v>
      </c>
      <c r="F216" s="7"/>
      <c r="G216" s="7">
        <v>2208</v>
      </c>
      <c r="H216" s="10">
        <f t="shared" si="24"/>
        <v>1</v>
      </c>
      <c r="I216" s="7">
        <f t="shared" si="22"/>
        <v>2208</v>
      </c>
      <c r="N216" s="95"/>
      <c r="V216"/>
      <c r="W216"/>
      <c r="X216"/>
      <c r="Y216"/>
    </row>
    <row r="217" spans="1:25" ht="12.75" customHeight="1" x14ac:dyDescent="0.2">
      <c r="A217" s="209"/>
      <c r="B217" s="209"/>
      <c r="C217" s="50" t="s">
        <v>17</v>
      </c>
      <c r="D217" s="7">
        <v>4368</v>
      </c>
      <c r="E217" s="10">
        <f t="shared" si="23"/>
        <v>0.19402985074626866</v>
      </c>
      <c r="F217" s="7"/>
      <c r="G217" s="7">
        <v>18144</v>
      </c>
      <c r="H217" s="10">
        <f t="shared" si="24"/>
        <v>0.80597014925373134</v>
      </c>
      <c r="I217" s="7">
        <f t="shared" si="22"/>
        <v>22512</v>
      </c>
      <c r="N217" s="95"/>
      <c r="V217"/>
      <c r="W217"/>
      <c r="X217"/>
      <c r="Y217"/>
    </row>
    <row r="218" spans="1:25" ht="12.75" customHeight="1" x14ac:dyDescent="0.2">
      <c r="A218" s="209"/>
      <c r="B218" s="209"/>
      <c r="C218" s="50" t="s">
        <v>21</v>
      </c>
      <c r="D218" s="7">
        <v>71616</v>
      </c>
      <c r="E218" s="10">
        <f t="shared" si="23"/>
        <v>0.67941712204007287</v>
      </c>
      <c r="F218" s="7"/>
      <c r="G218" s="7">
        <v>33792</v>
      </c>
      <c r="H218" s="10">
        <f t="shared" si="24"/>
        <v>0.32058287795992713</v>
      </c>
      <c r="I218" s="7">
        <f t="shared" si="22"/>
        <v>105408</v>
      </c>
      <c r="N218" s="95"/>
      <c r="V218"/>
      <c r="W218"/>
      <c r="X218"/>
      <c r="Y218"/>
    </row>
    <row r="219" spans="1:25" ht="12.75" customHeight="1" x14ac:dyDescent="0.2">
      <c r="A219" s="209"/>
      <c r="B219" s="209"/>
      <c r="C219" s="50" t="s">
        <v>3</v>
      </c>
      <c r="D219" s="7">
        <v>19200</v>
      </c>
      <c r="E219" s="10">
        <f t="shared" si="23"/>
        <v>0.66555740432612309</v>
      </c>
      <c r="F219" s="7"/>
      <c r="G219" s="7">
        <v>9648</v>
      </c>
      <c r="H219" s="10">
        <f t="shared" si="24"/>
        <v>0.33444259567387685</v>
      </c>
      <c r="I219" s="7">
        <f t="shared" si="22"/>
        <v>28848</v>
      </c>
      <c r="N219" s="95"/>
      <c r="V219"/>
      <c r="W219"/>
      <c r="X219"/>
      <c r="Y219"/>
    </row>
    <row r="220" spans="1:25" ht="12.75" customHeight="1" x14ac:dyDescent="0.2">
      <c r="A220" s="209"/>
      <c r="B220" s="209"/>
      <c r="C220" s="50" t="s">
        <v>97</v>
      </c>
      <c r="D220" s="7">
        <v>18864</v>
      </c>
      <c r="E220" s="10">
        <f t="shared" si="23"/>
        <v>0.83735795454545459</v>
      </c>
      <c r="F220" s="7"/>
      <c r="G220" s="7">
        <v>3664</v>
      </c>
      <c r="H220" s="10">
        <f t="shared" si="24"/>
        <v>0.16264204545454544</v>
      </c>
      <c r="I220" s="7">
        <f t="shared" si="22"/>
        <v>22528</v>
      </c>
      <c r="N220" s="95"/>
      <c r="V220"/>
      <c r="W220"/>
      <c r="X220"/>
      <c r="Y220"/>
    </row>
    <row r="221" spans="1:25" ht="12.75" customHeight="1" x14ac:dyDescent="0.2">
      <c r="A221" s="209"/>
      <c r="B221" s="209"/>
      <c r="C221" s="50" t="s">
        <v>6</v>
      </c>
      <c r="D221" s="7">
        <v>111760</v>
      </c>
      <c r="E221" s="10">
        <f t="shared" si="23"/>
        <v>0.79673776662484319</v>
      </c>
      <c r="F221" s="7"/>
      <c r="G221" s="7">
        <v>28512</v>
      </c>
      <c r="H221" s="10">
        <f t="shared" si="24"/>
        <v>0.20326223337515684</v>
      </c>
      <c r="I221" s="7">
        <f t="shared" si="22"/>
        <v>140272</v>
      </c>
      <c r="N221" s="95"/>
      <c r="V221"/>
      <c r="W221"/>
      <c r="X221"/>
      <c r="Y221"/>
    </row>
    <row r="222" spans="1:25" ht="12.75" customHeight="1" x14ac:dyDescent="0.2">
      <c r="A222" s="209"/>
      <c r="B222" s="209"/>
      <c r="C222" s="50" t="s">
        <v>9</v>
      </c>
      <c r="D222" s="7">
        <v>8928</v>
      </c>
      <c r="E222" s="10">
        <f t="shared" si="23"/>
        <v>0.52840909090909094</v>
      </c>
      <c r="F222" s="7"/>
      <c r="G222" s="7">
        <v>7968</v>
      </c>
      <c r="H222" s="10">
        <f t="shared" si="24"/>
        <v>0.47159090909090912</v>
      </c>
      <c r="I222" s="7">
        <f t="shared" si="22"/>
        <v>16896</v>
      </c>
      <c r="N222" s="95"/>
      <c r="V222"/>
      <c r="W222"/>
      <c r="X222"/>
      <c r="Y222"/>
    </row>
    <row r="223" spans="1:25" ht="12.75" customHeight="1" x14ac:dyDescent="0.2">
      <c r="A223" s="209"/>
      <c r="B223" s="209"/>
      <c r="C223" s="50" t="s">
        <v>236</v>
      </c>
      <c r="D223" s="7">
        <v>13296</v>
      </c>
      <c r="E223" s="10">
        <f t="shared" si="23"/>
        <v>0.88216560509554143</v>
      </c>
      <c r="F223" s="7"/>
      <c r="G223" s="7">
        <v>1776</v>
      </c>
      <c r="H223" s="10">
        <f t="shared" si="24"/>
        <v>0.1178343949044586</v>
      </c>
      <c r="I223" s="7">
        <f t="shared" si="22"/>
        <v>15072</v>
      </c>
      <c r="N223" s="95"/>
      <c r="V223"/>
      <c r="W223"/>
      <c r="X223"/>
      <c r="Y223"/>
    </row>
    <row r="224" spans="1:25" ht="12.75" customHeight="1" x14ac:dyDescent="0.2">
      <c r="A224" s="209"/>
      <c r="B224" s="209"/>
      <c r="C224" s="50" t="s">
        <v>4</v>
      </c>
      <c r="D224" s="7">
        <v>9936</v>
      </c>
      <c r="E224" s="10">
        <f t="shared" si="23"/>
        <v>0.39655172413793105</v>
      </c>
      <c r="F224" s="7"/>
      <c r="G224" s="7">
        <v>15120</v>
      </c>
      <c r="H224" s="10">
        <f t="shared" si="24"/>
        <v>0.60344827586206895</v>
      </c>
      <c r="I224" s="7">
        <f t="shared" si="22"/>
        <v>25056</v>
      </c>
      <c r="N224" s="95"/>
      <c r="V224"/>
      <c r="W224"/>
      <c r="X224"/>
      <c r="Y224"/>
    </row>
    <row r="225" spans="1:25" ht="12.75" customHeight="1" x14ac:dyDescent="0.2">
      <c r="A225" s="209"/>
      <c r="B225" s="209"/>
      <c r="C225" s="50" t="s">
        <v>10</v>
      </c>
      <c r="D225" s="7">
        <v>3456</v>
      </c>
      <c r="E225" s="10">
        <f t="shared" si="23"/>
        <v>0.37305699481865284</v>
      </c>
      <c r="F225" s="7"/>
      <c r="G225" s="7">
        <v>5808</v>
      </c>
      <c r="H225" s="10">
        <f t="shared" si="24"/>
        <v>0.62694300518134716</v>
      </c>
      <c r="I225" s="7">
        <f t="shared" si="22"/>
        <v>9264</v>
      </c>
      <c r="N225" s="95"/>
      <c r="V225"/>
      <c r="W225"/>
      <c r="X225"/>
      <c r="Y225"/>
    </row>
    <row r="226" spans="1:25" ht="12.75" customHeight="1" x14ac:dyDescent="0.2">
      <c r="A226" s="209"/>
      <c r="B226" s="209"/>
      <c r="C226" s="50" t="s">
        <v>18</v>
      </c>
      <c r="D226" s="7">
        <v>16752</v>
      </c>
      <c r="E226" s="10">
        <f t="shared" si="23"/>
        <v>0.62769784172661869</v>
      </c>
      <c r="F226" s="7"/>
      <c r="G226" s="7">
        <v>9936</v>
      </c>
      <c r="H226" s="10">
        <f t="shared" si="24"/>
        <v>0.37230215827338131</v>
      </c>
      <c r="I226" s="7">
        <f t="shared" si="22"/>
        <v>26688</v>
      </c>
      <c r="N226" s="95"/>
      <c r="V226"/>
      <c r="W226"/>
      <c r="X226"/>
      <c r="Y226"/>
    </row>
    <row r="227" spans="1:25" ht="12.75" customHeight="1" x14ac:dyDescent="0.2">
      <c r="A227" s="209"/>
      <c r="B227" s="209"/>
      <c r="C227" s="50" t="s">
        <v>22</v>
      </c>
      <c r="D227" s="7">
        <v>70272</v>
      </c>
      <c r="E227" s="10">
        <f t="shared" si="23"/>
        <v>0.72799602187966184</v>
      </c>
      <c r="F227" s="7"/>
      <c r="G227" s="7">
        <v>26256</v>
      </c>
      <c r="H227" s="10">
        <f t="shared" si="24"/>
        <v>0.27200397812033816</v>
      </c>
      <c r="I227" s="7">
        <f t="shared" si="22"/>
        <v>96528</v>
      </c>
      <c r="N227" s="95"/>
      <c r="V227"/>
      <c r="W227"/>
      <c r="X227"/>
      <c r="Y227"/>
    </row>
    <row r="228" spans="1:25" ht="12.75" customHeight="1" x14ac:dyDescent="0.2">
      <c r="A228" s="209"/>
      <c r="B228" s="209"/>
      <c r="C228" s="50" t="s">
        <v>23</v>
      </c>
      <c r="D228" s="7">
        <v>39264</v>
      </c>
      <c r="E228" s="10">
        <f t="shared" si="23"/>
        <v>0.71006944444444442</v>
      </c>
      <c r="F228" s="7"/>
      <c r="G228" s="7">
        <v>16032</v>
      </c>
      <c r="H228" s="10">
        <f t="shared" si="24"/>
        <v>0.28993055555555558</v>
      </c>
      <c r="I228" s="7">
        <f t="shared" si="22"/>
        <v>55296</v>
      </c>
      <c r="N228" s="95"/>
      <c r="V228"/>
      <c r="W228"/>
      <c r="X228"/>
      <c r="Y228"/>
    </row>
    <row r="229" spans="1:25" ht="12.75" customHeight="1" x14ac:dyDescent="0.2">
      <c r="A229" s="209"/>
      <c r="B229" s="209"/>
      <c r="C229" s="50" t="s">
        <v>24</v>
      </c>
      <c r="D229" s="7">
        <v>12144</v>
      </c>
      <c r="E229" s="10">
        <f t="shared" si="23"/>
        <v>0.63567839195979903</v>
      </c>
      <c r="F229" s="7"/>
      <c r="G229" s="7">
        <v>6960</v>
      </c>
      <c r="H229" s="10">
        <f t="shared" si="24"/>
        <v>0.36432160804020103</v>
      </c>
      <c r="I229" s="7">
        <f t="shared" si="22"/>
        <v>19104</v>
      </c>
      <c r="N229" s="95"/>
      <c r="V229"/>
      <c r="W229"/>
      <c r="X229"/>
      <c r="Y229"/>
    </row>
    <row r="230" spans="1:25" ht="12.75" customHeight="1" x14ac:dyDescent="0.2">
      <c r="A230" s="209"/>
      <c r="B230" s="209"/>
      <c r="C230" s="91" t="s">
        <v>275</v>
      </c>
      <c r="D230" s="7">
        <v>0</v>
      </c>
      <c r="E230" s="10">
        <f t="shared" si="23"/>
        <v>0</v>
      </c>
      <c r="F230" s="7"/>
      <c r="G230" s="7">
        <v>1008</v>
      </c>
      <c r="H230" s="10">
        <f t="shared" si="24"/>
        <v>1</v>
      </c>
      <c r="I230" s="7">
        <f t="shared" si="22"/>
        <v>1008</v>
      </c>
      <c r="N230" s="95"/>
      <c r="V230"/>
      <c r="W230"/>
      <c r="X230"/>
      <c r="Y230"/>
    </row>
    <row r="231" spans="1:25" ht="12.75" customHeight="1" x14ac:dyDescent="0.2">
      <c r="A231" s="209"/>
      <c r="B231" s="209"/>
      <c r="C231" s="91" t="s">
        <v>206</v>
      </c>
      <c r="D231" s="7">
        <v>7824</v>
      </c>
      <c r="E231" s="10">
        <f t="shared" si="23"/>
        <v>0.43312666076173606</v>
      </c>
      <c r="F231" s="7"/>
      <c r="G231" s="7">
        <v>10240</v>
      </c>
      <c r="H231" s="10">
        <f t="shared" si="24"/>
        <v>0.566873339238264</v>
      </c>
      <c r="I231" s="7">
        <f t="shared" si="22"/>
        <v>18064</v>
      </c>
      <c r="N231" s="95"/>
      <c r="V231"/>
      <c r="W231"/>
      <c r="X231"/>
      <c r="Y231"/>
    </row>
    <row r="232" spans="1:25" ht="12.75" customHeight="1" x14ac:dyDescent="0.2">
      <c r="A232" s="209"/>
      <c r="B232" s="209"/>
      <c r="C232" s="50" t="s">
        <v>5</v>
      </c>
      <c r="D232" s="7">
        <v>32208</v>
      </c>
      <c r="E232" s="10">
        <f t="shared" si="23"/>
        <v>0.50489089541008281</v>
      </c>
      <c r="F232" s="7"/>
      <c r="G232" s="7">
        <v>31584</v>
      </c>
      <c r="H232" s="10">
        <f t="shared" si="24"/>
        <v>0.49510910458991725</v>
      </c>
      <c r="I232" s="7">
        <f t="shared" si="22"/>
        <v>63792</v>
      </c>
      <c r="N232" s="95"/>
      <c r="V232"/>
      <c r="W232"/>
      <c r="X232"/>
      <c r="Y232"/>
    </row>
    <row r="233" spans="1:25" ht="12.75" customHeight="1" x14ac:dyDescent="0.2">
      <c r="A233" s="209"/>
      <c r="B233" s="209"/>
      <c r="C233" s="91" t="s">
        <v>261</v>
      </c>
      <c r="D233" s="7">
        <v>2400</v>
      </c>
      <c r="E233" s="10">
        <f t="shared" si="23"/>
        <v>1</v>
      </c>
      <c r="F233" s="7"/>
      <c r="G233" s="7">
        <v>0</v>
      </c>
      <c r="H233" s="10">
        <f t="shared" si="24"/>
        <v>0</v>
      </c>
      <c r="I233" s="7">
        <f t="shared" si="22"/>
        <v>2400</v>
      </c>
      <c r="N233" s="95"/>
      <c r="V233"/>
      <c r="W233"/>
      <c r="X233"/>
      <c r="Y233"/>
    </row>
    <row r="234" spans="1:25" ht="12.75" customHeight="1" thickBot="1" x14ac:dyDescent="0.25">
      <c r="A234" s="209"/>
      <c r="B234" s="219"/>
      <c r="C234" s="89" t="s">
        <v>270</v>
      </c>
      <c r="D234" s="7">
        <v>7968</v>
      </c>
      <c r="E234" s="10">
        <f t="shared" si="23"/>
        <v>0.42131979695431471</v>
      </c>
      <c r="F234" s="7"/>
      <c r="G234" s="7">
        <v>10944</v>
      </c>
      <c r="H234" s="10">
        <f t="shared" si="24"/>
        <v>0.57868020304568524</v>
      </c>
      <c r="I234" s="7">
        <f t="shared" si="22"/>
        <v>18912</v>
      </c>
      <c r="N234" s="95"/>
      <c r="V234"/>
      <c r="W234"/>
      <c r="X234"/>
      <c r="Y234"/>
    </row>
    <row r="235" spans="1:25" ht="12.75" customHeight="1" thickBot="1" x14ac:dyDescent="0.25">
      <c r="A235" s="213"/>
      <c r="B235" s="204" t="s">
        <v>328</v>
      </c>
      <c r="C235" s="205"/>
      <c r="D235" s="76">
        <f>SUM(D193:D234)</f>
        <v>814800</v>
      </c>
      <c r="E235" s="77">
        <f t="shared" si="23"/>
        <v>0.68006089499619404</v>
      </c>
      <c r="F235" s="78"/>
      <c r="G235" s="76">
        <f>SUM(G193:G234)</f>
        <v>383328</v>
      </c>
      <c r="H235" s="77">
        <f t="shared" si="24"/>
        <v>0.31993910500380596</v>
      </c>
      <c r="I235" s="78">
        <f t="shared" si="22"/>
        <v>1198128</v>
      </c>
      <c r="N235" s="95"/>
      <c r="V235"/>
      <c r="W235"/>
      <c r="X235"/>
      <c r="Y235"/>
    </row>
    <row r="236" spans="1:25" ht="12.75" customHeight="1" x14ac:dyDescent="0.2">
      <c r="A236" s="212" t="s">
        <v>531</v>
      </c>
      <c r="B236" s="209" t="s">
        <v>522</v>
      </c>
      <c r="C236" s="53" t="s">
        <v>430</v>
      </c>
      <c r="D236" s="43"/>
      <c r="E236" s="42"/>
      <c r="F236" s="43"/>
      <c r="G236" s="43"/>
      <c r="H236" s="42"/>
      <c r="I236" s="43"/>
      <c r="N236" s="95"/>
      <c r="V236"/>
      <c r="W236"/>
      <c r="X236"/>
      <c r="Y236"/>
    </row>
    <row r="237" spans="1:25" ht="12.75" customHeight="1" x14ac:dyDescent="0.2">
      <c r="A237" s="209"/>
      <c r="B237" s="220"/>
      <c r="C237" s="52" t="s">
        <v>234</v>
      </c>
      <c r="D237" s="16"/>
      <c r="E237" s="10" t="s">
        <v>102</v>
      </c>
      <c r="F237" s="16"/>
      <c r="G237" s="16"/>
      <c r="H237" s="10" t="s">
        <v>102</v>
      </c>
      <c r="I237" s="16">
        <f t="shared" si="19"/>
        <v>0</v>
      </c>
      <c r="N237" s="95"/>
      <c r="V237"/>
      <c r="W237"/>
      <c r="X237"/>
      <c r="Y237"/>
    </row>
    <row r="238" spans="1:25" ht="12.75" customHeight="1" x14ac:dyDescent="0.2">
      <c r="A238" s="209"/>
      <c r="B238" s="220"/>
      <c r="C238" s="9" t="s">
        <v>235</v>
      </c>
      <c r="D238" s="16">
        <v>0</v>
      </c>
      <c r="E238" s="17">
        <f t="shared" si="17"/>
        <v>0</v>
      </c>
      <c r="F238" s="16"/>
      <c r="G238" s="16">
        <v>720</v>
      </c>
      <c r="H238" s="17">
        <f t="shared" si="18"/>
        <v>1</v>
      </c>
      <c r="I238" s="16">
        <f t="shared" si="19"/>
        <v>720</v>
      </c>
      <c r="N238" s="95"/>
      <c r="V238"/>
      <c r="W238"/>
      <c r="X238"/>
      <c r="Y238"/>
    </row>
    <row r="239" spans="1:25" ht="12.75" customHeight="1" x14ac:dyDescent="0.2">
      <c r="A239" s="209"/>
      <c r="B239" s="220"/>
      <c r="C239" s="9" t="s">
        <v>14</v>
      </c>
      <c r="D239" s="16"/>
      <c r="E239" s="10" t="s">
        <v>102</v>
      </c>
      <c r="F239" s="16"/>
      <c r="G239" s="16"/>
      <c r="H239" s="10" t="s">
        <v>102</v>
      </c>
      <c r="I239" s="16">
        <f t="shared" si="19"/>
        <v>0</v>
      </c>
      <c r="V239"/>
      <c r="W239"/>
      <c r="X239"/>
      <c r="Y239"/>
    </row>
    <row r="240" spans="1:25" ht="12.75" customHeight="1" x14ac:dyDescent="0.2">
      <c r="A240" s="209"/>
      <c r="B240" s="220"/>
      <c r="C240" s="9" t="s">
        <v>15</v>
      </c>
      <c r="D240" s="7">
        <v>896</v>
      </c>
      <c r="E240" s="10">
        <f t="shared" si="17"/>
        <v>1</v>
      </c>
      <c r="F240" s="7"/>
      <c r="G240" s="7">
        <v>0</v>
      </c>
      <c r="H240" s="10">
        <f t="shared" si="18"/>
        <v>0</v>
      </c>
      <c r="I240" s="7">
        <f t="shared" si="19"/>
        <v>896</v>
      </c>
      <c r="V240"/>
      <c r="W240"/>
      <c r="X240"/>
      <c r="Y240"/>
    </row>
    <row r="241" spans="1:25" ht="12.75" customHeight="1" x14ac:dyDescent="0.2">
      <c r="A241" s="209"/>
      <c r="B241" s="220"/>
      <c r="C241" s="9" t="s">
        <v>16</v>
      </c>
      <c r="D241" s="7">
        <v>1152</v>
      </c>
      <c r="E241" s="10">
        <f t="shared" si="17"/>
        <v>1</v>
      </c>
      <c r="F241" s="7"/>
      <c r="G241" s="7">
        <v>0</v>
      </c>
      <c r="H241" s="10">
        <f t="shared" si="18"/>
        <v>0</v>
      </c>
      <c r="I241" s="7">
        <f t="shared" si="19"/>
        <v>1152</v>
      </c>
      <c r="N241" s="95"/>
      <c r="V241"/>
      <c r="W241"/>
      <c r="X241"/>
      <c r="Y241"/>
    </row>
    <row r="242" spans="1:25" ht="12.75" customHeight="1" x14ac:dyDescent="0.2">
      <c r="A242" s="209"/>
      <c r="B242" s="220"/>
      <c r="C242" s="9" t="s">
        <v>20</v>
      </c>
      <c r="D242" s="7"/>
      <c r="E242" s="10" t="s">
        <v>102</v>
      </c>
      <c r="F242" s="7"/>
      <c r="G242" s="7"/>
      <c r="H242" s="10" t="s">
        <v>102</v>
      </c>
      <c r="I242" s="7">
        <f t="shared" si="19"/>
        <v>0</v>
      </c>
      <c r="V242"/>
      <c r="W242"/>
      <c r="X242"/>
      <c r="Y242"/>
    </row>
    <row r="243" spans="1:25" ht="12.75" customHeight="1" x14ac:dyDescent="0.2">
      <c r="A243" s="209"/>
      <c r="B243" s="220"/>
      <c r="C243" s="9" t="s">
        <v>17</v>
      </c>
      <c r="D243" s="7"/>
      <c r="E243" s="10" t="s">
        <v>102</v>
      </c>
      <c r="F243" s="7"/>
      <c r="G243" s="7"/>
      <c r="H243" s="10" t="s">
        <v>102</v>
      </c>
      <c r="I243" s="7">
        <f t="shared" si="19"/>
        <v>0</v>
      </c>
      <c r="V243"/>
      <c r="W243"/>
      <c r="X243"/>
      <c r="Y243"/>
    </row>
    <row r="244" spans="1:25" ht="12.75" customHeight="1" x14ac:dyDescent="0.2">
      <c r="A244" s="209"/>
      <c r="B244" s="220"/>
      <c r="C244" s="9" t="s">
        <v>97</v>
      </c>
      <c r="D244" s="7"/>
      <c r="E244" s="10" t="s">
        <v>102</v>
      </c>
      <c r="F244" s="7"/>
      <c r="G244" s="7"/>
      <c r="H244" s="10" t="s">
        <v>102</v>
      </c>
      <c r="I244" s="7">
        <f t="shared" si="19"/>
        <v>0</v>
      </c>
      <c r="V244"/>
      <c r="W244"/>
      <c r="X244"/>
      <c r="Y244"/>
    </row>
    <row r="245" spans="1:25" ht="12.75" customHeight="1" x14ac:dyDescent="0.2">
      <c r="A245" s="209"/>
      <c r="B245" s="220"/>
      <c r="C245" s="9" t="s">
        <v>236</v>
      </c>
      <c r="D245" s="7"/>
      <c r="E245" s="10" t="s">
        <v>102</v>
      </c>
      <c r="F245" s="7"/>
      <c r="G245" s="7"/>
      <c r="H245" s="10" t="s">
        <v>102</v>
      </c>
      <c r="I245" s="7">
        <f t="shared" si="19"/>
        <v>0</v>
      </c>
      <c r="V245"/>
      <c r="W245"/>
      <c r="X245"/>
      <c r="Y245"/>
    </row>
    <row r="246" spans="1:25" ht="12.75" customHeight="1" x14ac:dyDescent="0.2">
      <c r="A246" s="209"/>
      <c r="B246" s="220"/>
      <c r="C246" s="9" t="s">
        <v>18</v>
      </c>
      <c r="D246" s="7">
        <v>336</v>
      </c>
      <c r="E246" s="10">
        <f t="shared" si="17"/>
        <v>0.25925925925925924</v>
      </c>
      <c r="F246" s="7"/>
      <c r="G246" s="7">
        <v>960</v>
      </c>
      <c r="H246" s="10">
        <f t="shared" si="18"/>
        <v>0.7407407407407407</v>
      </c>
      <c r="I246" s="7">
        <f t="shared" si="19"/>
        <v>1296</v>
      </c>
      <c r="N246" s="95"/>
      <c r="V246"/>
      <c r="W246"/>
      <c r="X246"/>
      <c r="Y246"/>
    </row>
    <row r="247" spans="1:25" ht="12.75" customHeight="1" x14ac:dyDescent="0.2">
      <c r="A247" s="209"/>
      <c r="B247" s="220"/>
      <c r="C247" s="9" t="s">
        <v>22</v>
      </c>
      <c r="D247" s="7">
        <v>1872</v>
      </c>
      <c r="E247" s="10">
        <f t="shared" si="17"/>
        <v>0.6</v>
      </c>
      <c r="F247" s="7"/>
      <c r="G247" s="7">
        <v>1248</v>
      </c>
      <c r="H247" s="10">
        <f t="shared" si="18"/>
        <v>0.4</v>
      </c>
      <c r="I247" s="7">
        <f t="shared" si="19"/>
        <v>3120</v>
      </c>
      <c r="V247"/>
      <c r="W247"/>
      <c r="X247"/>
      <c r="Y247"/>
    </row>
    <row r="248" spans="1:25" ht="12.75" customHeight="1" x14ac:dyDescent="0.2">
      <c r="A248" s="209"/>
      <c r="B248" s="220"/>
      <c r="C248" s="35" t="s">
        <v>75</v>
      </c>
      <c r="D248" s="33">
        <f>SUM(D237:D247)</f>
        <v>4256</v>
      </c>
      <c r="E248" s="40">
        <f t="shared" si="17"/>
        <v>0.59242761692650336</v>
      </c>
      <c r="F248" s="39"/>
      <c r="G248" s="33">
        <f>SUM(G237:G247)</f>
        <v>2928</v>
      </c>
      <c r="H248" s="40">
        <f t="shared" si="18"/>
        <v>0.40757238307349664</v>
      </c>
      <c r="I248" s="39">
        <f t="shared" si="19"/>
        <v>7184</v>
      </c>
      <c r="V248"/>
      <c r="W248"/>
      <c r="X248"/>
      <c r="Y248"/>
    </row>
    <row r="249" spans="1:25" ht="12.75" customHeight="1" x14ac:dyDescent="0.2">
      <c r="A249" s="209"/>
      <c r="B249" s="220"/>
      <c r="C249" s="53" t="s">
        <v>180</v>
      </c>
      <c r="D249" s="33"/>
      <c r="E249" s="34"/>
      <c r="F249" s="65"/>
      <c r="G249" s="33"/>
      <c r="H249" s="34"/>
      <c r="I249" s="33"/>
      <c r="V249"/>
      <c r="W249"/>
      <c r="X249"/>
      <c r="Y249"/>
    </row>
    <row r="250" spans="1:25" ht="12.75" customHeight="1" x14ac:dyDescent="0.2">
      <c r="A250" s="209"/>
      <c r="B250" s="220"/>
      <c r="C250" s="9" t="s">
        <v>19</v>
      </c>
      <c r="D250" s="16"/>
      <c r="E250" s="10" t="s">
        <v>102</v>
      </c>
      <c r="F250" s="5"/>
      <c r="G250" s="16"/>
      <c r="H250" s="10" t="s">
        <v>102</v>
      </c>
      <c r="I250" s="16">
        <f t="shared" ref="I250:I339" si="25">+D250+G250</f>
        <v>0</v>
      </c>
      <c r="V250"/>
      <c r="W250"/>
      <c r="X250"/>
      <c r="Y250"/>
    </row>
    <row r="251" spans="1:25" ht="12.75" customHeight="1" x14ac:dyDescent="0.2">
      <c r="A251" s="209"/>
      <c r="B251" s="220"/>
      <c r="C251" s="9" t="s">
        <v>237</v>
      </c>
      <c r="D251" s="7"/>
      <c r="E251" s="10" t="s">
        <v>102</v>
      </c>
      <c r="F251" s="12"/>
      <c r="G251" s="7"/>
      <c r="H251" s="10" t="s">
        <v>102</v>
      </c>
      <c r="I251" s="7">
        <f t="shared" si="25"/>
        <v>0</v>
      </c>
      <c r="V251"/>
      <c r="W251"/>
      <c r="X251"/>
      <c r="Y251"/>
    </row>
    <row r="252" spans="1:25" ht="12.75" customHeight="1" x14ac:dyDescent="0.2">
      <c r="A252" s="209"/>
      <c r="B252" s="220"/>
      <c r="C252" s="9" t="s">
        <v>1</v>
      </c>
      <c r="D252" s="7">
        <v>2256</v>
      </c>
      <c r="E252" s="10">
        <f t="shared" ref="E252:E339" si="26">+D252/$I252</f>
        <v>1</v>
      </c>
      <c r="F252" s="12"/>
      <c r="G252" s="7">
        <v>0</v>
      </c>
      <c r="H252" s="10">
        <f t="shared" ref="H252:H339" si="27">+G252/$I252</f>
        <v>0</v>
      </c>
      <c r="I252" s="7">
        <f t="shared" si="25"/>
        <v>2256</v>
      </c>
      <c r="V252"/>
      <c r="W252"/>
      <c r="X252"/>
      <c r="Y252"/>
    </row>
    <row r="253" spans="1:25" ht="12.75" customHeight="1" x14ac:dyDescent="0.2">
      <c r="A253" s="209"/>
      <c r="B253" s="220"/>
      <c r="C253" s="9" t="s">
        <v>2</v>
      </c>
      <c r="D253" s="7"/>
      <c r="E253" s="10" t="s">
        <v>102</v>
      </c>
      <c r="F253" s="7"/>
      <c r="G253" s="7"/>
      <c r="H253" s="10" t="s">
        <v>102</v>
      </c>
      <c r="I253" s="7">
        <f t="shared" si="25"/>
        <v>0</v>
      </c>
      <c r="V253"/>
      <c r="W253"/>
      <c r="X253"/>
      <c r="Y253"/>
    </row>
    <row r="254" spans="1:25" ht="12.75" customHeight="1" x14ac:dyDescent="0.2">
      <c r="A254" s="209"/>
      <c r="B254" s="220"/>
      <c r="C254" s="9" t="s">
        <v>21</v>
      </c>
      <c r="D254" s="7">
        <v>0</v>
      </c>
      <c r="E254" s="10">
        <f t="shared" si="26"/>
        <v>0</v>
      </c>
      <c r="F254" s="7"/>
      <c r="G254" s="7">
        <v>1248</v>
      </c>
      <c r="H254" s="10">
        <f t="shared" si="27"/>
        <v>1</v>
      </c>
      <c r="I254" s="7">
        <f t="shared" si="25"/>
        <v>1248</v>
      </c>
      <c r="V254"/>
      <c r="W254"/>
      <c r="X254"/>
      <c r="Y254"/>
    </row>
    <row r="255" spans="1:25" ht="12.75" customHeight="1" x14ac:dyDescent="0.2">
      <c r="A255" s="209"/>
      <c r="B255" s="220"/>
      <c r="C255" s="9" t="s">
        <v>3</v>
      </c>
      <c r="D255" s="15"/>
      <c r="E255" s="10" t="s">
        <v>102</v>
      </c>
      <c r="F255" s="7"/>
      <c r="G255" s="15"/>
      <c r="H255" s="10" t="s">
        <v>102</v>
      </c>
      <c r="I255" s="7">
        <f t="shared" si="25"/>
        <v>0</v>
      </c>
      <c r="V255"/>
      <c r="W255"/>
      <c r="X255"/>
      <c r="Y255"/>
    </row>
    <row r="256" spans="1:25" ht="12.75" customHeight="1" x14ac:dyDescent="0.2">
      <c r="A256" s="209"/>
      <c r="B256" s="220"/>
      <c r="C256" s="9" t="s">
        <v>4</v>
      </c>
      <c r="D256" s="15"/>
      <c r="E256" s="10" t="s">
        <v>102</v>
      </c>
      <c r="F256" s="7"/>
      <c r="G256" s="7"/>
      <c r="H256" s="10" t="s">
        <v>102</v>
      </c>
      <c r="I256" s="7">
        <f t="shared" si="25"/>
        <v>0</v>
      </c>
      <c r="V256"/>
      <c r="W256"/>
      <c r="X256"/>
      <c r="Y256"/>
    </row>
    <row r="257" spans="1:25" ht="12.75" customHeight="1" x14ac:dyDescent="0.2">
      <c r="A257" s="209"/>
      <c r="B257" s="220"/>
      <c r="C257" s="9" t="s">
        <v>47</v>
      </c>
      <c r="D257" s="7">
        <v>1104</v>
      </c>
      <c r="E257" s="10">
        <f t="shared" si="26"/>
        <v>0.16788321167883211</v>
      </c>
      <c r="F257" s="7"/>
      <c r="G257" s="7">
        <v>5472</v>
      </c>
      <c r="H257" s="10">
        <f t="shared" si="27"/>
        <v>0.83211678832116787</v>
      </c>
      <c r="I257" s="7">
        <f t="shared" si="25"/>
        <v>6576</v>
      </c>
      <c r="V257"/>
      <c r="W257"/>
      <c r="X257"/>
      <c r="Y257"/>
    </row>
    <row r="258" spans="1:25" ht="12.75" customHeight="1" x14ac:dyDescent="0.2">
      <c r="A258" s="209"/>
      <c r="B258" s="220"/>
      <c r="C258" s="9" t="s">
        <v>206</v>
      </c>
      <c r="D258" s="7"/>
      <c r="E258" s="10" t="s">
        <v>102</v>
      </c>
      <c r="F258" s="7"/>
      <c r="G258" s="7"/>
      <c r="H258" s="10" t="s">
        <v>102</v>
      </c>
      <c r="I258" s="7">
        <f t="shared" si="25"/>
        <v>0</v>
      </c>
      <c r="V258"/>
      <c r="W258"/>
      <c r="X258"/>
      <c r="Y258"/>
    </row>
    <row r="259" spans="1:25" ht="12.75" customHeight="1" x14ac:dyDescent="0.2">
      <c r="A259" s="209"/>
      <c r="B259" s="220"/>
      <c r="C259" s="50" t="s">
        <v>5</v>
      </c>
      <c r="D259" s="7">
        <v>0</v>
      </c>
      <c r="E259" s="10">
        <f t="shared" si="26"/>
        <v>0</v>
      </c>
      <c r="F259" s="7"/>
      <c r="G259" s="7">
        <v>816</v>
      </c>
      <c r="H259" s="10">
        <f t="shared" si="27"/>
        <v>1</v>
      </c>
      <c r="I259" s="7">
        <f t="shared" si="25"/>
        <v>816</v>
      </c>
      <c r="N259" s="95"/>
      <c r="V259"/>
      <c r="W259"/>
      <c r="X259"/>
      <c r="Y259"/>
    </row>
    <row r="260" spans="1:25" ht="12.75" customHeight="1" x14ac:dyDescent="0.2">
      <c r="A260" s="209"/>
      <c r="B260" s="220"/>
      <c r="C260" s="35" t="s">
        <v>75</v>
      </c>
      <c r="D260" s="33">
        <f>SUM(D250:D259)</f>
        <v>3360</v>
      </c>
      <c r="E260" s="34">
        <f t="shared" si="26"/>
        <v>0.30837004405286345</v>
      </c>
      <c r="F260" s="33"/>
      <c r="G260" s="33">
        <f>SUM(G250:G259)</f>
        <v>7536</v>
      </c>
      <c r="H260" s="34">
        <f t="shared" si="27"/>
        <v>0.69162995594713661</v>
      </c>
      <c r="I260" s="33">
        <f t="shared" si="25"/>
        <v>10896</v>
      </c>
      <c r="N260" s="95"/>
      <c r="V260"/>
      <c r="W260"/>
      <c r="X260"/>
      <c r="Y260"/>
    </row>
    <row r="261" spans="1:25" ht="12.75" customHeight="1" x14ac:dyDescent="0.2">
      <c r="A261" s="209"/>
      <c r="B261" s="220"/>
      <c r="C261" s="53" t="s">
        <v>99</v>
      </c>
      <c r="D261" s="33"/>
      <c r="E261" s="34"/>
      <c r="F261" s="65"/>
      <c r="G261" s="33"/>
      <c r="H261" s="34"/>
      <c r="I261" s="33"/>
      <c r="V261"/>
      <c r="W261"/>
      <c r="X261"/>
      <c r="Y261"/>
    </row>
    <row r="262" spans="1:25" ht="12.75" customHeight="1" x14ac:dyDescent="0.2">
      <c r="A262" s="209"/>
      <c r="B262" s="220"/>
      <c r="C262" s="9" t="s">
        <v>36</v>
      </c>
      <c r="D262" s="7"/>
      <c r="E262" s="10" t="s">
        <v>102</v>
      </c>
      <c r="F262" s="12"/>
      <c r="G262" s="7"/>
      <c r="H262" s="10" t="s">
        <v>102</v>
      </c>
      <c r="I262" s="7">
        <f t="shared" si="25"/>
        <v>0</v>
      </c>
      <c r="V262"/>
      <c r="W262"/>
      <c r="X262"/>
      <c r="Y262"/>
    </row>
    <row r="263" spans="1:25" ht="12.75" customHeight="1" x14ac:dyDescent="0.2">
      <c r="A263" s="209"/>
      <c r="B263" s="220"/>
      <c r="C263" s="9" t="s">
        <v>7</v>
      </c>
      <c r="D263" s="15"/>
      <c r="E263" s="10" t="s">
        <v>102</v>
      </c>
      <c r="F263" s="7"/>
      <c r="G263" s="15"/>
      <c r="H263" s="10" t="s">
        <v>102</v>
      </c>
      <c r="I263" s="7">
        <f t="shared" si="25"/>
        <v>0</v>
      </c>
      <c r="V263"/>
      <c r="W263"/>
      <c r="X263"/>
      <c r="Y263"/>
    </row>
    <row r="264" spans="1:25" ht="12.75" customHeight="1" x14ac:dyDescent="0.2">
      <c r="A264" s="209"/>
      <c r="B264" s="220"/>
      <c r="C264" s="9" t="s">
        <v>0</v>
      </c>
      <c r="D264" s="15"/>
      <c r="E264" s="10" t="s">
        <v>102</v>
      </c>
      <c r="F264" s="7"/>
      <c r="G264" s="15"/>
      <c r="H264" s="10" t="s">
        <v>102</v>
      </c>
      <c r="I264" s="7">
        <f t="shared" si="25"/>
        <v>0</v>
      </c>
      <c r="V264"/>
      <c r="W264"/>
      <c r="X264"/>
      <c r="Y264"/>
    </row>
    <row r="265" spans="1:25" ht="12.75" customHeight="1" x14ac:dyDescent="0.2">
      <c r="A265" s="209"/>
      <c r="B265" s="220"/>
      <c r="C265" s="9" t="s">
        <v>8</v>
      </c>
      <c r="D265" s="7"/>
      <c r="E265" s="10" t="s">
        <v>102</v>
      </c>
      <c r="F265" s="7"/>
      <c r="G265" s="7"/>
      <c r="H265" s="10" t="s">
        <v>102</v>
      </c>
      <c r="I265" s="7">
        <f t="shared" si="25"/>
        <v>0</v>
      </c>
      <c r="V265"/>
      <c r="W265"/>
      <c r="X265"/>
      <c r="Y265"/>
    </row>
    <row r="266" spans="1:25" ht="12.75" customHeight="1" x14ac:dyDescent="0.2">
      <c r="A266" s="209"/>
      <c r="B266" s="220"/>
      <c r="C266" s="9" t="s">
        <v>34</v>
      </c>
      <c r="D266" s="15">
        <v>6864</v>
      </c>
      <c r="E266" s="10">
        <f t="shared" si="26"/>
        <v>0.50889679715302494</v>
      </c>
      <c r="F266" s="7"/>
      <c r="G266" s="15">
        <v>6624</v>
      </c>
      <c r="H266" s="10">
        <f t="shared" si="27"/>
        <v>0.49110320284697506</v>
      </c>
      <c r="I266" s="7">
        <f t="shared" si="25"/>
        <v>13488</v>
      </c>
      <c r="V266"/>
      <c r="W266"/>
      <c r="X266"/>
      <c r="Y266"/>
    </row>
    <row r="267" spans="1:25" ht="12.75" customHeight="1" x14ac:dyDescent="0.2">
      <c r="A267" s="209"/>
      <c r="B267" s="220"/>
      <c r="C267" s="9" t="s">
        <v>37</v>
      </c>
      <c r="D267" s="7">
        <v>2160</v>
      </c>
      <c r="E267" s="10">
        <f t="shared" si="26"/>
        <v>0.6428571428571429</v>
      </c>
      <c r="F267" s="7"/>
      <c r="G267" s="7">
        <v>1200</v>
      </c>
      <c r="H267" s="10">
        <f t="shared" si="27"/>
        <v>0.35714285714285715</v>
      </c>
      <c r="I267" s="7">
        <f t="shared" si="25"/>
        <v>3360</v>
      </c>
      <c r="V267"/>
      <c r="W267"/>
      <c r="X267"/>
      <c r="Y267"/>
    </row>
    <row r="268" spans="1:25" ht="12.75" customHeight="1" x14ac:dyDescent="0.2">
      <c r="A268" s="209"/>
      <c r="B268" s="220"/>
      <c r="C268" s="9" t="s">
        <v>208</v>
      </c>
      <c r="D268" s="7"/>
      <c r="E268" s="10" t="s">
        <v>102</v>
      </c>
      <c r="F268" s="12"/>
      <c r="G268" s="7"/>
      <c r="H268" s="10" t="s">
        <v>102</v>
      </c>
      <c r="I268" s="7">
        <f t="shared" si="25"/>
        <v>0</v>
      </c>
      <c r="V268"/>
      <c r="W268"/>
      <c r="X268"/>
      <c r="Y268"/>
    </row>
    <row r="269" spans="1:25" ht="12.75" customHeight="1" x14ac:dyDescent="0.2">
      <c r="A269" s="209"/>
      <c r="B269" s="220"/>
      <c r="C269" s="9" t="s">
        <v>219</v>
      </c>
      <c r="D269" s="15"/>
      <c r="E269" s="10" t="s">
        <v>102</v>
      </c>
      <c r="F269" s="7"/>
      <c r="G269" s="15"/>
      <c r="H269" s="10" t="s">
        <v>102</v>
      </c>
      <c r="I269" s="7">
        <f t="shared" si="25"/>
        <v>0</v>
      </c>
      <c r="V269"/>
      <c r="W269"/>
      <c r="X269"/>
      <c r="Y269"/>
    </row>
    <row r="270" spans="1:25" ht="12.75" customHeight="1" x14ac:dyDescent="0.2">
      <c r="A270" s="209"/>
      <c r="B270" s="220"/>
      <c r="C270" s="9" t="s">
        <v>6</v>
      </c>
      <c r="D270" s="7">
        <v>4208</v>
      </c>
      <c r="E270" s="10">
        <f t="shared" si="26"/>
        <v>1</v>
      </c>
      <c r="F270" s="7"/>
      <c r="G270" s="7">
        <v>0</v>
      </c>
      <c r="H270" s="10">
        <f t="shared" si="27"/>
        <v>0</v>
      </c>
      <c r="I270" s="7">
        <f t="shared" si="25"/>
        <v>4208</v>
      </c>
      <c r="V270"/>
      <c r="W270"/>
      <c r="X270"/>
      <c r="Y270"/>
    </row>
    <row r="271" spans="1:25" ht="12.75" customHeight="1" x14ac:dyDescent="0.2">
      <c r="A271" s="209"/>
      <c r="B271" s="220"/>
      <c r="C271" s="9" t="s">
        <v>9</v>
      </c>
      <c r="D271" s="7"/>
      <c r="E271" s="10" t="s">
        <v>102</v>
      </c>
      <c r="F271" s="7"/>
      <c r="G271" s="7"/>
      <c r="H271" s="10" t="s">
        <v>102</v>
      </c>
      <c r="I271" s="7">
        <f t="shared" si="25"/>
        <v>0</v>
      </c>
      <c r="V271"/>
      <c r="W271"/>
      <c r="X271"/>
      <c r="Y271"/>
    </row>
    <row r="272" spans="1:25" ht="12.75" customHeight="1" x14ac:dyDescent="0.2">
      <c r="A272" s="209"/>
      <c r="B272" s="220"/>
      <c r="C272" s="9" t="s">
        <v>10</v>
      </c>
      <c r="D272" s="7"/>
      <c r="E272" s="10" t="s">
        <v>102</v>
      </c>
      <c r="F272" s="7"/>
      <c r="G272" s="7"/>
      <c r="H272" s="10" t="s">
        <v>102</v>
      </c>
      <c r="I272" s="7">
        <f t="shared" si="25"/>
        <v>0</v>
      </c>
      <c r="V272"/>
      <c r="W272"/>
      <c r="X272"/>
      <c r="Y272"/>
    </row>
    <row r="273" spans="1:25" ht="12.75" customHeight="1" x14ac:dyDescent="0.2">
      <c r="A273" s="209"/>
      <c r="B273" s="220"/>
      <c r="C273" s="50" t="s">
        <v>23</v>
      </c>
      <c r="D273" s="7">
        <v>576</v>
      </c>
      <c r="E273" s="10">
        <f t="shared" si="26"/>
        <v>1</v>
      </c>
      <c r="F273" s="7"/>
      <c r="G273" s="7">
        <v>0</v>
      </c>
      <c r="H273" s="10">
        <f t="shared" si="27"/>
        <v>0</v>
      </c>
      <c r="I273" s="7">
        <f t="shared" si="25"/>
        <v>576</v>
      </c>
      <c r="N273" s="95"/>
      <c r="V273"/>
      <c r="W273"/>
      <c r="X273"/>
      <c r="Y273"/>
    </row>
    <row r="274" spans="1:25" ht="12.75" customHeight="1" x14ac:dyDescent="0.2">
      <c r="A274" s="209"/>
      <c r="B274" s="220"/>
      <c r="C274" s="50" t="s">
        <v>24</v>
      </c>
      <c r="D274" s="15"/>
      <c r="E274" s="10" t="s">
        <v>102</v>
      </c>
      <c r="F274" s="7"/>
      <c r="G274" s="15"/>
      <c r="H274" s="10" t="s">
        <v>102</v>
      </c>
      <c r="I274" s="7">
        <f t="shared" si="25"/>
        <v>0</v>
      </c>
      <c r="V274"/>
      <c r="W274"/>
      <c r="X274"/>
      <c r="Y274"/>
    </row>
    <row r="275" spans="1:25" ht="12.75" customHeight="1" x14ac:dyDescent="0.2">
      <c r="A275" s="209"/>
      <c r="B275" s="220"/>
      <c r="C275" s="35" t="s">
        <v>75</v>
      </c>
      <c r="D275" s="33">
        <f>SUM(D262:D274)</f>
        <v>13808</v>
      </c>
      <c r="E275" s="34">
        <f t="shared" si="26"/>
        <v>0.63831360946745563</v>
      </c>
      <c r="F275" s="33"/>
      <c r="G275" s="33">
        <f>SUM(G262:G274)</f>
        <v>7824</v>
      </c>
      <c r="H275" s="34">
        <f t="shared" si="27"/>
        <v>0.36168639053254437</v>
      </c>
      <c r="I275" s="33">
        <f t="shared" si="25"/>
        <v>21632</v>
      </c>
      <c r="V275"/>
      <c r="W275"/>
      <c r="X275"/>
      <c r="Y275"/>
    </row>
    <row r="276" spans="1:25" ht="12.75" customHeight="1" thickBot="1" x14ac:dyDescent="0.25">
      <c r="A276" s="209"/>
      <c r="B276" s="221"/>
      <c r="C276" s="64" t="s">
        <v>25</v>
      </c>
      <c r="D276" s="63">
        <f>SUM(D248,D260,D275)</f>
        <v>21424</v>
      </c>
      <c r="E276" s="61">
        <f t="shared" si="26"/>
        <v>0.53948428686543115</v>
      </c>
      <c r="F276" s="63"/>
      <c r="G276" s="63">
        <f>SUM(G248,G260,G275)</f>
        <v>18288</v>
      </c>
      <c r="H276" s="61">
        <f t="shared" si="27"/>
        <v>0.4605157131345689</v>
      </c>
      <c r="I276" s="63">
        <f t="shared" si="25"/>
        <v>39712</v>
      </c>
      <c r="N276" s="95"/>
      <c r="V276"/>
      <c r="W276"/>
      <c r="X276"/>
      <c r="Y276"/>
    </row>
    <row r="277" spans="1:25" ht="12.75" customHeight="1" x14ac:dyDescent="0.2">
      <c r="A277" s="207" t="s">
        <v>531</v>
      </c>
      <c r="B277" s="209" t="s">
        <v>523</v>
      </c>
      <c r="C277" s="52" t="s">
        <v>498</v>
      </c>
      <c r="D277" s="16"/>
      <c r="E277" s="10" t="s">
        <v>102</v>
      </c>
      <c r="F277" s="5"/>
      <c r="G277" s="16"/>
      <c r="H277" s="10" t="s">
        <v>102</v>
      </c>
      <c r="I277" s="16">
        <f t="shared" si="25"/>
        <v>0</v>
      </c>
      <c r="N277" s="95"/>
      <c r="V277"/>
      <c r="W277"/>
      <c r="X277"/>
      <c r="Y277"/>
    </row>
    <row r="278" spans="1:25" ht="12.75" customHeight="1" x14ac:dyDescent="0.2">
      <c r="A278" s="207"/>
      <c r="B278" s="209"/>
      <c r="C278" s="9" t="s">
        <v>499</v>
      </c>
      <c r="D278" s="7">
        <v>0</v>
      </c>
      <c r="E278" s="10">
        <f t="shared" si="26"/>
        <v>0</v>
      </c>
      <c r="F278" s="12"/>
      <c r="G278" s="7">
        <v>384</v>
      </c>
      <c r="H278" s="10">
        <f t="shared" si="27"/>
        <v>1</v>
      </c>
      <c r="I278" s="7">
        <f t="shared" si="25"/>
        <v>384</v>
      </c>
      <c r="N278" s="95"/>
      <c r="V278"/>
      <c r="W278"/>
      <c r="X278"/>
      <c r="Y278"/>
    </row>
    <row r="279" spans="1:25" ht="12.75" customHeight="1" x14ac:dyDescent="0.2">
      <c r="A279" s="207"/>
      <c r="B279" s="209"/>
      <c r="C279" s="9" t="s">
        <v>500</v>
      </c>
      <c r="D279" s="7">
        <v>0</v>
      </c>
      <c r="E279" s="10">
        <f t="shared" si="26"/>
        <v>0</v>
      </c>
      <c r="F279" s="7"/>
      <c r="G279" s="7">
        <v>3872</v>
      </c>
      <c r="H279" s="10">
        <f t="shared" si="27"/>
        <v>1</v>
      </c>
      <c r="I279" s="7">
        <f t="shared" si="25"/>
        <v>3872</v>
      </c>
      <c r="N279" s="95"/>
      <c r="V279"/>
      <c r="W279"/>
      <c r="X279"/>
      <c r="Y279"/>
    </row>
    <row r="280" spans="1:25" ht="12.75" customHeight="1" x14ac:dyDescent="0.2">
      <c r="A280" s="207"/>
      <c r="B280" s="209"/>
      <c r="C280" s="9" t="s">
        <v>501</v>
      </c>
      <c r="D280" s="7"/>
      <c r="E280" s="10" t="s">
        <v>102</v>
      </c>
      <c r="F280" s="12"/>
      <c r="G280" s="7"/>
      <c r="H280" s="10" t="s">
        <v>102</v>
      </c>
      <c r="I280" s="7">
        <f t="shared" si="25"/>
        <v>0</v>
      </c>
      <c r="V280"/>
      <c r="W280"/>
      <c r="X280"/>
      <c r="Y280"/>
    </row>
    <row r="281" spans="1:25" ht="12.75" customHeight="1" x14ac:dyDescent="0.2">
      <c r="A281" s="207"/>
      <c r="B281" s="209"/>
      <c r="C281" s="9" t="s">
        <v>502</v>
      </c>
      <c r="D281" s="7">
        <v>480</v>
      </c>
      <c r="E281" s="10">
        <f t="shared" si="26"/>
        <v>0.12295081967213115</v>
      </c>
      <c r="F281" s="12"/>
      <c r="G281" s="7">
        <v>3424</v>
      </c>
      <c r="H281" s="10">
        <f t="shared" si="27"/>
        <v>0.87704918032786883</v>
      </c>
      <c r="I281" s="7">
        <f t="shared" si="25"/>
        <v>3904</v>
      </c>
      <c r="V281"/>
      <c r="W281"/>
      <c r="X281"/>
      <c r="Y281"/>
    </row>
    <row r="282" spans="1:25" ht="12.75" customHeight="1" x14ac:dyDescent="0.2">
      <c r="A282" s="207"/>
      <c r="B282" s="209"/>
      <c r="C282" s="9" t="s">
        <v>503</v>
      </c>
      <c r="D282" s="7">
        <v>10304</v>
      </c>
      <c r="E282" s="10">
        <f t="shared" si="26"/>
        <v>0.35698447893569846</v>
      </c>
      <c r="F282" s="12"/>
      <c r="G282" s="7">
        <v>18560</v>
      </c>
      <c r="H282" s="10">
        <f t="shared" si="27"/>
        <v>0.6430155210643016</v>
      </c>
      <c r="I282" s="7">
        <f t="shared" si="25"/>
        <v>28864</v>
      </c>
      <c r="N282" s="95"/>
      <c r="V282"/>
      <c r="W282"/>
      <c r="X282"/>
      <c r="Y282"/>
    </row>
    <row r="283" spans="1:25" ht="12.75" customHeight="1" x14ac:dyDescent="0.2">
      <c r="A283" s="207"/>
      <c r="B283" s="209"/>
      <c r="C283" s="9" t="s">
        <v>504</v>
      </c>
      <c r="D283" s="14">
        <v>6784</v>
      </c>
      <c r="E283" s="17">
        <f t="shared" si="26"/>
        <v>0.49532710280373832</v>
      </c>
      <c r="F283" s="16"/>
      <c r="G283" s="14">
        <v>6912</v>
      </c>
      <c r="H283" s="17">
        <f t="shared" si="27"/>
        <v>0.50467289719626163</v>
      </c>
      <c r="I283" s="16">
        <f t="shared" si="25"/>
        <v>13696</v>
      </c>
      <c r="N283" s="95"/>
      <c r="V283"/>
      <c r="W283"/>
      <c r="X283"/>
      <c r="Y283"/>
    </row>
    <row r="284" spans="1:25" ht="12.75" customHeight="1" x14ac:dyDescent="0.2">
      <c r="A284" s="207"/>
      <c r="B284" s="209"/>
      <c r="C284" s="9" t="s">
        <v>505</v>
      </c>
      <c r="D284" s="7">
        <v>1152</v>
      </c>
      <c r="E284" s="10">
        <f t="shared" si="26"/>
        <v>0.21818181818181817</v>
      </c>
      <c r="F284" s="7"/>
      <c r="G284" s="7">
        <v>4128</v>
      </c>
      <c r="H284" s="10">
        <f t="shared" si="27"/>
        <v>0.78181818181818186</v>
      </c>
      <c r="I284" s="7">
        <f t="shared" si="25"/>
        <v>5280</v>
      </c>
      <c r="N284" s="95"/>
      <c r="V284"/>
      <c r="W284"/>
      <c r="X284"/>
      <c r="Y284"/>
    </row>
    <row r="285" spans="1:25" ht="12.75" customHeight="1" x14ac:dyDescent="0.2">
      <c r="A285" s="207"/>
      <c r="B285" s="209"/>
      <c r="C285" s="9" t="s">
        <v>506</v>
      </c>
      <c r="D285" s="7">
        <v>1344</v>
      </c>
      <c r="E285" s="10">
        <f t="shared" si="26"/>
        <v>0.43076923076923079</v>
      </c>
      <c r="F285" s="7"/>
      <c r="G285" s="7">
        <v>1776</v>
      </c>
      <c r="H285" s="10">
        <f t="shared" si="27"/>
        <v>0.56923076923076921</v>
      </c>
      <c r="I285" s="7">
        <f t="shared" si="25"/>
        <v>3120</v>
      </c>
      <c r="N285" s="95"/>
      <c r="V285"/>
      <c r="W285"/>
      <c r="X285"/>
      <c r="Y285"/>
    </row>
    <row r="286" spans="1:25" ht="12.75" customHeight="1" x14ac:dyDescent="0.2">
      <c r="A286" s="207"/>
      <c r="B286" s="209"/>
      <c r="C286" s="9" t="s">
        <v>507</v>
      </c>
      <c r="D286" s="7"/>
      <c r="E286" s="10" t="s">
        <v>102</v>
      </c>
      <c r="F286" s="7"/>
      <c r="G286" s="7"/>
      <c r="H286" s="10" t="s">
        <v>102</v>
      </c>
      <c r="I286" s="7">
        <f t="shared" si="25"/>
        <v>0</v>
      </c>
      <c r="V286"/>
      <c r="W286"/>
      <c r="X286"/>
      <c r="Y286"/>
    </row>
    <row r="287" spans="1:25" ht="12.75" customHeight="1" x14ac:dyDescent="0.2">
      <c r="A287" s="207"/>
      <c r="B287" s="209"/>
      <c r="C287" s="9" t="s">
        <v>508</v>
      </c>
      <c r="D287" s="7">
        <v>960</v>
      </c>
      <c r="E287" s="10">
        <f t="shared" si="26"/>
        <v>0.44444444444444442</v>
      </c>
      <c r="F287" s="7"/>
      <c r="G287" s="7">
        <v>1200</v>
      </c>
      <c r="H287" s="10">
        <f t="shared" si="27"/>
        <v>0.55555555555555558</v>
      </c>
      <c r="I287" s="7">
        <f t="shared" si="25"/>
        <v>2160</v>
      </c>
      <c r="N287" s="95"/>
      <c r="V287"/>
      <c r="W287"/>
      <c r="X287"/>
      <c r="Y287"/>
    </row>
    <row r="288" spans="1:25" ht="12.75" customHeight="1" x14ac:dyDescent="0.2">
      <c r="A288" s="207"/>
      <c r="B288" s="209"/>
      <c r="C288" s="9" t="s">
        <v>509</v>
      </c>
      <c r="D288" s="7">
        <v>368</v>
      </c>
      <c r="E288" s="10">
        <f t="shared" si="26"/>
        <v>0.5</v>
      </c>
      <c r="F288" s="7"/>
      <c r="G288" s="7">
        <v>368</v>
      </c>
      <c r="H288" s="10">
        <f t="shared" si="27"/>
        <v>0.5</v>
      </c>
      <c r="I288" s="7">
        <f t="shared" si="25"/>
        <v>736</v>
      </c>
      <c r="V288"/>
      <c r="W288"/>
      <c r="X288"/>
      <c r="Y288"/>
    </row>
    <row r="289" spans="1:25" ht="12.75" customHeight="1" x14ac:dyDescent="0.2">
      <c r="A289" s="207"/>
      <c r="B289" s="209"/>
      <c r="C289" s="49" t="s">
        <v>684</v>
      </c>
      <c r="D289" s="7">
        <v>1152</v>
      </c>
      <c r="E289" s="10">
        <f t="shared" si="26"/>
        <v>1</v>
      </c>
      <c r="F289" s="7"/>
      <c r="G289" s="7">
        <v>0</v>
      </c>
      <c r="H289" s="10">
        <f t="shared" si="27"/>
        <v>0</v>
      </c>
      <c r="I289" s="7">
        <f t="shared" si="25"/>
        <v>1152</v>
      </c>
      <c r="N289" s="95"/>
      <c r="V289"/>
      <c r="W289"/>
      <c r="X289"/>
      <c r="Y289"/>
    </row>
    <row r="290" spans="1:25" ht="12.75" customHeight="1" x14ac:dyDescent="0.2">
      <c r="A290" s="207"/>
      <c r="B290" s="209"/>
      <c r="C290" s="9" t="s">
        <v>510</v>
      </c>
      <c r="D290" s="7">
        <v>3792</v>
      </c>
      <c r="E290" s="10">
        <f t="shared" si="26"/>
        <v>1</v>
      </c>
      <c r="F290" s="7"/>
      <c r="G290" s="7">
        <v>0</v>
      </c>
      <c r="H290" s="10">
        <f t="shared" si="27"/>
        <v>0</v>
      </c>
      <c r="I290" s="7">
        <f t="shared" si="25"/>
        <v>3792</v>
      </c>
      <c r="N290" s="95"/>
      <c r="V290"/>
      <c r="W290"/>
      <c r="X290"/>
      <c r="Y290"/>
    </row>
    <row r="291" spans="1:25" ht="12.75" customHeight="1" thickBot="1" x14ac:dyDescent="0.25">
      <c r="A291" s="207"/>
      <c r="B291" s="219"/>
      <c r="C291" s="64" t="s">
        <v>25</v>
      </c>
      <c r="D291" s="63">
        <f>SUM(D277:D290)</f>
        <v>26336</v>
      </c>
      <c r="E291" s="61">
        <f t="shared" si="26"/>
        <v>0.3933094384707288</v>
      </c>
      <c r="F291" s="63"/>
      <c r="G291" s="63">
        <f>SUM(G277:G290)</f>
        <v>40624</v>
      </c>
      <c r="H291" s="61">
        <f t="shared" si="27"/>
        <v>0.60669056152927126</v>
      </c>
      <c r="I291" s="63">
        <f t="shared" si="25"/>
        <v>66960</v>
      </c>
      <c r="N291" s="95"/>
      <c r="V291"/>
      <c r="W291"/>
      <c r="X291"/>
      <c r="Y291"/>
    </row>
    <row r="292" spans="1:25" ht="12.75" customHeight="1" x14ac:dyDescent="0.2">
      <c r="A292" s="207"/>
      <c r="B292" s="212" t="s">
        <v>524</v>
      </c>
      <c r="C292" s="48" t="s">
        <v>669</v>
      </c>
      <c r="D292" s="16">
        <v>12224</v>
      </c>
      <c r="E292" s="17">
        <f t="shared" si="26"/>
        <v>1</v>
      </c>
      <c r="F292" s="16"/>
      <c r="G292" s="16">
        <v>0</v>
      </c>
      <c r="H292" s="17">
        <f t="shared" si="27"/>
        <v>0</v>
      </c>
      <c r="I292" s="16">
        <f t="shared" si="25"/>
        <v>12224</v>
      </c>
      <c r="N292" s="95"/>
      <c r="V292"/>
      <c r="W292"/>
      <c r="X292"/>
      <c r="Y292"/>
    </row>
    <row r="293" spans="1:25" ht="12.75" customHeight="1" x14ac:dyDescent="0.2">
      <c r="A293" s="207"/>
      <c r="B293" s="210"/>
      <c r="C293" s="9" t="s">
        <v>511</v>
      </c>
      <c r="D293" s="7">
        <v>6672</v>
      </c>
      <c r="E293" s="10">
        <f t="shared" si="26"/>
        <v>0.53324808184143224</v>
      </c>
      <c r="F293" s="7"/>
      <c r="G293" s="7">
        <v>5840</v>
      </c>
      <c r="H293" s="10">
        <f t="shared" si="27"/>
        <v>0.46675191815856776</v>
      </c>
      <c r="I293" s="7">
        <f t="shared" si="25"/>
        <v>12512</v>
      </c>
      <c r="N293" s="95"/>
      <c r="V293"/>
      <c r="W293"/>
      <c r="X293"/>
      <c r="Y293"/>
    </row>
    <row r="294" spans="1:25" ht="12.75" customHeight="1" x14ac:dyDescent="0.2">
      <c r="A294" s="207"/>
      <c r="B294" s="210"/>
      <c r="C294" s="50" t="s">
        <v>512</v>
      </c>
      <c r="D294" s="7"/>
      <c r="E294" s="10" t="s">
        <v>102</v>
      </c>
      <c r="F294" s="7"/>
      <c r="G294" s="7"/>
      <c r="H294" s="10" t="s">
        <v>102</v>
      </c>
      <c r="I294" s="7">
        <f t="shared" si="25"/>
        <v>0</v>
      </c>
      <c r="V294"/>
      <c r="W294"/>
      <c r="X294"/>
      <c r="Y294"/>
    </row>
    <row r="295" spans="1:25" ht="12.75" customHeight="1" thickBot="1" x14ac:dyDescent="0.25">
      <c r="A295" s="207"/>
      <c r="B295" s="217"/>
      <c r="C295" s="62" t="s">
        <v>25</v>
      </c>
      <c r="D295" s="63">
        <f>SUM(D292:D294)</f>
        <v>18896</v>
      </c>
      <c r="E295" s="61">
        <f t="shared" si="26"/>
        <v>0.76390685640362221</v>
      </c>
      <c r="F295" s="63"/>
      <c r="G295" s="63">
        <f>SUM(G292:G294)</f>
        <v>5840</v>
      </c>
      <c r="H295" s="61">
        <f t="shared" si="27"/>
        <v>0.23609314359637776</v>
      </c>
      <c r="I295" s="63">
        <f t="shared" si="25"/>
        <v>24736</v>
      </c>
      <c r="V295"/>
      <c r="W295"/>
      <c r="X295"/>
      <c r="Y295"/>
    </row>
    <row r="296" spans="1:25" ht="12.75" customHeight="1" thickBot="1" x14ac:dyDescent="0.25">
      <c r="A296" s="211"/>
      <c r="B296" s="204" t="s">
        <v>252</v>
      </c>
      <c r="C296" s="205"/>
      <c r="D296" s="76">
        <f>SUM(D276,D291,D295)</f>
        <v>66656</v>
      </c>
      <c r="E296" s="77">
        <f t="shared" si="26"/>
        <v>0.50724461220017047</v>
      </c>
      <c r="F296" s="78"/>
      <c r="G296" s="76">
        <f>SUM(G276,G291,G295)</f>
        <v>64752</v>
      </c>
      <c r="H296" s="77">
        <f t="shared" si="27"/>
        <v>0.49275538779982953</v>
      </c>
      <c r="I296" s="78">
        <f t="shared" si="25"/>
        <v>131408</v>
      </c>
      <c r="N296" s="95"/>
      <c r="V296"/>
      <c r="W296"/>
      <c r="X296"/>
      <c r="Y296"/>
    </row>
    <row r="297" spans="1:25" ht="12.75" customHeight="1" x14ac:dyDescent="0.2">
      <c r="A297" s="212" t="s">
        <v>530</v>
      </c>
      <c r="B297" s="212" t="s">
        <v>525</v>
      </c>
      <c r="C297" s="47" t="s">
        <v>297</v>
      </c>
      <c r="D297" s="36"/>
      <c r="E297" s="36"/>
      <c r="F297" s="36"/>
      <c r="G297" s="36"/>
      <c r="H297" s="36"/>
      <c r="I297" s="36"/>
      <c r="N297" s="95"/>
      <c r="V297"/>
      <c r="W297"/>
      <c r="X297"/>
      <c r="Y297"/>
    </row>
    <row r="298" spans="1:25" ht="12.75" customHeight="1" x14ac:dyDescent="0.2">
      <c r="A298" s="209"/>
      <c r="B298" s="210"/>
      <c r="C298" s="9" t="s">
        <v>78</v>
      </c>
      <c r="D298" s="15">
        <v>3376</v>
      </c>
      <c r="E298" s="10">
        <f t="shared" ref="E298:E305" si="28">+D298/$I298</f>
        <v>1</v>
      </c>
      <c r="F298" s="7"/>
      <c r="G298" s="15">
        <v>0</v>
      </c>
      <c r="H298" s="10">
        <f t="shared" ref="H298:H305" si="29">+G298/$I298</f>
        <v>0</v>
      </c>
      <c r="I298" s="7">
        <f t="shared" ref="I298:I305" si="30">+D298+G298</f>
        <v>3376</v>
      </c>
      <c r="N298" s="95"/>
      <c r="V298"/>
      <c r="W298"/>
      <c r="X298"/>
      <c r="Y298"/>
    </row>
    <row r="299" spans="1:25" ht="12.75" customHeight="1" x14ac:dyDescent="0.2">
      <c r="A299" s="209"/>
      <c r="B299" s="210"/>
      <c r="C299" s="9" t="s">
        <v>237</v>
      </c>
      <c r="D299" s="15"/>
      <c r="E299" s="10" t="s">
        <v>102</v>
      </c>
      <c r="F299" s="7"/>
      <c r="G299" s="15"/>
      <c r="H299" s="10" t="s">
        <v>102</v>
      </c>
      <c r="I299" s="7">
        <f t="shared" si="30"/>
        <v>0</v>
      </c>
      <c r="V299"/>
      <c r="W299"/>
      <c r="X299"/>
      <c r="Y299"/>
    </row>
    <row r="300" spans="1:25" ht="12.75" customHeight="1" x14ac:dyDescent="0.2">
      <c r="A300" s="209"/>
      <c r="B300" s="210"/>
      <c r="C300" s="9" t="s">
        <v>8</v>
      </c>
      <c r="D300" s="15"/>
      <c r="E300" s="10" t="s">
        <v>102</v>
      </c>
      <c r="F300" s="7"/>
      <c r="G300" s="15"/>
      <c r="H300" s="10" t="s">
        <v>102</v>
      </c>
      <c r="I300" s="7">
        <f t="shared" si="30"/>
        <v>0</v>
      </c>
      <c r="V300"/>
      <c r="W300"/>
      <c r="X300"/>
      <c r="Y300"/>
    </row>
    <row r="301" spans="1:25" ht="12.75" customHeight="1" x14ac:dyDescent="0.2">
      <c r="A301" s="209"/>
      <c r="B301" s="210"/>
      <c r="C301" s="9" t="s">
        <v>3</v>
      </c>
      <c r="D301" s="15"/>
      <c r="E301" s="10" t="s">
        <v>102</v>
      </c>
      <c r="F301" s="7"/>
      <c r="G301" s="15"/>
      <c r="H301" s="10" t="s">
        <v>102</v>
      </c>
      <c r="I301" s="7">
        <f t="shared" si="30"/>
        <v>0</v>
      </c>
      <c r="V301"/>
      <c r="W301"/>
      <c r="X301"/>
      <c r="Y301"/>
    </row>
    <row r="302" spans="1:25" ht="12.75" customHeight="1" x14ac:dyDescent="0.2">
      <c r="A302" s="209"/>
      <c r="B302" s="210"/>
      <c r="C302" s="9" t="s">
        <v>9</v>
      </c>
      <c r="D302" s="7"/>
      <c r="E302" s="10" t="s">
        <v>102</v>
      </c>
      <c r="F302" s="7"/>
      <c r="G302" s="7"/>
      <c r="H302" s="10" t="s">
        <v>102</v>
      </c>
      <c r="I302" s="7">
        <f t="shared" si="30"/>
        <v>0</v>
      </c>
      <c r="V302"/>
      <c r="W302"/>
      <c r="X302"/>
      <c r="Y302"/>
    </row>
    <row r="303" spans="1:25" ht="12.75" customHeight="1" x14ac:dyDescent="0.2">
      <c r="A303" s="209"/>
      <c r="B303" s="210"/>
      <c r="C303" s="9" t="s">
        <v>5</v>
      </c>
      <c r="D303" s="16"/>
      <c r="E303" s="10" t="s">
        <v>102</v>
      </c>
      <c r="F303" s="5"/>
      <c r="G303" s="16"/>
      <c r="H303" s="10" t="s">
        <v>102</v>
      </c>
      <c r="I303" s="16">
        <f t="shared" si="30"/>
        <v>0</v>
      </c>
      <c r="V303"/>
      <c r="W303"/>
      <c r="X303"/>
      <c r="Y303"/>
    </row>
    <row r="304" spans="1:25" ht="12.75" customHeight="1" x14ac:dyDescent="0.2">
      <c r="A304" s="209"/>
      <c r="B304" s="210"/>
      <c r="C304" s="9" t="s">
        <v>80</v>
      </c>
      <c r="D304" s="7"/>
      <c r="E304" s="10" t="s">
        <v>102</v>
      </c>
      <c r="F304" s="7"/>
      <c r="G304" s="7"/>
      <c r="H304" s="10" t="s">
        <v>102</v>
      </c>
      <c r="I304" s="7">
        <f t="shared" si="30"/>
        <v>0</v>
      </c>
      <c r="V304"/>
      <c r="W304"/>
      <c r="X304"/>
      <c r="Y304"/>
    </row>
    <row r="305" spans="1:25" ht="12.75" customHeight="1" x14ac:dyDescent="0.2">
      <c r="A305" s="209"/>
      <c r="B305" s="210"/>
      <c r="C305" s="35" t="s">
        <v>75</v>
      </c>
      <c r="D305" s="33">
        <f>SUM(D298:D304)</f>
        <v>3376</v>
      </c>
      <c r="E305" s="42">
        <f t="shared" si="28"/>
        <v>1</v>
      </c>
      <c r="F305" s="43"/>
      <c r="G305" s="33">
        <f>SUM(G298:G304)</f>
        <v>0</v>
      </c>
      <c r="H305" s="42">
        <f t="shared" si="29"/>
        <v>0</v>
      </c>
      <c r="I305" s="43">
        <f t="shared" si="30"/>
        <v>3376</v>
      </c>
      <c r="V305"/>
      <c r="W305"/>
      <c r="X305"/>
      <c r="Y305"/>
    </row>
    <row r="306" spans="1:25" ht="12.75" customHeight="1" x14ac:dyDescent="0.2">
      <c r="A306" s="209"/>
      <c r="B306" s="210"/>
      <c r="C306" s="53" t="s">
        <v>313</v>
      </c>
      <c r="D306" s="33"/>
      <c r="E306" s="34"/>
      <c r="F306" s="33"/>
      <c r="G306" s="33"/>
      <c r="H306" s="34"/>
      <c r="I306" s="33"/>
      <c r="V306"/>
      <c r="W306"/>
      <c r="X306"/>
      <c r="Y306"/>
    </row>
    <row r="307" spans="1:25" ht="12.75" customHeight="1" x14ac:dyDescent="0.2">
      <c r="A307" s="209"/>
      <c r="B307" s="210"/>
      <c r="C307" s="9" t="s">
        <v>7</v>
      </c>
      <c r="D307" s="15"/>
      <c r="E307" s="10" t="s">
        <v>102</v>
      </c>
      <c r="F307" s="7"/>
      <c r="G307" s="15"/>
      <c r="H307" s="10" t="s">
        <v>102</v>
      </c>
      <c r="I307" s="7">
        <f t="shared" si="25"/>
        <v>0</v>
      </c>
      <c r="V307"/>
      <c r="W307"/>
      <c r="X307"/>
      <c r="Y307"/>
    </row>
    <row r="308" spans="1:25" ht="12.75" customHeight="1" x14ac:dyDescent="0.2">
      <c r="A308" s="209"/>
      <c r="B308" s="210"/>
      <c r="C308" s="9" t="s">
        <v>79</v>
      </c>
      <c r="D308" s="15">
        <v>6528</v>
      </c>
      <c r="E308" s="10">
        <f t="shared" si="26"/>
        <v>0.65384615384615385</v>
      </c>
      <c r="F308" s="7"/>
      <c r="G308" s="15">
        <v>3456</v>
      </c>
      <c r="H308" s="10">
        <f t="shared" si="27"/>
        <v>0.34615384615384615</v>
      </c>
      <c r="I308" s="7">
        <f t="shared" si="25"/>
        <v>9984</v>
      </c>
      <c r="V308"/>
      <c r="W308"/>
      <c r="X308"/>
      <c r="Y308"/>
    </row>
    <row r="309" spans="1:25" ht="12.75" customHeight="1" x14ac:dyDescent="0.2">
      <c r="A309" s="209"/>
      <c r="B309" s="210"/>
      <c r="C309" s="9" t="s">
        <v>396</v>
      </c>
      <c r="D309" s="7">
        <v>1088</v>
      </c>
      <c r="E309" s="10">
        <f t="shared" si="26"/>
        <v>0.27868852459016391</v>
      </c>
      <c r="F309" s="7"/>
      <c r="G309" s="7">
        <v>2816</v>
      </c>
      <c r="H309" s="10">
        <f t="shared" si="27"/>
        <v>0.72131147540983609</v>
      </c>
      <c r="I309" s="7">
        <f t="shared" si="25"/>
        <v>3904</v>
      </c>
      <c r="V309"/>
      <c r="W309"/>
      <c r="X309"/>
      <c r="Y309"/>
    </row>
    <row r="310" spans="1:25" ht="12.75" customHeight="1" x14ac:dyDescent="0.2">
      <c r="A310" s="209"/>
      <c r="B310" s="210"/>
      <c r="C310" s="9" t="s">
        <v>208</v>
      </c>
      <c r="D310" s="7"/>
      <c r="E310" s="10" t="s">
        <v>102</v>
      </c>
      <c r="F310" s="12"/>
      <c r="G310" s="7"/>
      <c r="H310" s="10" t="s">
        <v>102</v>
      </c>
      <c r="I310" s="7">
        <f t="shared" si="25"/>
        <v>0</v>
      </c>
      <c r="V310"/>
      <c r="W310"/>
      <c r="X310"/>
      <c r="Y310"/>
    </row>
    <row r="311" spans="1:25" ht="12.75" customHeight="1" x14ac:dyDescent="0.2">
      <c r="A311" s="209"/>
      <c r="B311" s="210"/>
      <c r="C311" s="9" t="s">
        <v>219</v>
      </c>
      <c r="D311" s="15"/>
      <c r="E311" s="10" t="s">
        <v>102</v>
      </c>
      <c r="F311" s="7"/>
      <c r="G311" s="14"/>
      <c r="H311" s="10" t="s">
        <v>102</v>
      </c>
      <c r="I311" s="7">
        <f t="shared" si="25"/>
        <v>0</v>
      </c>
      <c r="V311"/>
      <c r="W311"/>
      <c r="X311"/>
      <c r="Y311"/>
    </row>
    <row r="312" spans="1:25" ht="12.75" customHeight="1" x14ac:dyDescent="0.2">
      <c r="A312" s="209"/>
      <c r="B312" s="210"/>
      <c r="C312" s="9" t="s">
        <v>10</v>
      </c>
      <c r="D312" s="7"/>
      <c r="E312" s="10" t="s">
        <v>102</v>
      </c>
      <c r="F312" s="7"/>
      <c r="G312" s="7"/>
      <c r="H312" s="10" t="s">
        <v>102</v>
      </c>
      <c r="I312" s="7">
        <f t="shared" si="25"/>
        <v>0</v>
      </c>
      <c r="V312"/>
      <c r="W312"/>
      <c r="X312"/>
      <c r="Y312"/>
    </row>
    <row r="313" spans="1:25" ht="12.75" customHeight="1" x14ac:dyDescent="0.2">
      <c r="A313" s="209"/>
      <c r="B313" s="210"/>
      <c r="C313" s="35" t="s">
        <v>75</v>
      </c>
      <c r="D313" s="33">
        <f>SUM(D307:D312)</f>
        <v>7616</v>
      </c>
      <c r="E313" s="34">
        <f t="shared" si="26"/>
        <v>0.54838709677419351</v>
      </c>
      <c r="F313" s="33"/>
      <c r="G313" s="33">
        <f>SUM(G307:G312)</f>
        <v>6272</v>
      </c>
      <c r="H313" s="34">
        <f t="shared" si="27"/>
        <v>0.45161290322580644</v>
      </c>
      <c r="I313" s="33">
        <f t="shared" si="25"/>
        <v>13888</v>
      </c>
      <c r="V313"/>
      <c r="W313"/>
      <c r="X313"/>
      <c r="Y313"/>
    </row>
    <row r="314" spans="1:25" ht="12.75" customHeight="1" thickBot="1" x14ac:dyDescent="0.25">
      <c r="A314" s="209"/>
      <c r="B314" s="217"/>
      <c r="C314" s="64" t="s">
        <v>25</v>
      </c>
      <c r="D314" s="63">
        <f>SUM(D305,D313)</f>
        <v>10992</v>
      </c>
      <c r="E314" s="61">
        <f t="shared" si="26"/>
        <v>0.63670064874884147</v>
      </c>
      <c r="F314" s="63"/>
      <c r="G314" s="63">
        <f>SUM(G305,G313)</f>
        <v>6272</v>
      </c>
      <c r="H314" s="61">
        <f t="shared" si="27"/>
        <v>0.36329935125115848</v>
      </c>
      <c r="I314" s="63">
        <f t="shared" si="25"/>
        <v>17264</v>
      </c>
      <c r="V314"/>
      <c r="W314"/>
      <c r="X314"/>
      <c r="Y314"/>
    </row>
    <row r="315" spans="1:25" ht="12.75" customHeight="1" x14ac:dyDescent="0.2">
      <c r="A315" s="209"/>
      <c r="B315" s="212" t="s">
        <v>526</v>
      </c>
      <c r="C315" s="53" t="s">
        <v>101</v>
      </c>
      <c r="D315" s="36"/>
      <c r="E315" s="36"/>
      <c r="F315" s="36"/>
      <c r="G315" s="36"/>
      <c r="H315" s="36"/>
      <c r="I315" s="36"/>
      <c r="V315"/>
      <c r="W315"/>
      <c r="X315"/>
      <c r="Y315"/>
    </row>
    <row r="316" spans="1:25" ht="12.75" customHeight="1" x14ac:dyDescent="0.2">
      <c r="A316" s="209"/>
      <c r="B316" s="210"/>
      <c r="C316" s="52" t="s">
        <v>36</v>
      </c>
      <c r="D316" s="15"/>
      <c r="E316" s="10" t="s">
        <v>102</v>
      </c>
      <c r="F316" s="7"/>
      <c r="G316" s="15"/>
      <c r="H316" s="10" t="s">
        <v>102</v>
      </c>
      <c r="I316" s="7">
        <f t="shared" ref="I316:I325" si="31">+D316+G316</f>
        <v>0</v>
      </c>
      <c r="V316"/>
      <c r="W316"/>
      <c r="X316"/>
      <c r="Y316"/>
    </row>
    <row r="317" spans="1:25" ht="12.75" customHeight="1" x14ac:dyDescent="0.2">
      <c r="A317" s="209"/>
      <c r="B317" s="210"/>
      <c r="C317" s="52" t="s">
        <v>207</v>
      </c>
      <c r="D317" s="7"/>
      <c r="E317" s="10" t="s">
        <v>102</v>
      </c>
      <c r="F317" s="7"/>
      <c r="G317" s="7"/>
      <c r="H317" s="10" t="s">
        <v>102</v>
      </c>
      <c r="I317" s="7">
        <f t="shared" si="31"/>
        <v>0</v>
      </c>
      <c r="V317"/>
      <c r="W317"/>
      <c r="X317"/>
      <c r="Y317"/>
    </row>
    <row r="318" spans="1:25" ht="12.75" customHeight="1" x14ac:dyDescent="0.2">
      <c r="A318" s="209"/>
      <c r="B318" s="210"/>
      <c r="C318" s="9" t="s">
        <v>314</v>
      </c>
      <c r="D318" s="16">
        <v>5312</v>
      </c>
      <c r="E318" s="17">
        <f t="shared" ref="E318:E325" si="32">+D318/$I318</f>
        <v>1</v>
      </c>
      <c r="F318" s="16"/>
      <c r="G318" s="16">
        <v>0</v>
      </c>
      <c r="H318" s="17">
        <f t="shared" ref="H318:H325" si="33">+G318/$I318</f>
        <v>0</v>
      </c>
      <c r="I318" s="16">
        <f t="shared" si="31"/>
        <v>5312</v>
      </c>
      <c r="N318" s="95"/>
      <c r="V318"/>
      <c r="W318"/>
      <c r="X318"/>
      <c r="Y318"/>
    </row>
    <row r="319" spans="1:25" ht="12.75" customHeight="1" x14ac:dyDescent="0.2">
      <c r="A319" s="209"/>
      <c r="B319" s="210"/>
      <c r="C319" s="52" t="s">
        <v>0</v>
      </c>
      <c r="D319" s="16"/>
      <c r="E319" s="10" t="s">
        <v>102</v>
      </c>
      <c r="F319" s="16"/>
      <c r="G319" s="16"/>
      <c r="H319" s="10" t="s">
        <v>102</v>
      </c>
      <c r="I319" s="16">
        <f t="shared" si="31"/>
        <v>0</v>
      </c>
      <c r="V319"/>
      <c r="W319"/>
      <c r="X319"/>
      <c r="Y319"/>
    </row>
    <row r="320" spans="1:25" ht="12.75" customHeight="1" x14ac:dyDescent="0.2">
      <c r="A320" s="209"/>
      <c r="B320" s="210"/>
      <c r="C320" s="52" t="s">
        <v>37</v>
      </c>
      <c r="D320" s="7"/>
      <c r="E320" s="10" t="s">
        <v>102</v>
      </c>
      <c r="F320" s="7"/>
      <c r="G320" s="7"/>
      <c r="H320" s="10" t="s">
        <v>102</v>
      </c>
      <c r="I320" s="7">
        <f t="shared" si="31"/>
        <v>0</v>
      </c>
      <c r="V320"/>
      <c r="W320"/>
      <c r="X320"/>
      <c r="Y320"/>
    </row>
    <row r="321" spans="1:25" ht="12.75" customHeight="1" x14ac:dyDescent="0.2">
      <c r="A321" s="209"/>
      <c r="B321" s="210"/>
      <c r="C321" s="9" t="s">
        <v>2</v>
      </c>
      <c r="D321" s="15"/>
      <c r="E321" s="10" t="s">
        <v>102</v>
      </c>
      <c r="F321" s="7"/>
      <c r="G321" s="15"/>
      <c r="H321" s="10" t="s">
        <v>102</v>
      </c>
      <c r="I321" s="7">
        <f t="shared" si="31"/>
        <v>0</v>
      </c>
      <c r="V321"/>
      <c r="W321"/>
      <c r="X321"/>
      <c r="Y321"/>
    </row>
    <row r="322" spans="1:25" ht="12.75" customHeight="1" x14ac:dyDescent="0.2">
      <c r="A322" s="209"/>
      <c r="B322" s="210"/>
      <c r="C322" s="52" t="s">
        <v>309</v>
      </c>
      <c r="D322" s="7">
        <v>8256</v>
      </c>
      <c r="E322" s="10">
        <f t="shared" si="32"/>
        <v>0.7136929460580913</v>
      </c>
      <c r="F322" s="7"/>
      <c r="G322" s="7">
        <v>3312</v>
      </c>
      <c r="H322" s="10">
        <f t="shared" si="33"/>
        <v>0.2863070539419087</v>
      </c>
      <c r="I322" s="7">
        <f t="shared" si="31"/>
        <v>11568</v>
      </c>
      <c r="V322"/>
      <c r="W322"/>
      <c r="X322"/>
      <c r="Y322"/>
    </row>
    <row r="323" spans="1:25" ht="12.75" customHeight="1" x14ac:dyDescent="0.2">
      <c r="A323" s="209"/>
      <c r="B323" s="210"/>
      <c r="C323" s="45" t="s">
        <v>215</v>
      </c>
      <c r="D323" s="15">
        <v>0</v>
      </c>
      <c r="E323" s="10">
        <f t="shared" si="32"/>
        <v>0</v>
      </c>
      <c r="F323" s="7"/>
      <c r="G323" s="15">
        <v>48</v>
      </c>
      <c r="H323" s="10">
        <f t="shared" si="33"/>
        <v>1</v>
      </c>
      <c r="I323" s="7">
        <f t="shared" si="31"/>
        <v>48</v>
      </c>
      <c r="V323"/>
      <c r="W323"/>
      <c r="X323"/>
      <c r="Y323"/>
    </row>
    <row r="324" spans="1:25" ht="12.75" customHeight="1" x14ac:dyDescent="0.2">
      <c r="A324" s="209"/>
      <c r="B324" s="210"/>
      <c r="C324" s="9" t="s">
        <v>206</v>
      </c>
      <c r="D324" s="7"/>
      <c r="E324" s="10" t="s">
        <v>102</v>
      </c>
      <c r="F324" s="7"/>
      <c r="G324" s="7"/>
      <c r="H324" s="10" t="s">
        <v>102</v>
      </c>
      <c r="I324" s="7">
        <f t="shared" si="31"/>
        <v>0</v>
      </c>
      <c r="V324"/>
      <c r="W324"/>
      <c r="X324"/>
      <c r="Y324"/>
    </row>
    <row r="325" spans="1:25" ht="12.75" customHeight="1" x14ac:dyDescent="0.2">
      <c r="A325" s="209"/>
      <c r="B325" s="210"/>
      <c r="C325" s="35" t="s">
        <v>75</v>
      </c>
      <c r="D325" s="37">
        <f>SUM(D316:D324)</f>
        <v>13568</v>
      </c>
      <c r="E325" s="34">
        <f t="shared" si="32"/>
        <v>0.80151228733459357</v>
      </c>
      <c r="F325" s="33"/>
      <c r="G325" s="37">
        <f>SUM(G316:G324)</f>
        <v>3360</v>
      </c>
      <c r="H325" s="34">
        <f t="shared" si="33"/>
        <v>0.19848771266540643</v>
      </c>
      <c r="I325" s="33">
        <f t="shared" si="31"/>
        <v>16928</v>
      </c>
      <c r="V325"/>
      <c r="W325"/>
      <c r="X325"/>
      <c r="Y325"/>
    </row>
    <row r="326" spans="1:25" ht="12.75" customHeight="1" x14ac:dyDescent="0.2">
      <c r="A326" s="209"/>
      <c r="B326" s="210"/>
      <c r="C326" s="53" t="s">
        <v>179</v>
      </c>
      <c r="D326" s="37"/>
      <c r="E326" s="34"/>
      <c r="F326" s="33"/>
      <c r="G326" s="37"/>
      <c r="H326" s="34"/>
      <c r="I326" s="33"/>
      <c r="V326"/>
      <c r="W326"/>
      <c r="X326"/>
      <c r="Y326"/>
    </row>
    <row r="327" spans="1:25" ht="12.75" customHeight="1" x14ac:dyDescent="0.2">
      <c r="A327" s="209"/>
      <c r="B327" s="210"/>
      <c r="C327" s="9" t="s">
        <v>312</v>
      </c>
      <c r="D327" s="16">
        <v>1488</v>
      </c>
      <c r="E327" s="17">
        <f>+D327/$I327</f>
        <v>0.5636363636363636</v>
      </c>
      <c r="F327" s="16"/>
      <c r="G327" s="16">
        <v>1152</v>
      </c>
      <c r="H327" s="17">
        <f>+G327/$I327</f>
        <v>0.43636363636363634</v>
      </c>
      <c r="I327" s="16">
        <f>+D327+G327</f>
        <v>2640</v>
      </c>
      <c r="N327" s="95"/>
      <c r="V327"/>
      <c r="W327"/>
      <c r="X327"/>
      <c r="Y327"/>
    </row>
    <row r="328" spans="1:25" ht="12.75" customHeight="1" x14ac:dyDescent="0.2">
      <c r="A328" s="209"/>
      <c r="B328" s="210"/>
      <c r="C328" s="9" t="s">
        <v>34</v>
      </c>
      <c r="D328" s="7">
        <v>20400</v>
      </c>
      <c r="E328" s="10">
        <f t="shared" ref="E328" si="34">+D328/$I328</f>
        <v>1</v>
      </c>
      <c r="F328" s="7"/>
      <c r="G328" s="7">
        <v>0</v>
      </c>
      <c r="H328" s="10">
        <f t="shared" ref="H328" si="35">+G328/$I328</f>
        <v>0</v>
      </c>
      <c r="I328" s="7">
        <f t="shared" ref="I328:I329" si="36">+D328+G328</f>
        <v>20400</v>
      </c>
      <c r="V328"/>
      <c r="W328"/>
      <c r="X328"/>
      <c r="Y328"/>
    </row>
    <row r="329" spans="1:25" ht="12.75" customHeight="1" x14ac:dyDescent="0.2">
      <c r="A329" s="209"/>
      <c r="B329" s="210"/>
      <c r="C329" s="9" t="s">
        <v>81</v>
      </c>
      <c r="D329" s="7"/>
      <c r="E329" s="10" t="s">
        <v>102</v>
      </c>
      <c r="F329" s="7"/>
      <c r="G329" s="7"/>
      <c r="H329" s="10" t="s">
        <v>102</v>
      </c>
      <c r="I329" s="7">
        <f t="shared" si="36"/>
        <v>0</v>
      </c>
      <c r="V329"/>
      <c r="W329"/>
      <c r="X329"/>
      <c r="Y329"/>
    </row>
    <row r="330" spans="1:25" ht="12.75" customHeight="1" x14ac:dyDescent="0.2">
      <c r="A330" s="209"/>
      <c r="B330" s="210"/>
      <c r="C330" s="9" t="s">
        <v>6</v>
      </c>
      <c r="D330" s="7">
        <v>7952</v>
      </c>
      <c r="E330" s="10">
        <f>+D330/$I330</f>
        <v>1</v>
      </c>
      <c r="F330" s="7"/>
      <c r="G330" s="7">
        <v>0</v>
      </c>
      <c r="H330" s="10">
        <f>+G330/$I330</f>
        <v>0</v>
      </c>
      <c r="I330" s="7">
        <f>+D330+G330</f>
        <v>7952</v>
      </c>
      <c r="V330"/>
      <c r="W330"/>
      <c r="X330"/>
      <c r="Y330"/>
    </row>
    <row r="331" spans="1:25" ht="12.75" customHeight="1" x14ac:dyDescent="0.2">
      <c r="A331" s="209"/>
      <c r="B331" s="210"/>
      <c r="C331" s="35" t="s">
        <v>75</v>
      </c>
      <c r="D331" s="33">
        <f>SUM(D327:D330)</f>
        <v>29840</v>
      </c>
      <c r="E331" s="34">
        <f>+D331/$I331</f>
        <v>0.9628291171915333</v>
      </c>
      <c r="F331" s="33"/>
      <c r="G331" s="33">
        <f>SUM(G327:G330)</f>
        <v>1152</v>
      </c>
      <c r="H331" s="34">
        <f>+G331/$I331</f>
        <v>3.7170882808466699E-2</v>
      </c>
      <c r="I331" s="33">
        <f>+D331+G331</f>
        <v>30992</v>
      </c>
      <c r="N331" s="95"/>
      <c r="V331"/>
      <c r="W331"/>
      <c r="X331"/>
      <c r="Y331"/>
    </row>
    <row r="332" spans="1:25" ht="12.75" customHeight="1" x14ac:dyDescent="0.2">
      <c r="A332" s="209"/>
      <c r="B332" s="210"/>
      <c r="C332" s="53" t="s">
        <v>93</v>
      </c>
      <c r="D332" s="43"/>
      <c r="E332" s="42"/>
      <c r="F332" s="43"/>
      <c r="G332" s="43"/>
      <c r="H332" s="42"/>
      <c r="I332" s="43"/>
      <c r="V332"/>
      <c r="W332"/>
      <c r="X332"/>
      <c r="Y332"/>
    </row>
    <row r="333" spans="1:25" ht="12.75" customHeight="1" x14ac:dyDescent="0.2">
      <c r="A333" s="209"/>
      <c r="B333" s="210"/>
      <c r="C333" s="9" t="s">
        <v>1</v>
      </c>
      <c r="D333" s="15">
        <v>2944</v>
      </c>
      <c r="E333" s="10">
        <f t="shared" si="26"/>
        <v>1</v>
      </c>
      <c r="F333" s="7"/>
      <c r="G333" s="15">
        <v>0</v>
      </c>
      <c r="H333" s="10">
        <f t="shared" si="27"/>
        <v>0</v>
      </c>
      <c r="I333" s="7">
        <f t="shared" si="25"/>
        <v>2944</v>
      </c>
      <c r="V333"/>
      <c r="W333"/>
      <c r="X333"/>
      <c r="Y333"/>
    </row>
    <row r="334" spans="1:25" ht="12.75" customHeight="1" x14ac:dyDescent="0.2">
      <c r="A334" s="209"/>
      <c r="B334" s="210"/>
      <c r="C334" s="9" t="s">
        <v>97</v>
      </c>
      <c r="D334" s="15"/>
      <c r="E334" s="10" t="s">
        <v>102</v>
      </c>
      <c r="F334" s="7"/>
      <c r="G334" s="15"/>
      <c r="H334" s="10" t="s">
        <v>102</v>
      </c>
      <c r="I334" s="7">
        <f t="shared" si="25"/>
        <v>0</v>
      </c>
      <c r="V334"/>
      <c r="W334"/>
      <c r="X334"/>
      <c r="Y334"/>
    </row>
    <row r="335" spans="1:25" ht="12.75" customHeight="1" x14ac:dyDescent="0.2">
      <c r="A335" s="209"/>
      <c r="B335" s="210"/>
      <c r="C335" s="9" t="s">
        <v>307</v>
      </c>
      <c r="D335" s="15">
        <v>3552</v>
      </c>
      <c r="E335" s="10">
        <f t="shared" si="26"/>
        <v>0.32743362831858408</v>
      </c>
      <c r="F335" s="7"/>
      <c r="G335" s="15">
        <v>7296</v>
      </c>
      <c r="H335" s="10">
        <f t="shared" si="27"/>
        <v>0.67256637168141598</v>
      </c>
      <c r="I335" s="7">
        <f t="shared" si="25"/>
        <v>10848</v>
      </c>
      <c r="N335" s="95"/>
      <c r="V335"/>
      <c r="W335"/>
      <c r="X335"/>
      <c r="Y335"/>
    </row>
    <row r="336" spans="1:25" ht="12.75" customHeight="1" x14ac:dyDescent="0.2">
      <c r="A336" s="209"/>
      <c r="B336" s="210"/>
      <c r="C336" s="9" t="s">
        <v>4</v>
      </c>
      <c r="D336" s="7"/>
      <c r="E336" s="10" t="s">
        <v>102</v>
      </c>
      <c r="F336" s="7"/>
      <c r="G336" s="7"/>
      <c r="H336" s="10" t="s">
        <v>102</v>
      </c>
      <c r="I336" s="7">
        <f t="shared" si="25"/>
        <v>0</v>
      </c>
      <c r="V336"/>
      <c r="W336"/>
      <c r="X336"/>
      <c r="Y336"/>
    </row>
    <row r="337" spans="1:25" ht="12.75" customHeight="1" x14ac:dyDescent="0.2">
      <c r="A337" s="209"/>
      <c r="B337" s="210"/>
      <c r="C337" s="9" t="s">
        <v>47</v>
      </c>
      <c r="D337" s="7">
        <v>15936</v>
      </c>
      <c r="E337" s="10">
        <f>+D337/$I337</f>
        <v>0.77934272300469487</v>
      </c>
      <c r="F337" s="7"/>
      <c r="G337" s="7">
        <v>4512</v>
      </c>
      <c r="H337" s="10">
        <f>+G337/$I337</f>
        <v>0.22065727699530516</v>
      </c>
      <c r="I337" s="7">
        <f>+D337+G337</f>
        <v>20448</v>
      </c>
      <c r="N337" s="95"/>
      <c r="V337"/>
      <c r="W337"/>
      <c r="X337"/>
      <c r="Y337"/>
    </row>
    <row r="338" spans="1:25" ht="12.75" customHeight="1" x14ac:dyDescent="0.2">
      <c r="A338" s="209"/>
      <c r="B338" s="210"/>
      <c r="C338" s="35" t="s">
        <v>75</v>
      </c>
      <c r="D338" s="33">
        <f>SUM(D333:D337)</f>
        <v>22432</v>
      </c>
      <c r="E338" s="34">
        <f t="shared" si="26"/>
        <v>0.65514018691588782</v>
      </c>
      <c r="F338" s="33"/>
      <c r="G338" s="33">
        <f>SUM(G333:G337)</f>
        <v>11808</v>
      </c>
      <c r="H338" s="34">
        <f t="shared" si="27"/>
        <v>0.34485981308411218</v>
      </c>
      <c r="I338" s="33">
        <f t="shared" si="25"/>
        <v>34240</v>
      </c>
      <c r="V338"/>
      <c r="W338"/>
      <c r="X338"/>
      <c r="Y338"/>
    </row>
    <row r="339" spans="1:25" ht="12.75" customHeight="1" thickBot="1" x14ac:dyDescent="0.25">
      <c r="A339" s="209"/>
      <c r="B339" s="217"/>
      <c r="C339" s="64" t="s">
        <v>25</v>
      </c>
      <c r="D339" s="63">
        <f>SUM(D325,D331,D338)</f>
        <v>65840</v>
      </c>
      <c r="E339" s="61">
        <f t="shared" si="26"/>
        <v>0.80136319376825704</v>
      </c>
      <c r="F339" s="63"/>
      <c r="G339" s="63">
        <f>SUM(G325,G331,G338)</f>
        <v>16320</v>
      </c>
      <c r="H339" s="61">
        <f t="shared" si="27"/>
        <v>0.19863680623174293</v>
      </c>
      <c r="I339" s="63">
        <f t="shared" si="25"/>
        <v>82160</v>
      </c>
      <c r="N339" s="95"/>
      <c r="V339"/>
      <c r="W339"/>
      <c r="X339"/>
      <c r="Y339"/>
    </row>
    <row r="340" spans="1:25" ht="12.75" customHeight="1" x14ac:dyDescent="0.2">
      <c r="A340" s="207" t="s">
        <v>530</v>
      </c>
      <c r="B340" s="212" t="s">
        <v>527</v>
      </c>
      <c r="C340" s="51" t="s">
        <v>487</v>
      </c>
      <c r="D340" s="65"/>
      <c r="E340" s="65"/>
      <c r="F340" s="65"/>
      <c r="G340" s="33"/>
      <c r="H340" s="33"/>
      <c r="I340" s="38"/>
      <c r="V340"/>
      <c r="W340"/>
      <c r="X340"/>
      <c r="Y340"/>
    </row>
    <row r="341" spans="1:25" ht="12.75" customHeight="1" x14ac:dyDescent="0.2">
      <c r="A341" s="207"/>
      <c r="B341" s="210"/>
      <c r="C341" s="9" t="s">
        <v>234</v>
      </c>
      <c r="D341" s="7"/>
      <c r="E341" s="10" t="s">
        <v>102</v>
      </c>
      <c r="F341" s="12"/>
      <c r="G341" s="7"/>
      <c r="H341" s="10" t="s">
        <v>102</v>
      </c>
      <c r="I341" s="15">
        <f t="shared" ref="I341:I404" si="37">+D341+G341</f>
        <v>0</v>
      </c>
      <c r="V341"/>
      <c r="W341"/>
      <c r="X341"/>
      <c r="Y341"/>
    </row>
    <row r="342" spans="1:25" ht="12.75" customHeight="1" x14ac:dyDescent="0.2">
      <c r="A342" s="207"/>
      <c r="B342" s="210"/>
      <c r="C342" s="9" t="s">
        <v>235</v>
      </c>
      <c r="D342" s="7"/>
      <c r="E342" s="10" t="s">
        <v>102</v>
      </c>
      <c r="F342" s="12"/>
      <c r="G342" s="7"/>
      <c r="H342" s="10" t="s">
        <v>102</v>
      </c>
      <c r="I342" s="15">
        <f t="shared" si="37"/>
        <v>0</v>
      </c>
      <c r="V342"/>
      <c r="W342"/>
      <c r="X342"/>
      <c r="Y342"/>
    </row>
    <row r="343" spans="1:25" ht="12.75" customHeight="1" x14ac:dyDescent="0.2">
      <c r="A343" s="207"/>
      <c r="B343" s="210"/>
      <c r="C343" s="52" t="s">
        <v>19</v>
      </c>
      <c r="D343" s="7"/>
      <c r="E343" s="10" t="s">
        <v>102</v>
      </c>
      <c r="F343" s="12"/>
      <c r="G343" s="7"/>
      <c r="H343" s="10" t="s">
        <v>102</v>
      </c>
      <c r="I343" s="15">
        <f t="shared" si="37"/>
        <v>0</v>
      </c>
      <c r="V343"/>
      <c r="W343"/>
      <c r="X343"/>
      <c r="Y343"/>
    </row>
    <row r="344" spans="1:25" ht="12.75" customHeight="1" x14ac:dyDescent="0.2">
      <c r="A344" s="207"/>
      <c r="B344" s="210"/>
      <c r="C344" s="52" t="s">
        <v>14</v>
      </c>
      <c r="D344" s="7"/>
      <c r="E344" s="10" t="s">
        <v>102</v>
      </c>
      <c r="F344" s="12"/>
      <c r="G344" s="7"/>
      <c r="H344" s="10" t="s">
        <v>102</v>
      </c>
      <c r="I344" s="15">
        <f t="shared" si="37"/>
        <v>0</v>
      </c>
      <c r="V344"/>
      <c r="W344"/>
      <c r="X344"/>
      <c r="Y344"/>
    </row>
    <row r="345" spans="1:25" ht="12.75" customHeight="1" x14ac:dyDescent="0.2">
      <c r="A345" s="207"/>
      <c r="B345" s="210"/>
      <c r="C345" s="9" t="s">
        <v>470</v>
      </c>
      <c r="D345" s="7">
        <v>192</v>
      </c>
      <c r="E345" s="10">
        <f t="shared" ref="E345:E374" si="38">+D345/$I345</f>
        <v>1</v>
      </c>
      <c r="F345" s="12"/>
      <c r="G345" s="7">
        <v>0</v>
      </c>
      <c r="H345" s="10">
        <f t="shared" ref="H345:H374" si="39">+G345/$I345</f>
        <v>0</v>
      </c>
      <c r="I345" s="15">
        <f t="shared" si="37"/>
        <v>192</v>
      </c>
      <c r="N345" s="95"/>
      <c r="V345"/>
      <c r="W345"/>
      <c r="X345"/>
      <c r="Y345"/>
    </row>
    <row r="346" spans="1:25" ht="12.75" customHeight="1" x14ac:dyDescent="0.2">
      <c r="A346" s="207"/>
      <c r="B346" s="210"/>
      <c r="C346" s="9" t="s">
        <v>15</v>
      </c>
      <c r="D346" s="7"/>
      <c r="E346" s="10" t="s">
        <v>102</v>
      </c>
      <c r="F346" s="12"/>
      <c r="G346" s="7"/>
      <c r="H346" s="10" t="s">
        <v>102</v>
      </c>
      <c r="I346" s="15">
        <f t="shared" si="37"/>
        <v>0</v>
      </c>
      <c r="V346"/>
      <c r="W346"/>
      <c r="X346"/>
      <c r="Y346"/>
    </row>
    <row r="347" spans="1:25" ht="12.75" customHeight="1" x14ac:dyDescent="0.2">
      <c r="A347" s="207"/>
      <c r="B347" s="210"/>
      <c r="C347" s="9" t="s">
        <v>236</v>
      </c>
      <c r="D347" s="7"/>
      <c r="E347" s="10" t="s">
        <v>102</v>
      </c>
      <c r="F347" s="12"/>
      <c r="G347" s="7"/>
      <c r="H347" s="10" t="s">
        <v>102</v>
      </c>
      <c r="I347" s="15">
        <f t="shared" si="37"/>
        <v>0</v>
      </c>
      <c r="V347"/>
      <c r="W347"/>
      <c r="X347"/>
      <c r="Y347"/>
    </row>
    <row r="348" spans="1:25" ht="12.75" customHeight="1" x14ac:dyDescent="0.2">
      <c r="A348" s="207"/>
      <c r="B348" s="210"/>
      <c r="C348" s="9" t="s">
        <v>18</v>
      </c>
      <c r="D348" s="7"/>
      <c r="E348" s="10" t="s">
        <v>102</v>
      </c>
      <c r="F348" s="12"/>
      <c r="G348" s="7"/>
      <c r="H348" s="10" t="s">
        <v>102</v>
      </c>
      <c r="I348" s="15">
        <f t="shared" si="37"/>
        <v>0</v>
      </c>
      <c r="V348"/>
      <c r="W348"/>
      <c r="X348"/>
      <c r="Y348"/>
    </row>
    <row r="349" spans="1:25" ht="12.75" customHeight="1" x14ac:dyDescent="0.2">
      <c r="A349" s="207"/>
      <c r="B349" s="210"/>
      <c r="C349" s="9" t="s">
        <v>24</v>
      </c>
      <c r="D349" s="7">
        <v>0</v>
      </c>
      <c r="E349" s="10">
        <f t="shared" si="38"/>
        <v>0</v>
      </c>
      <c r="F349" s="12"/>
      <c r="G349" s="7">
        <v>1152</v>
      </c>
      <c r="H349" s="10">
        <f t="shared" si="39"/>
        <v>1</v>
      </c>
      <c r="I349" s="15">
        <f t="shared" si="37"/>
        <v>1152</v>
      </c>
      <c r="V349"/>
      <c r="W349"/>
      <c r="X349"/>
      <c r="Y349"/>
    </row>
    <row r="350" spans="1:25" ht="12.75" customHeight="1" x14ac:dyDescent="0.2">
      <c r="A350" s="207"/>
      <c r="B350" s="210"/>
      <c r="C350" s="56" t="s">
        <v>75</v>
      </c>
      <c r="D350" s="33">
        <f>SUM(D341:D349)</f>
        <v>192</v>
      </c>
      <c r="E350" s="34">
        <f t="shared" si="38"/>
        <v>0.14285714285714285</v>
      </c>
      <c r="F350" s="65"/>
      <c r="G350" s="33">
        <f>SUM(G341:G349)</f>
        <v>1152</v>
      </c>
      <c r="H350" s="34">
        <f t="shared" si="39"/>
        <v>0.8571428571428571</v>
      </c>
      <c r="I350" s="37">
        <f t="shared" si="37"/>
        <v>1344</v>
      </c>
      <c r="V350"/>
      <c r="W350"/>
      <c r="X350"/>
      <c r="Y350"/>
    </row>
    <row r="351" spans="1:25" ht="12.75" customHeight="1" x14ac:dyDescent="0.2">
      <c r="A351" s="207"/>
      <c r="B351" s="210"/>
      <c r="C351" s="53" t="s">
        <v>299</v>
      </c>
      <c r="D351" s="33"/>
      <c r="E351" s="34"/>
      <c r="F351" s="65"/>
      <c r="G351" s="33"/>
      <c r="H351" s="34"/>
      <c r="I351" s="37"/>
      <c r="V351"/>
      <c r="W351"/>
      <c r="X351"/>
      <c r="Y351"/>
    </row>
    <row r="352" spans="1:25" ht="12.75" customHeight="1" x14ac:dyDescent="0.2">
      <c r="A352" s="207"/>
      <c r="B352" s="210"/>
      <c r="C352" s="49" t="s">
        <v>208</v>
      </c>
      <c r="D352" s="7"/>
      <c r="E352" s="10" t="s">
        <v>102</v>
      </c>
      <c r="F352" s="12"/>
      <c r="G352" s="7"/>
      <c r="H352" s="10" t="s">
        <v>102</v>
      </c>
      <c r="I352" s="15">
        <f t="shared" si="37"/>
        <v>0</v>
      </c>
      <c r="V352"/>
      <c r="W352"/>
      <c r="X352"/>
      <c r="Y352"/>
    </row>
    <row r="353" spans="1:25" ht="12.75" customHeight="1" x14ac:dyDescent="0.2">
      <c r="A353" s="207"/>
      <c r="B353" s="210"/>
      <c r="C353" s="49" t="s">
        <v>16</v>
      </c>
      <c r="D353" s="7"/>
      <c r="E353" s="10" t="s">
        <v>102</v>
      </c>
      <c r="F353" s="12"/>
      <c r="G353" s="7"/>
      <c r="H353" s="10" t="s">
        <v>102</v>
      </c>
      <c r="I353" s="15">
        <f t="shared" si="37"/>
        <v>0</v>
      </c>
      <c r="V353"/>
      <c r="W353"/>
      <c r="X353"/>
      <c r="Y353"/>
    </row>
    <row r="354" spans="1:25" ht="12.75" customHeight="1" x14ac:dyDescent="0.2">
      <c r="A354" s="207"/>
      <c r="B354" s="210"/>
      <c r="C354" s="49" t="s">
        <v>17</v>
      </c>
      <c r="D354" s="7"/>
      <c r="E354" s="10" t="s">
        <v>102</v>
      </c>
      <c r="F354" s="12"/>
      <c r="G354" s="7"/>
      <c r="H354" s="10" t="s">
        <v>102</v>
      </c>
      <c r="I354" s="15">
        <f t="shared" si="37"/>
        <v>0</v>
      </c>
      <c r="V354"/>
      <c r="W354"/>
      <c r="X354"/>
      <c r="Y354"/>
    </row>
    <row r="355" spans="1:25" ht="12.75" customHeight="1" x14ac:dyDescent="0.2">
      <c r="A355" s="207"/>
      <c r="B355" s="210"/>
      <c r="C355" s="9" t="s">
        <v>21</v>
      </c>
      <c r="D355" s="7"/>
      <c r="E355" s="10" t="s">
        <v>102</v>
      </c>
      <c r="F355" s="12"/>
      <c r="G355" s="7"/>
      <c r="H355" s="10" t="s">
        <v>102</v>
      </c>
      <c r="I355" s="15">
        <f t="shared" si="37"/>
        <v>0</v>
      </c>
      <c r="V355"/>
      <c r="W355"/>
      <c r="X355"/>
      <c r="Y355"/>
    </row>
    <row r="356" spans="1:25" ht="12.75" customHeight="1" x14ac:dyDescent="0.2">
      <c r="A356" s="207"/>
      <c r="B356" s="210"/>
      <c r="C356" s="49" t="s">
        <v>22</v>
      </c>
      <c r="D356" s="7">
        <v>1152</v>
      </c>
      <c r="E356" s="10">
        <f t="shared" si="38"/>
        <v>1</v>
      </c>
      <c r="F356" s="12"/>
      <c r="G356" s="7">
        <v>0</v>
      </c>
      <c r="H356" s="10">
        <f t="shared" si="39"/>
        <v>0</v>
      </c>
      <c r="I356" s="15">
        <f t="shared" si="37"/>
        <v>1152</v>
      </c>
      <c r="V356"/>
      <c r="W356"/>
      <c r="X356"/>
      <c r="Y356"/>
    </row>
    <row r="357" spans="1:25" ht="12.75" customHeight="1" x14ac:dyDescent="0.2">
      <c r="A357" s="207"/>
      <c r="B357" s="210"/>
      <c r="C357" s="9" t="s">
        <v>23</v>
      </c>
      <c r="D357" s="7"/>
      <c r="E357" s="10" t="s">
        <v>102</v>
      </c>
      <c r="F357" s="12"/>
      <c r="G357" s="7"/>
      <c r="H357" s="10" t="s">
        <v>102</v>
      </c>
      <c r="I357" s="15">
        <f t="shared" si="37"/>
        <v>0</v>
      </c>
      <c r="V357"/>
      <c r="W357"/>
      <c r="X357"/>
      <c r="Y357"/>
    </row>
    <row r="358" spans="1:25" ht="12.75" customHeight="1" x14ac:dyDescent="0.2">
      <c r="A358" s="207"/>
      <c r="B358" s="210"/>
      <c r="C358" s="35" t="s">
        <v>75</v>
      </c>
      <c r="D358" s="33">
        <f>SUM(D352:D357)</f>
        <v>1152</v>
      </c>
      <c r="E358" s="34">
        <f t="shared" si="38"/>
        <v>1</v>
      </c>
      <c r="F358" s="65"/>
      <c r="G358" s="33">
        <f>SUM(G352:G357)</f>
        <v>0</v>
      </c>
      <c r="H358" s="34">
        <f t="shared" si="39"/>
        <v>0</v>
      </c>
      <c r="I358" s="37">
        <f t="shared" si="37"/>
        <v>1152</v>
      </c>
      <c r="N358" s="95"/>
      <c r="V358"/>
      <c r="W358"/>
      <c r="X358"/>
      <c r="Y358"/>
    </row>
    <row r="359" spans="1:25" ht="12.75" customHeight="1" x14ac:dyDescent="0.2">
      <c r="A359" s="207"/>
      <c r="B359" s="210"/>
      <c r="C359" s="47" t="s">
        <v>433</v>
      </c>
      <c r="D359" s="33"/>
      <c r="E359" s="34"/>
      <c r="F359" s="65"/>
      <c r="G359" s="33"/>
      <c r="H359" s="34"/>
      <c r="I359" s="37"/>
      <c r="V359"/>
      <c r="W359"/>
      <c r="X359"/>
      <c r="Y359"/>
    </row>
    <row r="360" spans="1:25" ht="12.75" customHeight="1" x14ac:dyDescent="0.2">
      <c r="A360" s="207"/>
      <c r="B360" s="210"/>
      <c r="C360" s="52" t="s">
        <v>304</v>
      </c>
      <c r="D360" s="7"/>
      <c r="E360" s="10" t="s">
        <v>102</v>
      </c>
      <c r="F360" s="12"/>
      <c r="G360" s="7"/>
      <c r="H360" s="10" t="s">
        <v>102</v>
      </c>
      <c r="I360" s="15">
        <f t="shared" si="37"/>
        <v>0</v>
      </c>
      <c r="V360"/>
      <c r="W360"/>
      <c r="X360"/>
      <c r="Y360"/>
    </row>
    <row r="361" spans="1:25" ht="12.75" customHeight="1" x14ac:dyDescent="0.2">
      <c r="A361" s="207"/>
      <c r="B361" s="210"/>
      <c r="C361" s="52" t="s">
        <v>238</v>
      </c>
      <c r="D361" s="7"/>
      <c r="E361" s="10" t="s">
        <v>102</v>
      </c>
      <c r="F361" s="12"/>
      <c r="G361" s="7"/>
      <c r="H361" s="10" t="s">
        <v>102</v>
      </c>
      <c r="I361" s="15">
        <f t="shared" si="37"/>
        <v>0</v>
      </c>
      <c r="V361"/>
      <c r="W361"/>
      <c r="X361"/>
      <c r="Y361"/>
    </row>
    <row r="362" spans="1:25" ht="12.75" customHeight="1" x14ac:dyDescent="0.2">
      <c r="A362" s="207"/>
      <c r="B362" s="210"/>
      <c r="C362" s="9" t="s">
        <v>239</v>
      </c>
      <c r="D362" s="7"/>
      <c r="E362" s="10" t="s">
        <v>102</v>
      </c>
      <c r="F362" s="12"/>
      <c r="G362" s="7"/>
      <c r="H362" s="10" t="s">
        <v>102</v>
      </c>
      <c r="I362" s="15">
        <f t="shared" si="37"/>
        <v>0</v>
      </c>
      <c r="V362"/>
      <c r="W362"/>
      <c r="X362"/>
      <c r="Y362"/>
    </row>
    <row r="363" spans="1:25" ht="12.75" customHeight="1" x14ac:dyDescent="0.2">
      <c r="A363" s="207"/>
      <c r="B363" s="210"/>
      <c r="C363" s="49" t="s">
        <v>246</v>
      </c>
      <c r="D363" s="7">
        <v>0</v>
      </c>
      <c r="E363" s="10">
        <f t="shared" ref="E363:E368" si="40">+D363/$I363</f>
        <v>0</v>
      </c>
      <c r="F363" s="12"/>
      <c r="G363" s="7">
        <v>1104</v>
      </c>
      <c r="H363" s="10">
        <f t="shared" ref="H363:H368" si="41">+G363/$I363</f>
        <v>1</v>
      </c>
      <c r="I363" s="15">
        <f t="shared" si="37"/>
        <v>1104</v>
      </c>
      <c r="N363" s="95"/>
      <c r="V363"/>
      <c r="W363"/>
      <c r="X363"/>
      <c r="Y363"/>
    </row>
    <row r="364" spans="1:25" ht="12.75" customHeight="1" x14ac:dyDescent="0.2">
      <c r="A364" s="207"/>
      <c r="B364" s="210"/>
      <c r="C364" s="49" t="s">
        <v>240</v>
      </c>
      <c r="D364" s="7">
        <v>0</v>
      </c>
      <c r="E364" s="10">
        <f t="shared" si="40"/>
        <v>0</v>
      </c>
      <c r="F364" s="12"/>
      <c r="G364" s="7">
        <v>1472</v>
      </c>
      <c r="H364" s="10">
        <f t="shared" si="41"/>
        <v>1</v>
      </c>
      <c r="I364" s="15">
        <f t="shared" si="37"/>
        <v>1472</v>
      </c>
      <c r="V364"/>
      <c r="W364"/>
      <c r="X364"/>
      <c r="Y364"/>
    </row>
    <row r="365" spans="1:25" ht="12.75" customHeight="1" x14ac:dyDescent="0.2">
      <c r="A365" s="207"/>
      <c r="B365" s="210"/>
      <c r="C365" s="49" t="s">
        <v>241</v>
      </c>
      <c r="D365" s="7"/>
      <c r="E365" s="10" t="s">
        <v>102</v>
      </c>
      <c r="F365" s="12"/>
      <c r="G365" s="7"/>
      <c r="H365" s="10" t="s">
        <v>102</v>
      </c>
      <c r="I365" s="15">
        <f t="shared" si="37"/>
        <v>0</v>
      </c>
      <c r="V365"/>
      <c r="W365"/>
      <c r="X365"/>
      <c r="Y365"/>
    </row>
    <row r="366" spans="1:25" ht="12.75" customHeight="1" x14ac:dyDescent="0.2">
      <c r="A366" s="207"/>
      <c r="B366" s="210"/>
      <c r="C366" s="49" t="s">
        <v>247</v>
      </c>
      <c r="D366" s="7">
        <v>0</v>
      </c>
      <c r="E366" s="10">
        <f t="shared" si="40"/>
        <v>0</v>
      </c>
      <c r="F366" s="12"/>
      <c r="G366" s="7">
        <v>1200</v>
      </c>
      <c r="H366" s="10">
        <f t="shared" si="41"/>
        <v>1</v>
      </c>
      <c r="I366" s="15">
        <f t="shared" si="37"/>
        <v>1200</v>
      </c>
      <c r="V366"/>
      <c r="W366"/>
      <c r="X366"/>
      <c r="Y366"/>
    </row>
    <row r="367" spans="1:25" ht="12.75" customHeight="1" x14ac:dyDescent="0.2">
      <c r="A367" s="207"/>
      <c r="B367" s="210"/>
      <c r="C367" s="9" t="s">
        <v>243</v>
      </c>
      <c r="D367" s="7">
        <v>0</v>
      </c>
      <c r="E367" s="10">
        <f t="shared" si="40"/>
        <v>0</v>
      </c>
      <c r="F367" s="12"/>
      <c r="G367" s="7">
        <v>1472</v>
      </c>
      <c r="H367" s="10">
        <f t="shared" si="41"/>
        <v>1</v>
      </c>
      <c r="I367" s="15">
        <f t="shared" si="37"/>
        <v>1472</v>
      </c>
      <c r="V367"/>
      <c r="W367"/>
      <c r="X367"/>
      <c r="Y367"/>
    </row>
    <row r="368" spans="1:25" ht="12.75" customHeight="1" x14ac:dyDescent="0.2">
      <c r="A368" s="207"/>
      <c r="B368" s="210"/>
      <c r="C368" s="49" t="s">
        <v>242</v>
      </c>
      <c r="D368" s="7">
        <v>720</v>
      </c>
      <c r="E368" s="10">
        <f t="shared" si="40"/>
        <v>1</v>
      </c>
      <c r="F368" s="12"/>
      <c r="G368" s="7">
        <v>0</v>
      </c>
      <c r="H368" s="10">
        <f t="shared" si="41"/>
        <v>0</v>
      </c>
      <c r="I368" s="15">
        <f t="shared" si="37"/>
        <v>720</v>
      </c>
      <c r="V368"/>
      <c r="W368"/>
      <c r="X368"/>
      <c r="Y368"/>
    </row>
    <row r="369" spans="1:25" ht="12.75" customHeight="1" x14ac:dyDescent="0.2">
      <c r="A369" s="207"/>
      <c r="B369" s="210"/>
      <c r="C369" s="49" t="s">
        <v>248</v>
      </c>
      <c r="D369" s="7"/>
      <c r="E369" s="10" t="s">
        <v>102</v>
      </c>
      <c r="F369" s="12"/>
      <c r="G369" s="7"/>
      <c r="H369" s="10" t="s">
        <v>102</v>
      </c>
      <c r="I369" s="15">
        <f t="shared" si="37"/>
        <v>0</v>
      </c>
      <c r="V369"/>
      <c r="W369"/>
      <c r="X369"/>
      <c r="Y369"/>
    </row>
    <row r="370" spans="1:25" ht="12.75" customHeight="1" x14ac:dyDescent="0.2">
      <c r="A370" s="207"/>
      <c r="B370" s="210"/>
      <c r="C370" s="49" t="s">
        <v>310</v>
      </c>
      <c r="D370" s="7"/>
      <c r="E370" s="10" t="s">
        <v>102</v>
      </c>
      <c r="F370" s="12"/>
      <c r="G370" s="7"/>
      <c r="H370" s="10" t="s">
        <v>102</v>
      </c>
      <c r="I370" s="15">
        <f t="shared" si="37"/>
        <v>0</v>
      </c>
      <c r="V370"/>
      <c r="W370"/>
      <c r="X370"/>
      <c r="Y370"/>
    </row>
    <row r="371" spans="1:25" ht="12.75" customHeight="1" x14ac:dyDescent="0.2">
      <c r="A371" s="207"/>
      <c r="B371" s="210"/>
      <c r="C371" s="9" t="s">
        <v>244</v>
      </c>
      <c r="D371" s="7"/>
      <c r="E371" s="10" t="s">
        <v>102</v>
      </c>
      <c r="F371" s="12"/>
      <c r="G371" s="7"/>
      <c r="H371" s="10" t="s">
        <v>102</v>
      </c>
      <c r="I371" s="15">
        <f t="shared" si="37"/>
        <v>0</v>
      </c>
      <c r="V371"/>
      <c r="W371"/>
      <c r="X371"/>
      <c r="Y371"/>
    </row>
    <row r="372" spans="1:25" ht="12.75" customHeight="1" x14ac:dyDescent="0.2">
      <c r="A372" s="207"/>
      <c r="B372" s="210"/>
      <c r="C372" s="57" t="s">
        <v>75</v>
      </c>
      <c r="D372" s="33">
        <f>SUM(D360:D371)</f>
        <v>720</v>
      </c>
      <c r="E372" s="34">
        <f t="shared" si="38"/>
        <v>0.12064343163538874</v>
      </c>
      <c r="F372" s="65"/>
      <c r="G372" s="33">
        <f>SUM(G360:G371)</f>
        <v>5248</v>
      </c>
      <c r="H372" s="34">
        <f t="shared" si="39"/>
        <v>0.87935656836461129</v>
      </c>
      <c r="I372" s="37">
        <f t="shared" si="37"/>
        <v>5968</v>
      </c>
      <c r="V372"/>
      <c r="W372"/>
      <c r="X372"/>
      <c r="Y372"/>
    </row>
    <row r="373" spans="1:25" ht="12.75" customHeight="1" thickBot="1" x14ac:dyDescent="0.25">
      <c r="A373" s="207"/>
      <c r="B373" s="217"/>
      <c r="C373" s="64" t="s">
        <v>25</v>
      </c>
      <c r="D373" s="63">
        <f>SUM(D350,D358,D372)</f>
        <v>2064</v>
      </c>
      <c r="E373" s="61">
        <f t="shared" si="38"/>
        <v>0.24385633270321361</v>
      </c>
      <c r="F373" s="68"/>
      <c r="G373" s="63">
        <f>SUM(G350,G358,G372)</f>
        <v>6400</v>
      </c>
      <c r="H373" s="61">
        <f t="shared" si="39"/>
        <v>0.75614366729678639</v>
      </c>
      <c r="I373" s="60">
        <f t="shared" si="37"/>
        <v>8464</v>
      </c>
      <c r="N373" s="95"/>
      <c r="V373"/>
      <c r="W373"/>
      <c r="X373"/>
      <c r="Y373"/>
    </row>
    <row r="374" spans="1:25" ht="12.75" customHeight="1" thickBot="1" x14ac:dyDescent="0.25">
      <c r="A374" s="211"/>
      <c r="B374" s="204" t="s">
        <v>253</v>
      </c>
      <c r="C374" s="205"/>
      <c r="D374" s="76">
        <f>SUM(D314,D339,D373)</f>
        <v>78896</v>
      </c>
      <c r="E374" s="77">
        <f t="shared" si="38"/>
        <v>0.73127687972712441</v>
      </c>
      <c r="F374" s="78"/>
      <c r="G374" s="76">
        <f>SUM(G314,G339,G373)</f>
        <v>28992</v>
      </c>
      <c r="H374" s="77">
        <f t="shared" si="39"/>
        <v>0.26872312027287559</v>
      </c>
      <c r="I374" s="78">
        <f t="shared" si="37"/>
        <v>107888</v>
      </c>
      <c r="V374"/>
      <c r="W374"/>
      <c r="X374"/>
      <c r="Y374"/>
    </row>
    <row r="375" spans="1:25" ht="12.75" customHeight="1" x14ac:dyDescent="0.2">
      <c r="A375" s="206" t="s">
        <v>529</v>
      </c>
      <c r="B375" s="212" t="s">
        <v>624</v>
      </c>
      <c r="C375" s="55" t="s">
        <v>301</v>
      </c>
      <c r="D375" s="70"/>
      <c r="E375" s="83"/>
      <c r="F375" s="69"/>
      <c r="G375" s="70"/>
      <c r="H375" s="83"/>
      <c r="I375" s="84"/>
      <c r="N375" s="95"/>
      <c r="V375"/>
      <c r="W375"/>
      <c r="X375"/>
      <c r="Y375"/>
    </row>
    <row r="376" spans="1:25" ht="12.75" customHeight="1" x14ac:dyDescent="0.2">
      <c r="A376" s="207"/>
      <c r="B376" s="210"/>
      <c r="C376" s="52" t="s">
        <v>36</v>
      </c>
      <c r="D376" s="7"/>
      <c r="E376" s="10" t="s">
        <v>102</v>
      </c>
      <c r="F376" s="12"/>
      <c r="G376" s="7"/>
      <c r="H376" s="10" t="s">
        <v>102</v>
      </c>
      <c r="I376" s="15">
        <f t="shared" si="37"/>
        <v>0</v>
      </c>
      <c r="N376" s="95"/>
      <c r="V376"/>
      <c r="W376"/>
      <c r="X376"/>
      <c r="Y376"/>
    </row>
    <row r="377" spans="1:25" ht="12.75" customHeight="1" x14ac:dyDescent="0.2">
      <c r="A377" s="207"/>
      <c r="B377" s="210"/>
      <c r="C377" s="52" t="s">
        <v>7</v>
      </c>
      <c r="D377" s="7"/>
      <c r="E377" s="10" t="s">
        <v>102</v>
      </c>
      <c r="F377" s="12"/>
      <c r="G377" s="7"/>
      <c r="H377" s="10" t="s">
        <v>102</v>
      </c>
      <c r="I377" s="15">
        <f t="shared" si="37"/>
        <v>0</v>
      </c>
      <c r="N377" s="95"/>
      <c r="V377"/>
      <c r="W377"/>
      <c r="X377"/>
      <c r="Y377"/>
    </row>
    <row r="378" spans="1:25" ht="12.75" customHeight="1" x14ac:dyDescent="0.2">
      <c r="A378" s="207"/>
      <c r="B378" s="210"/>
      <c r="C378" s="9" t="s">
        <v>0</v>
      </c>
      <c r="D378" s="7"/>
      <c r="E378" s="10" t="s">
        <v>102</v>
      </c>
      <c r="F378" s="12"/>
      <c r="G378" s="7"/>
      <c r="H378" s="10" t="s">
        <v>102</v>
      </c>
      <c r="I378" s="15">
        <f t="shared" si="37"/>
        <v>0</v>
      </c>
      <c r="N378" s="95"/>
      <c r="V378"/>
      <c r="W378"/>
      <c r="X378"/>
      <c r="Y378"/>
    </row>
    <row r="379" spans="1:25" ht="12.75" customHeight="1" x14ac:dyDescent="0.2">
      <c r="A379" s="207"/>
      <c r="B379" s="210"/>
      <c r="C379" s="9" t="s">
        <v>37</v>
      </c>
      <c r="D379" s="7"/>
      <c r="E379" s="10" t="s">
        <v>102</v>
      </c>
      <c r="F379" s="12"/>
      <c r="G379" s="7"/>
      <c r="H379" s="10" t="s">
        <v>102</v>
      </c>
      <c r="I379" s="15">
        <f t="shared" si="37"/>
        <v>0</v>
      </c>
      <c r="N379" s="95"/>
      <c r="V379"/>
      <c r="W379"/>
      <c r="X379"/>
      <c r="Y379"/>
    </row>
    <row r="380" spans="1:25" ht="12.75" customHeight="1" x14ac:dyDescent="0.2">
      <c r="A380" s="207"/>
      <c r="B380" s="210"/>
      <c r="C380" s="9" t="s">
        <v>208</v>
      </c>
      <c r="D380" s="7"/>
      <c r="E380" s="10" t="s">
        <v>102</v>
      </c>
      <c r="F380" s="12"/>
      <c r="G380" s="7"/>
      <c r="H380" s="10" t="s">
        <v>102</v>
      </c>
      <c r="I380" s="15">
        <f t="shared" si="37"/>
        <v>0</v>
      </c>
      <c r="N380" s="95"/>
      <c r="V380"/>
      <c r="W380"/>
      <c r="X380"/>
      <c r="Y380"/>
    </row>
    <row r="381" spans="1:25" ht="12.75" customHeight="1" x14ac:dyDescent="0.2">
      <c r="A381" s="207"/>
      <c r="B381" s="210"/>
      <c r="C381" s="9" t="s">
        <v>219</v>
      </c>
      <c r="D381" s="7"/>
      <c r="E381" s="10" t="s">
        <v>102</v>
      </c>
      <c r="F381" s="12"/>
      <c r="G381" s="7"/>
      <c r="H381" s="10" t="s">
        <v>102</v>
      </c>
      <c r="I381" s="15">
        <f t="shared" si="37"/>
        <v>0</v>
      </c>
      <c r="N381" s="95"/>
      <c r="V381"/>
      <c r="W381"/>
      <c r="X381"/>
      <c r="Y381"/>
    </row>
    <row r="382" spans="1:25" ht="12.75" customHeight="1" x14ac:dyDescent="0.2">
      <c r="A382" s="207"/>
      <c r="B382" s="210"/>
      <c r="C382" s="9" t="s">
        <v>1</v>
      </c>
      <c r="D382" s="7"/>
      <c r="E382" s="10" t="s">
        <v>102</v>
      </c>
      <c r="F382" s="12"/>
      <c r="G382" s="7"/>
      <c r="H382" s="10" t="s">
        <v>102</v>
      </c>
      <c r="I382" s="15">
        <f t="shared" si="37"/>
        <v>0</v>
      </c>
      <c r="N382" s="95"/>
      <c r="V382"/>
      <c r="W382"/>
      <c r="X382"/>
      <c r="Y382"/>
    </row>
    <row r="383" spans="1:25" ht="12.75" customHeight="1" x14ac:dyDescent="0.2">
      <c r="A383" s="207"/>
      <c r="B383" s="210"/>
      <c r="C383" s="9" t="s">
        <v>3</v>
      </c>
      <c r="D383" s="7"/>
      <c r="E383" s="10" t="s">
        <v>102</v>
      </c>
      <c r="F383" s="12"/>
      <c r="G383" s="7"/>
      <c r="H383" s="10" t="s">
        <v>102</v>
      </c>
      <c r="I383" s="15">
        <f t="shared" si="37"/>
        <v>0</v>
      </c>
      <c r="N383" s="95"/>
      <c r="V383"/>
      <c r="W383"/>
      <c r="X383"/>
      <c r="Y383"/>
    </row>
    <row r="384" spans="1:25" ht="12.75" customHeight="1" x14ac:dyDescent="0.2">
      <c r="A384" s="207"/>
      <c r="B384" s="210"/>
      <c r="C384" s="9" t="s">
        <v>9</v>
      </c>
      <c r="D384" s="7"/>
      <c r="E384" s="10" t="s">
        <v>102</v>
      </c>
      <c r="F384" s="12"/>
      <c r="G384" s="7"/>
      <c r="H384" s="10" t="s">
        <v>102</v>
      </c>
      <c r="I384" s="15">
        <f t="shared" si="37"/>
        <v>0</v>
      </c>
      <c r="N384" s="95"/>
      <c r="V384"/>
      <c r="W384"/>
      <c r="X384"/>
      <c r="Y384"/>
    </row>
    <row r="385" spans="1:25" ht="12.75" customHeight="1" x14ac:dyDescent="0.2">
      <c r="A385" s="207"/>
      <c r="B385" s="210"/>
      <c r="C385" s="9" t="s">
        <v>4</v>
      </c>
      <c r="D385" s="7"/>
      <c r="E385" s="10" t="s">
        <v>102</v>
      </c>
      <c r="F385" s="12"/>
      <c r="G385" s="7"/>
      <c r="H385" s="10" t="s">
        <v>102</v>
      </c>
      <c r="I385" s="15">
        <f t="shared" si="37"/>
        <v>0</v>
      </c>
      <c r="N385" s="95"/>
      <c r="V385"/>
      <c r="W385"/>
      <c r="X385"/>
      <c r="Y385"/>
    </row>
    <row r="386" spans="1:25" ht="12.75" customHeight="1" x14ac:dyDescent="0.2">
      <c r="A386" s="207"/>
      <c r="B386" s="210"/>
      <c r="C386" s="9" t="s">
        <v>10</v>
      </c>
      <c r="D386" s="7"/>
      <c r="E386" s="10" t="s">
        <v>102</v>
      </c>
      <c r="F386" s="12"/>
      <c r="G386" s="7"/>
      <c r="H386" s="10" t="s">
        <v>102</v>
      </c>
      <c r="I386" s="15">
        <f t="shared" si="37"/>
        <v>0</v>
      </c>
      <c r="N386" s="95"/>
      <c r="V386"/>
      <c r="W386"/>
      <c r="X386"/>
      <c r="Y386"/>
    </row>
    <row r="387" spans="1:25" ht="12.75" customHeight="1" x14ac:dyDescent="0.2">
      <c r="A387" s="207"/>
      <c r="B387" s="210"/>
      <c r="C387" s="9" t="s">
        <v>23</v>
      </c>
      <c r="D387" s="7"/>
      <c r="E387" s="10" t="s">
        <v>102</v>
      </c>
      <c r="F387" s="12"/>
      <c r="G387" s="7"/>
      <c r="H387" s="10" t="s">
        <v>102</v>
      </c>
      <c r="I387" s="15">
        <f t="shared" si="37"/>
        <v>0</v>
      </c>
      <c r="N387" s="95"/>
      <c r="V387"/>
      <c r="W387"/>
      <c r="X387"/>
      <c r="Y387"/>
    </row>
    <row r="388" spans="1:25" ht="12.75" customHeight="1" x14ac:dyDescent="0.2">
      <c r="A388" s="207"/>
      <c r="B388" s="210"/>
      <c r="C388" s="9" t="s">
        <v>47</v>
      </c>
      <c r="D388" s="7"/>
      <c r="E388" s="10" t="s">
        <v>102</v>
      </c>
      <c r="F388" s="12"/>
      <c r="G388" s="7"/>
      <c r="H388" s="10" t="s">
        <v>102</v>
      </c>
      <c r="I388" s="15">
        <f t="shared" si="37"/>
        <v>0</v>
      </c>
      <c r="N388" s="95"/>
      <c r="V388"/>
      <c r="W388"/>
      <c r="X388"/>
      <c r="Y388"/>
    </row>
    <row r="389" spans="1:25" ht="12.75" customHeight="1" x14ac:dyDescent="0.2">
      <c r="A389" s="207"/>
      <c r="B389" s="210"/>
      <c r="C389" s="9" t="s">
        <v>24</v>
      </c>
      <c r="D389" s="7"/>
      <c r="E389" s="10" t="s">
        <v>102</v>
      </c>
      <c r="F389" s="12"/>
      <c r="G389" s="7"/>
      <c r="H389" s="10" t="s">
        <v>102</v>
      </c>
      <c r="I389" s="15">
        <f t="shared" si="37"/>
        <v>0</v>
      </c>
      <c r="N389" s="95"/>
      <c r="V389"/>
      <c r="W389"/>
      <c r="X389"/>
      <c r="Y389"/>
    </row>
    <row r="390" spans="1:25" ht="12.75" customHeight="1" x14ac:dyDescent="0.2">
      <c r="A390" s="207"/>
      <c r="B390" s="210"/>
      <c r="C390" s="9" t="s">
        <v>206</v>
      </c>
      <c r="D390" s="7"/>
      <c r="E390" s="10" t="s">
        <v>102</v>
      </c>
      <c r="F390" s="12"/>
      <c r="G390" s="7"/>
      <c r="H390" s="10" t="s">
        <v>102</v>
      </c>
      <c r="I390" s="15">
        <f t="shared" si="37"/>
        <v>0</v>
      </c>
      <c r="N390" s="95"/>
      <c r="V390"/>
      <c r="W390"/>
      <c r="X390"/>
      <c r="Y390"/>
    </row>
    <row r="391" spans="1:25" ht="12.75" customHeight="1" x14ac:dyDescent="0.2">
      <c r="A391" s="207"/>
      <c r="B391" s="210"/>
      <c r="C391" s="9" t="s">
        <v>5</v>
      </c>
      <c r="D391" s="7"/>
      <c r="E391" s="10" t="s">
        <v>102</v>
      </c>
      <c r="F391" s="12"/>
      <c r="G391" s="7"/>
      <c r="H391" s="10" t="s">
        <v>102</v>
      </c>
      <c r="I391" s="15">
        <f t="shared" si="37"/>
        <v>0</v>
      </c>
      <c r="N391" s="95"/>
      <c r="V391"/>
      <c r="W391"/>
      <c r="X391"/>
      <c r="Y391"/>
    </row>
    <row r="392" spans="1:25" ht="12.75" customHeight="1" x14ac:dyDescent="0.2">
      <c r="A392" s="207"/>
      <c r="B392" s="210"/>
      <c r="C392" s="57" t="s">
        <v>75</v>
      </c>
      <c r="D392" s="33">
        <f>SUM(D376:D391)</f>
        <v>0</v>
      </c>
      <c r="E392" s="34" t="s">
        <v>102</v>
      </c>
      <c r="F392" s="65"/>
      <c r="G392" s="33">
        <f>SUM(G376:G391)</f>
        <v>0</v>
      </c>
      <c r="H392" s="34" t="s">
        <v>102</v>
      </c>
      <c r="I392" s="37">
        <f t="shared" si="37"/>
        <v>0</v>
      </c>
      <c r="N392" s="95"/>
      <c r="V392"/>
      <c r="W392"/>
      <c r="X392"/>
      <c r="Y392"/>
    </row>
    <row r="393" spans="1:25" ht="12.75" customHeight="1" x14ac:dyDescent="0.2">
      <c r="A393" s="207"/>
      <c r="B393" s="210"/>
      <c r="C393" s="47" t="s">
        <v>305</v>
      </c>
      <c r="D393" s="33"/>
      <c r="E393" s="34"/>
      <c r="F393" s="65"/>
      <c r="G393" s="33"/>
      <c r="H393" s="34"/>
      <c r="I393" s="37"/>
      <c r="N393" s="95"/>
      <c r="V393"/>
      <c r="W393"/>
      <c r="X393"/>
      <c r="Y393"/>
    </row>
    <row r="394" spans="1:25" ht="12.75" customHeight="1" x14ac:dyDescent="0.2">
      <c r="A394" s="207"/>
      <c r="B394" s="210"/>
      <c r="C394" s="9" t="s">
        <v>234</v>
      </c>
      <c r="D394" s="7"/>
      <c r="E394" s="10" t="s">
        <v>102</v>
      </c>
      <c r="F394" s="12"/>
      <c r="G394" s="7"/>
      <c r="H394" s="10" t="s">
        <v>102</v>
      </c>
      <c r="I394" s="15">
        <f t="shared" si="37"/>
        <v>0</v>
      </c>
      <c r="N394" s="95"/>
      <c r="V394"/>
      <c r="W394"/>
      <c r="X394"/>
      <c r="Y394"/>
    </row>
    <row r="395" spans="1:25" ht="12.75" customHeight="1" x14ac:dyDescent="0.2">
      <c r="A395" s="207"/>
      <c r="B395" s="210"/>
      <c r="C395" s="9" t="s">
        <v>235</v>
      </c>
      <c r="D395" s="7"/>
      <c r="E395" s="10" t="s">
        <v>102</v>
      </c>
      <c r="F395" s="12"/>
      <c r="G395" s="7"/>
      <c r="H395" s="10" t="s">
        <v>102</v>
      </c>
      <c r="I395" s="15">
        <f t="shared" si="37"/>
        <v>0</v>
      </c>
      <c r="N395" s="95"/>
      <c r="V395"/>
      <c r="W395"/>
      <c r="X395"/>
      <c r="Y395"/>
    </row>
    <row r="396" spans="1:25" ht="12.75" customHeight="1" x14ac:dyDescent="0.2">
      <c r="A396" s="207"/>
      <c r="B396" s="210"/>
      <c r="C396" s="9" t="s">
        <v>14</v>
      </c>
      <c r="D396" s="7"/>
      <c r="E396" s="10" t="s">
        <v>102</v>
      </c>
      <c r="F396" s="12"/>
      <c r="G396" s="7"/>
      <c r="H396" s="10" t="s">
        <v>102</v>
      </c>
      <c r="I396" s="15">
        <f t="shared" si="37"/>
        <v>0</v>
      </c>
      <c r="N396" s="95"/>
      <c r="V396"/>
      <c r="W396"/>
      <c r="X396"/>
      <c r="Y396"/>
    </row>
    <row r="397" spans="1:25" ht="12.75" customHeight="1" x14ac:dyDescent="0.2">
      <c r="A397" s="207"/>
      <c r="B397" s="210"/>
      <c r="C397" s="9" t="s">
        <v>15</v>
      </c>
      <c r="D397" s="7"/>
      <c r="E397" s="10" t="s">
        <v>102</v>
      </c>
      <c r="F397" s="12"/>
      <c r="G397" s="7"/>
      <c r="H397" s="10" t="s">
        <v>102</v>
      </c>
      <c r="I397" s="15">
        <f t="shared" si="37"/>
        <v>0</v>
      </c>
      <c r="N397" s="95"/>
      <c r="V397"/>
      <c r="W397"/>
      <c r="X397"/>
      <c r="Y397"/>
    </row>
    <row r="398" spans="1:25" ht="12.75" customHeight="1" x14ac:dyDescent="0.2">
      <c r="A398" s="207"/>
      <c r="B398" s="210"/>
      <c r="C398" s="9" t="s">
        <v>34</v>
      </c>
      <c r="D398" s="7"/>
      <c r="E398" s="10" t="s">
        <v>102</v>
      </c>
      <c r="F398" s="12"/>
      <c r="G398" s="7"/>
      <c r="H398" s="10" t="s">
        <v>102</v>
      </c>
      <c r="I398" s="15">
        <f t="shared" si="37"/>
        <v>0</v>
      </c>
      <c r="N398" s="95"/>
      <c r="V398"/>
      <c r="W398"/>
      <c r="X398"/>
      <c r="Y398"/>
    </row>
    <row r="399" spans="1:25" ht="12.75" customHeight="1" x14ac:dyDescent="0.2">
      <c r="A399" s="207"/>
      <c r="B399" s="210"/>
      <c r="C399" s="9" t="s">
        <v>16</v>
      </c>
      <c r="D399" s="7"/>
      <c r="E399" s="10" t="s">
        <v>102</v>
      </c>
      <c r="F399" s="12"/>
      <c r="G399" s="7"/>
      <c r="H399" s="10" t="s">
        <v>102</v>
      </c>
      <c r="I399" s="15">
        <f t="shared" si="37"/>
        <v>0</v>
      </c>
      <c r="N399" s="95"/>
      <c r="V399"/>
      <c r="W399"/>
      <c r="X399"/>
      <c r="Y399"/>
    </row>
    <row r="400" spans="1:25" ht="12.75" customHeight="1" x14ac:dyDescent="0.2">
      <c r="A400" s="207"/>
      <c r="B400" s="210"/>
      <c r="C400" s="9" t="s">
        <v>17</v>
      </c>
      <c r="D400" s="7"/>
      <c r="E400" s="10" t="s">
        <v>102</v>
      </c>
      <c r="F400" s="12"/>
      <c r="G400" s="7"/>
      <c r="H400" s="10" t="s">
        <v>102</v>
      </c>
      <c r="I400" s="15">
        <f t="shared" si="37"/>
        <v>0</v>
      </c>
      <c r="N400" s="95"/>
      <c r="V400"/>
      <c r="W400"/>
      <c r="X400"/>
      <c r="Y400"/>
    </row>
    <row r="401" spans="1:25" ht="12.75" customHeight="1" x14ac:dyDescent="0.2">
      <c r="A401" s="207"/>
      <c r="B401" s="210"/>
      <c r="C401" s="9" t="s">
        <v>21</v>
      </c>
      <c r="D401" s="7"/>
      <c r="E401" s="10" t="s">
        <v>102</v>
      </c>
      <c r="F401" s="12"/>
      <c r="G401" s="7"/>
      <c r="H401" s="10" t="s">
        <v>102</v>
      </c>
      <c r="I401" s="15">
        <f t="shared" si="37"/>
        <v>0</v>
      </c>
      <c r="N401" s="95"/>
      <c r="V401"/>
      <c r="W401"/>
      <c r="X401"/>
      <c r="Y401"/>
    </row>
    <row r="402" spans="1:25" ht="12.75" customHeight="1" x14ac:dyDescent="0.2">
      <c r="A402" s="207"/>
      <c r="B402" s="210"/>
      <c r="C402" s="9" t="s">
        <v>97</v>
      </c>
      <c r="D402" s="7"/>
      <c r="E402" s="10" t="s">
        <v>102</v>
      </c>
      <c r="F402" s="12"/>
      <c r="G402" s="7"/>
      <c r="H402" s="10" t="s">
        <v>102</v>
      </c>
      <c r="I402" s="15">
        <f t="shared" si="37"/>
        <v>0</v>
      </c>
      <c r="N402" s="95"/>
      <c r="V402"/>
      <c r="W402"/>
      <c r="X402"/>
      <c r="Y402"/>
    </row>
    <row r="403" spans="1:25" ht="12.75" customHeight="1" x14ac:dyDescent="0.2">
      <c r="A403" s="207"/>
      <c r="B403" s="210"/>
      <c r="C403" s="9" t="s">
        <v>6</v>
      </c>
      <c r="D403" s="7"/>
      <c r="E403" s="10" t="s">
        <v>102</v>
      </c>
      <c r="F403" s="12"/>
      <c r="G403" s="7"/>
      <c r="H403" s="10" t="s">
        <v>102</v>
      </c>
      <c r="I403" s="15">
        <f t="shared" si="37"/>
        <v>0</v>
      </c>
      <c r="N403" s="95"/>
      <c r="V403"/>
      <c r="W403"/>
      <c r="X403"/>
      <c r="Y403"/>
    </row>
    <row r="404" spans="1:25" ht="12.75" customHeight="1" x14ac:dyDescent="0.2">
      <c r="A404" s="207"/>
      <c r="B404" s="210"/>
      <c r="C404" s="9" t="s">
        <v>236</v>
      </c>
      <c r="D404" s="7"/>
      <c r="E404" s="10" t="s">
        <v>102</v>
      </c>
      <c r="F404" s="12"/>
      <c r="G404" s="7"/>
      <c r="H404" s="10" t="s">
        <v>102</v>
      </c>
      <c r="I404" s="15">
        <f t="shared" si="37"/>
        <v>0</v>
      </c>
      <c r="N404" s="95"/>
      <c r="V404"/>
      <c r="W404"/>
      <c r="X404"/>
      <c r="Y404"/>
    </row>
    <row r="405" spans="1:25" ht="12.75" customHeight="1" x14ac:dyDescent="0.2">
      <c r="A405" s="207"/>
      <c r="B405" s="210"/>
      <c r="C405" s="9" t="s">
        <v>18</v>
      </c>
      <c r="D405" s="7"/>
      <c r="E405" s="10" t="s">
        <v>102</v>
      </c>
      <c r="F405" s="12"/>
      <c r="G405" s="7"/>
      <c r="H405" s="10" t="s">
        <v>102</v>
      </c>
      <c r="I405" s="15">
        <f t="shared" ref="I405:I412" si="42">+D405+G405</f>
        <v>0</v>
      </c>
      <c r="N405" s="95"/>
      <c r="V405"/>
      <c r="W405"/>
      <c r="X405"/>
      <c r="Y405"/>
    </row>
    <row r="406" spans="1:25" ht="12.75" customHeight="1" x14ac:dyDescent="0.2">
      <c r="A406" s="207"/>
      <c r="B406" s="210"/>
      <c r="C406" s="9" t="s">
        <v>22</v>
      </c>
      <c r="D406" s="7"/>
      <c r="E406" s="10" t="s">
        <v>102</v>
      </c>
      <c r="F406" s="12"/>
      <c r="G406" s="7"/>
      <c r="H406" s="10" t="s">
        <v>102</v>
      </c>
      <c r="I406" s="15">
        <f t="shared" si="42"/>
        <v>0</v>
      </c>
      <c r="N406" s="95"/>
      <c r="V406"/>
      <c r="W406"/>
      <c r="X406"/>
      <c r="Y406"/>
    </row>
    <row r="407" spans="1:25" ht="12.75" customHeight="1" x14ac:dyDescent="0.2">
      <c r="A407" s="207"/>
      <c r="B407" s="210"/>
      <c r="C407" s="35" t="s">
        <v>75</v>
      </c>
      <c r="D407" s="33">
        <f>SUM(D394:D406)</f>
        <v>0</v>
      </c>
      <c r="E407" s="34" t="s">
        <v>102</v>
      </c>
      <c r="F407" s="65"/>
      <c r="G407" s="33">
        <f>SUM(G394:G406)</f>
        <v>0</v>
      </c>
      <c r="H407" s="34" t="s">
        <v>102</v>
      </c>
      <c r="I407" s="37">
        <f t="shared" si="42"/>
        <v>0</v>
      </c>
      <c r="N407" s="95"/>
      <c r="V407"/>
      <c r="W407"/>
      <c r="X407"/>
      <c r="Y407"/>
    </row>
    <row r="408" spans="1:25" ht="12.75" customHeight="1" x14ac:dyDescent="0.2">
      <c r="A408" s="207"/>
      <c r="B408" s="210"/>
      <c r="C408" s="9" t="s">
        <v>513</v>
      </c>
      <c r="D408" s="7">
        <v>960</v>
      </c>
      <c r="E408" s="10">
        <f t="shared" ref="E408:E412" si="43">+D408/$I408</f>
        <v>0.51282051282051277</v>
      </c>
      <c r="F408" s="12"/>
      <c r="G408" s="7">
        <v>912</v>
      </c>
      <c r="H408" s="10">
        <f t="shared" ref="H408:H412" si="44">+G408/$I408</f>
        <v>0.48717948717948717</v>
      </c>
      <c r="I408" s="15">
        <f t="shared" si="42"/>
        <v>1872</v>
      </c>
      <c r="N408" s="95"/>
      <c r="V408"/>
      <c r="W408"/>
      <c r="X408"/>
      <c r="Y408"/>
    </row>
    <row r="409" spans="1:25" ht="12.75" customHeight="1" x14ac:dyDescent="0.2">
      <c r="A409" s="207"/>
      <c r="B409" s="210"/>
      <c r="C409" s="9" t="s">
        <v>659</v>
      </c>
      <c r="D409" s="7"/>
      <c r="E409" s="10" t="s">
        <v>102</v>
      </c>
      <c r="F409" s="12"/>
      <c r="G409" s="7"/>
      <c r="H409" s="10" t="s">
        <v>102</v>
      </c>
      <c r="I409" s="15">
        <f t="shared" si="42"/>
        <v>0</v>
      </c>
      <c r="V409"/>
      <c r="W409"/>
      <c r="X409"/>
      <c r="Y409"/>
    </row>
    <row r="410" spans="1:25" ht="12.75" customHeight="1" x14ac:dyDescent="0.2">
      <c r="A410" s="207"/>
      <c r="B410" s="210"/>
      <c r="C410" s="57" t="s">
        <v>75</v>
      </c>
      <c r="D410" s="33">
        <f>SUM(D408:D409)</f>
        <v>960</v>
      </c>
      <c r="E410" s="34">
        <f t="shared" si="43"/>
        <v>0.51282051282051277</v>
      </c>
      <c r="F410" s="65"/>
      <c r="G410" s="33">
        <f>SUM(G408:G409)</f>
        <v>912</v>
      </c>
      <c r="H410" s="34">
        <f t="shared" si="44"/>
        <v>0.48717948717948717</v>
      </c>
      <c r="I410" s="37">
        <f t="shared" si="42"/>
        <v>1872</v>
      </c>
      <c r="V410"/>
      <c r="W410"/>
      <c r="X410"/>
      <c r="Y410"/>
    </row>
    <row r="411" spans="1:25" ht="12.75" customHeight="1" thickBot="1" x14ac:dyDescent="0.25">
      <c r="A411" s="207"/>
      <c r="B411" s="217"/>
      <c r="C411" s="64" t="s">
        <v>25</v>
      </c>
      <c r="D411" s="67">
        <f>SUM(D392,D407,D410)</f>
        <v>960</v>
      </c>
      <c r="E411" s="79">
        <f t="shared" si="43"/>
        <v>0.51282051282051277</v>
      </c>
      <c r="F411" s="66"/>
      <c r="G411" s="67">
        <f>SUM(G392,G407,G410)</f>
        <v>912</v>
      </c>
      <c r="H411" s="67">
        <f>SUM(H392,H407,H410)</f>
        <v>0.48717948717948717</v>
      </c>
      <c r="I411" s="85">
        <f t="shared" si="42"/>
        <v>1872</v>
      </c>
      <c r="N411" s="95"/>
      <c r="V411"/>
      <c r="W411"/>
      <c r="X411"/>
      <c r="Y411"/>
    </row>
    <row r="412" spans="1:25" ht="12.75" customHeight="1" thickBot="1" x14ac:dyDescent="0.25">
      <c r="A412" s="208"/>
      <c r="B412" s="204" t="s">
        <v>254</v>
      </c>
      <c r="C412" s="205"/>
      <c r="D412" s="76">
        <f>+D411</f>
        <v>960</v>
      </c>
      <c r="E412" s="77">
        <f t="shared" si="43"/>
        <v>0.51282051282051277</v>
      </c>
      <c r="F412" s="78"/>
      <c r="G412" s="76">
        <f>+G411</f>
        <v>912</v>
      </c>
      <c r="H412" s="77">
        <f t="shared" si="44"/>
        <v>0.48717948717948717</v>
      </c>
      <c r="I412" s="78">
        <f t="shared" si="42"/>
        <v>1872</v>
      </c>
      <c r="N412" s="95"/>
      <c r="V412"/>
      <c r="W412"/>
      <c r="X412"/>
      <c r="Y412"/>
    </row>
    <row r="413" spans="1:25" ht="12.75" customHeight="1" x14ac:dyDescent="0.2">
      <c r="D413" s="2"/>
      <c r="E413" s="2"/>
      <c r="F413" s="2"/>
      <c r="G413" s="1"/>
      <c r="H413" s="1"/>
      <c r="N413" s="95"/>
      <c r="V413"/>
      <c r="W413"/>
      <c r="X413"/>
      <c r="Y413"/>
    </row>
  </sheetData>
  <mergeCells count="38">
    <mergeCell ref="A102:A137"/>
    <mergeCell ref="B102:B137"/>
    <mergeCell ref="A138:A153"/>
    <mergeCell ref="B138:B153"/>
    <mergeCell ref="A154:A191"/>
    <mergeCell ref="B154:B190"/>
    <mergeCell ref="B191:C191"/>
    <mergeCell ref="A52:A78"/>
    <mergeCell ref="B52:B77"/>
    <mergeCell ref="B78:C78"/>
    <mergeCell ref="A79:A101"/>
    <mergeCell ref="B79:B100"/>
    <mergeCell ref="B101:C101"/>
    <mergeCell ref="A9:A50"/>
    <mergeCell ref="B33:B50"/>
    <mergeCell ref="B51:C51"/>
    <mergeCell ref="G6:H6"/>
    <mergeCell ref="B8:C8"/>
    <mergeCell ref="D6:E6"/>
    <mergeCell ref="B9:B32"/>
    <mergeCell ref="A192:A235"/>
    <mergeCell ref="B192:B234"/>
    <mergeCell ref="B235:C235"/>
    <mergeCell ref="A236:A276"/>
    <mergeCell ref="A297:A339"/>
    <mergeCell ref="B297:B314"/>
    <mergeCell ref="B315:B339"/>
    <mergeCell ref="B236:B276"/>
    <mergeCell ref="A277:A296"/>
    <mergeCell ref="B277:B291"/>
    <mergeCell ref="B292:B295"/>
    <mergeCell ref="B296:C296"/>
    <mergeCell ref="A340:A374"/>
    <mergeCell ref="B340:B373"/>
    <mergeCell ref="B374:C374"/>
    <mergeCell ref="A375:A412"/>
    <mergeCell ref="B375:B411"/>
    <mergeCell ref="B412:C412"/>
  </mergeCells>
  <phoneticPr fontId="8" type="noConversion"/>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1" manualBreakCount="11">
    <brk id="51" max="8" man="1"/>
    <brk id="78" max="8" man="1"/>
    <brk id="101" max="8" man="1"/>
    <brk id="137" max="8" man="1"/>
    <brk id="153" max="8" man="1"/>
    <brk id="191" max="8" man="1"/>
    <brk id="235" max="8" man="1"/>
    <brk id="276" max="8" man="1"/>
    <brk id="296" max="8" man="1"/>
    <brk id="339" max="16383" man="1"/>
    <brk id="3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369"/>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5.21875" bestFit="1" customWidth="1"/>
    <col min="14" max="14" width="1.77734375" style="95" customWidth="1"/>
    <col min="15" max="17" width="9.77734375" style="95" customWidth="1"/>
    <col min="23" max="16384" width="8.88671875" style="8"/>
  </cols>
  <sheetData>
    <row r="1" spans="1:25" ht="12.75" customHeight="1" x14ac:dyDescent="0.2">
      <c r="A1" s="27" t="s">
        <v>427</v>
      </c>
      <c r="C1" s="27"/>
      <c r="D1" s="27"/>
      <c r="E1" s="27"/>
      <c r="F1" s="27"/>
      <c r="G1" s="27"/>
      <c r="H1" s="27"/>
      <c r="I1" s="27"/>
    </row>
    <row r="2" spans="1:25" ht="12.75" customHeight="1" x14ac:dyDescent="0.2">
      <c r="A2" s="27" t="s">
        <v>45</v>
      </c>
      <c r="C2" s="27"/>
      <c r="D2" s="27"/>
      <c r="E2" s="27"/>
      <c r="F2" s="27"/>
      <c r="G2" s="27"/>
      <c r="H2" s="27"/>
      <c r="I2" s="27"/>
    </row>
    <row r="3" spans="1:25" ht="12.75" customHeight="1" x14ac:dyDescent="0.2">
      <c r="A3" s="27" t="s">
        <v>41</v>
      </c>
      <c r="C3" s="27"/>
      <c r="D3" s="27"/>
      <c r="E3" s="27"/>
      <c r="F3" s="27"/>
      <c r="G3" s="27"/>
      <c r="H3" s="27"/>
      <c r="I3" s="27"/>
    </row>
    <row r="4" spans="1:25" ht="12.75" customHeight="1" x14ac:dyDescent="0.2">
      <c r="A4" s="27" t="s">
        <v>689</v>
      </c>
      <c r="D4" s="27"/>
      <c r="E4" s="27"/>
      <c r="F4" s="27"/>
      <c r="G4" s="92"/>
      <c r="H4" s="27"/>
      <c r="I4" s="27"/>
    </row>
    <row r="5" spans="1:25" ht="12.75" customHeight="1" x14ac:dyDescent="0.2">
      <c r="B5" s="93"/>
      <c r="C5" s="18"/>
      <c r="D5" s="18"/>
      <c r="E5" s="18"/>
      <c r="F5" s="18"/>
      <c r="G5" s="18"/>
      <c r="H5" s="18"/>
      <c r="I5" s="18"/>
    </row>
    <row r="6" spans="1:25" ht="12.75" customHeight="1" x14ac:dyDescent="0.2">
      <c r="D6" s="202" t="s">
        <v>46</v>
      </c>
      <c r="E6" s="202"/>
      <c r="F6" s="3"/>
      <c r="G6" s="202" t="s">
        <v>26</v>
      </c>
      <c r="H6" s="202"/>
      <c r="I6" s="3"/>
    </row>
    <row r="7" spans="1:25" ht="12.75" customHeight="1" x14ac:dyDescent="0.2">
      <c r="A7" s="82"/>
      <c r="B7" s="4" t="s">
        <v>27</v>
      </c>
      <c r="C7" s="4" t="s">
        <v>28</v>
      </c>
      <c r="D7" s="5" t="s">
        <v>29</v>
      </c>
      <c r="E7" s="5" t="s">
        <v>30</v>
      </c>
      <c r="F7" s="5"/>
      <c r="G7" s="5" t="s">
        <v>29</v>
      </c>
      <c r="H7" s="5" t="s">
        <v>30</v>
      </c>
      <c r="I7" s="5" t="s">
        <v>31</v>
      </c>
    </row>
    <row r="8" spans="1:25" ht="12.75" customHeight="1" thickBot="1" x14ac:dyDescent="0.25">
      <c r="A8" s="71"/>
      <c r="B8" s="218" t="s">
        <v>257</v>
      </c>
      <c r="C8" s="218"/>
      <c r="D8" s="88">
        <f>SUM(D51,D78,D101,D191,D252,D330,D368)</f>
        <v>2527648</v>
      </c>
      <c r="E8" s="61">
        <f>D8/$I8</f>
        <v>0.58052988078187684</v>
      </c>
      <c r="F8" s="60"/>
      <c r="G8" s="88">
        <f>SUM(G51,G78,G101,G191,G252,G330,G368)</f>
        <v>1826388</v>
      </c>
      <c r="H8" s="61">
        <f>G8/$I8</f>
        <v>0.41947011921812316</v>
      </c>
      <c r="I8" s="63">
        <f>+D8+G8</f>
        <v>4354036</v>
      </c>
    </row>
    <row r="9" spans="1:25" ht="12.75" customHeight="1" x14ac:dyDescent="0.2">
      <c r="A9" s="206" t="s">
        <v>536</v>
      </c>
      <c r="B9" s="212" t="s">
        <v>515</v>
      </c>
      <c r="C9" s="51" t="s">
        <v>514</v>
      </c>
      <c r="D9" s="86"/>
      <c r="E9" s="87"/>
      <c r="F9" s="86"/>
      <c r="G9" s="86"/>
      <c r="H9" s="87"/>
      <c r="I9" s="86"/>
      <c r="W9"/>
      <c r="X9"/>
      <c r="Y9"/>
    </row>
    <row r="10" spans="1:25" ht="12.75" customHeight="1" x14ac:dyDescent="0.2">
      <c r="A10" s="207"/>
      <c r="B10" s="209"/>
      <c r="C10" s="52" t="s">
        <v>36</v>
      </c>
      <c r="D10" s="16"/>
      <c r="E10" s="10" t="s">
        <v>102</v>
      </c>
      <c r="F10" s="16"/>
      <c r="G10" s="16"/>
      <c r="H10" s="10" t="s">
        <v>102</v>
      </c>
      <c r="I10" s="7">
        <f t="shared" ref="I10:I76" si="0">+D10+G10</f>
        <v>0</v>
      </c>
      <c r="W10"/>
      <c r="X10"/>
      <c r="Y10"/>
    </row>
    <row r="11" spans="1:25" ht="12.75" customHeight="1" x14ac:dyDescent="0.2">
      <c r="A11" s="207"/>
      <c r="B11" s="209"/>
      <c r="C11" s="52" t="s">
        <v>234</v>
      </c>
      <c r="D11" s="16"/>
      <c r="E11" s="10" t="s">
        <v>102</v>
      </c>
      <c r="F11" s="16"/>
      <c r="G11" s="16"/>
      <c r="H11" s="10" t="s">
        <v>102</v>
      </c>
      <c r="I11" s="7">
        <f t="shared" si="0"/>
        <v>0</v>
      </c>
      <c r="W11"/>
      <c r="X11"/>
      <c r="Y11"/>
    </row>
    <row r="12" spans="1:25" ht="12.75" customHeight="1" x14ac:dyDescent="0.2">
      <c r="A12" s="207"/>
      <c r="B12" s="209"/>
      <c r="C12" s="52" t="s">
        <v>7</v>
      </c>
      <c r="D12" s="16"/>
      <c r="E12" s="10" t="s">
        <v>102</v>
      </c>
      <c r="F12" s="16"/>
      <c r="G12" s="16"/>
      <c r="H12" s="10" t="s">
        <v>102</v>
      </c>
      <c r="I12" s="7">
        <f t="shared" si="0"/>
        <v>0</v>
      </c>
      <c r="W12"/>
      <c r="X12"/>
      <c r="Y12"/>
    </row>
    <row r="13" spans="1:25" ht="12.75" customHeight="1" x14ac:dyDescent="0.2">
      <c r="A13" s="207"/>
      <c r="B13" s="209"/>
      <c r="C13" s="52" t="s">
        <v>235</v>
      </c>
      <c r="D13" s="16"/>
      <c r="E13" s="10" t="s">
        <v>102</v>
      </c>
      <c r="F13" s="16"/>
      <c r="G13" s="16"/>
      <c r="H13" s="10" t="s">
        <v>102</v>
      </c>
      <c r="I13" s="7">
        <f t="shared" si="0"/>
        <v>0</v>
      </c>
      <c r="W13"/>
      <c r="X13"/>
      <c r="Y13"/>
    </row>
    <row r="14" spans="1:25" ht="12.75" customHeight="1" x14ac:dyDescent="0.2">
      <c r="A14" s="207"/>
      <c r="B14" s="209"/>
      <c r="C14" s="52" t="s">
        <v>14</v>
      </c>
      <c r="D14" s="16">
        <v>0</v>
      </c>
      <c r="E14" s="10">
        <f t="shared" ref="E14:E76" si="1">+D14/$I14</f>
        <v>0</v>
      </c>
      <c r="F14" s="16"/>
      <c r="G14" s="16">
        <v>1968</v>
      </c>
      <c r="H14" s="10">
        <f t="shared" ref="H14:H76" si="2">+G14/$I14</f>
        <v>1</v>
      </c>
      <c r="I14" s="7">
        <f t="shared" si="0"/>
        <v>1968</v>
      </c>
      <c r="W14"/>
      <c r="X14"/>
      <c r="Y14"/>
    </row>
    <row r="15" spans="1:25" ht="12.75" customHeight="1" x14ac:dyDescent="0.2">
      <c r="A15" s="207"/>
      <c r="B15" s="209"/>
      <c r="C15" s="52" t="s">
        <v>0</v>
      </c>
      <c r="D15" s="7">
        <v>432</v>
      </c>
      <c r="E15" s="10">
        <f t="shared" si="1"/>
        <v>1</v>
      </c>
      <c r="F15" s="7"/>
      <c r="G15" s="7">
        <v>0</v>
      </c>
      <c r="H15" s="10">
        <f t="shared" si="2"/>
        <v>0</v>
      </c>
      <c r="I15" s="7">
        <f t="shared" si="0"/>
        <v>432</v>
      </c>
      <c r="W15"/>
      <c r="X15"/>
      <c r="Y15"/>
    </row>
    <row r="16" spans="1:25" ht="12.75" customHeight="1" x14ac:dyDescent="0.2">
      <c r="A16" s="207"/>
      <c r="B16" s="210"/>
      <c r="C16" s="9" t="s">
        <v>34</v>
      </c>
      <c r="D16" s="7"/>
      <c r="E16" s="10" t="s">
        <v>102</v>
      </c>
      <c r="F16" s="7"/>
      <c r="G16" s="7"/>
      <c r="H16" s="10" t="s">
        <v>102</v>
      </c>
      <c r="I16" s="7">
        <f t="shared" si="0"/>
        <v>0</v>
      </c>
      <c r="W16"/>
      <c r="X16"/>
      <c r="Y16"/>
    </row>
    <row r="17" spans="1:25" ht="12.75" customHeight="1" x14ac:dyDescent="0.2">
      <c r="A17" s="207"/>
      <c r="B17" s="210"/>
      <c r="C17" s="9" t="s">
        <v>37</v>
      </c>
      <c r="D17" s="7">
        <v>6864</v>
      </c>
      <c r="E17" s="10">
        <f t="shared" si="1"/>
        <v>0.71499999999999997</v>
      </c>
      <c r="F17" s="7"/>
      <c r="G17" s="7">
        <v>2736</v>
      </c>
      <c r="H17" s="10">
        <f t="shared" si="2"/>
        <v>0.28499999999999998</v>
      </c>
      <c r="I17" s="7">
        <f t="shared" si="0"/>
        <v>9600</v>
      </c>
      <c r="W17"/>
      <c r="X17"/>
      <c r="Y17"/>
    </row>
    <row r="18" spans="1:25" ht="12.75" customHeight="1" x14ac:dyDescent="0.2">
      <c r="A18" s="207"/>
      <c r="B18" s="210"/>
      <c r="C18" s="9" t="s">
        <v>208</v>
      </c>
      <c r="D18" s="7">
        <v>624</v>
      </c>
      <c r="E18" s="10">
        <f t="shared" si="1"/>
        <v>1</v>
      </c>
      <c r="F18" s="12"/>
      <c r="G18" s="7">
        <v>0</v>
      </c>
      <c r="H18" s="10">
        <f t="shared" si="2"/>
        <v>0</v>
      </c>
      <c r="I18" s="7">
        <f t="shared" si="0"/>
        <v>624</v>
      </c>
      <c r="W18"/>
      <c r="X18"/>
      <c r="Y18"/>
    </row>
    <row r="19" spans="1:25" ht="12.75" customHeight="1" x14ac:dyDescent="0.2">
      <c r="A19" s="207"/>
      <c r="B19" s="210"/>
      <c r="C19" s="9" t="s">
        <v>1</v>
      </c>
      <c r="D19" s="7">
        <v>27088</v>
      </c>
      <c r="E19" s="10">
        <f t="shared" si="1"/>
        <v>0.74614367562802997</v>
      </c>
      <c r="F19" s="12"/>
      <c r="G19" s="7">
        <v>9216</v>
      </c>
      <c r="H19" s="10">
        <f t="shared" si="2"/>
        <v>0.25385632437197003</v>
      </c>
      <c r="I19" s="7">
        <f t="shared" si="0"/>
        <v>36304</v>
      </c>
      <c r="W19"/>
      <c r="X19"/>
      <c r="Y19"/>
    </row>
    <row r="20" spans="1:25" ht="12.75" customHeight="1" x14ac:dyDescent="0.2">
      <c r="A20" s="207"/>
      <c r="B20" s="210"/>
      <c r="C20" s="9" t="s">
        <v>16</v>
      </c>
      <c r="D20" s="7">
        <v>0</v>
      </c>
      <c r="E20" s="10">
        <f t="shared" si="1"/>
        <v>0</v>
      </c>
      <c r="F20" s="12"/>
      <c r="G20" s="7">
        <v>1056</v>
      </c>
      <c r="H20" s="10">
        <f t="shared" si="2"/>
        <v>1</v>
      </c>
      <c r="I20" s="7">
        <f t="shared" si="0"/>
        <v>1056</v>
      </c>
      <c r="W20"/>
      <c r="X20"/>
      <c r="Y20"/>
    </row>
    <row r="21" spans="1:25" ht="12.75" customHeight="1" x14ac:dyDescent="0.2">
      <c r="A21" s="207"/>
      <c r="B21" s="210"/>
      <c r="C21" s="9" t="s">
        <v>21</v>
      </c>
      <c r="D21" s="7">
        <v>7919.9999999999991</v>
      </c>
      <c r="E21" s="10">
        <f t="shared" si="1"/>
        <v>0.58098591549295764</v>
      </c>
      <c r="F21" s="12"/>
      <c r="G21" s="7">
        <v>5712</v>
      </c>
      <c r="H21" s="10">
        <f t="shared" si="2"/>
        <v>0.41901408450704225</v>
      </c>
      <c r="I21" s="7">
        <f t="shared" si="0"/>
        <v>13632</v>
      </c>
      <c r="W21"/>
      <c r="X21"/>
      <c r="Y21"/>
    </row>
    <row r="22" spans="1:25" ht="12.75" customHeight="1" x14ac:dyDescent="0.2">
      <c r="A22" s="207"/>
      <c r="B22" s="210"/>
      <c r="C22" s="9" t="s">
        <v>3</v>
      </c>
      <c r="D22" s="7"/>
      <c r="E22" s="10" t="s">
        <v>102</v>
      </c>
      <c r="F22" s="12"/>
      <c r="G22" s="7"/>
      <c r="H22" s="10" t="s">
        <v>102</v>
      </c>
      <c r="I22" s="7">
        <f t="shared" si="0"/>
        <v>0</v>
      </c>
      <c r="W22"/>
      <c r="X22"/>
      <c r="Y22"/>
    </row>
    <row r="23" spans="1:25" ht="12.75" customHeight="1" x14ac:dyDescent="0.2">
      <c r="A23" s="207"/>
      <c r="B23" s="210"/>
      <c r="C23" s="9" t="s">
        <v>6</v>
      </c>
      <c r="D23" s="15">
        <v>3008</v>
      </c>
      <c r="E23" s="10">
        <f t="shared" si="1"/>
        <v>0.47959183673469385</v>
      </c>
      <c r="F23" s="7"/>
      <c r="G23" s="15">
        <v>3264</v>
      </c>
      <c r="H23" s="10">
        <f t="shared" si="2"/>
        <v>0.52040816326530615</v>
      </c>
      <c r="I23" s="7">
        <f t="shared" si="0"/>
        <v>6272</v>
      </c>
      <c r="W23"/>
      <c r="X23"/>
      <c r="Y23"/>
    </row>
    <row r="24" spans="1:25" ht="12.75" customHeight="1" x14ac:dyDescent="0.2">
      <c r="A24" s="207"/>
      <c r="B24" s="210"/>
      <c r="C24" s="9" t="s">
        <v>9</v>
      </c>
      <c r="D24" s="15">
        <v>0</v>
      </c>
      <c r="E24" s="10">
        <f t="shared" si="1"/>
        <v>0</v>
      </c>
      <c r="F24" s="7"/>
      <c r="G24" s="15">
        <v>672</v>
      </c>
      <c r="H24" s="10">
        <f t="shared" si="2"/>
        <v>1</v>
      </c>
      <c r="I24" s="7">
        <f t="shared" si="0"/>
        <v>672</v>
      </c>
      <c r="W24"/>
      <c r="X24"/>
      <c r="Y24"/>
    </row>
    <row r="25" spans="1:25" ht="12.75" customHeight="1" x14ac:dyDescent="0.2">
      <c r="A25" s="207"/>
      <c r="B25" s="210"/>
      <c r="C25" s="9" t="s">
        <v>236</v>
      </c>
      <c r="D25" s="15"/>
      <c r="E25" s="10" t="s">
        <v>102</v>
      </c>
      <c r="F25" s="7"/>
      <c r="G25" s="15"/>
      <c r="H25" s="10" t="s">
        <v>102</v>
      </c>
      <c r="I25" s="7">
        <f t="shared" si="0"/>
        <v>0</v>
      </c>
      <c r="W25"/>
      <c r="X25"/>
      <c r="Y25"/>
    </row>
    <row r="26" spans="1:25" ht="12.75" customHeight="1" x14ac:dyDescent="0.2">
      <c r="A26" s="207"/>
      <c r="B26" s="210"/>
      <c r="C26" s="9" t="s">
        <v>4</v>
      </c>
      <c r="D26" s="15"/>
      <c r="E26" s="10" t="s">
        <v>102</v>
      </c>
      <c r="F26" s="7"/>
      <c r="G26" s="15"/>
      <c r="H26" s="10" t="s">
        <v>102</v>
      </c>
      <c r="I26" s="7">
        <f t="shared" si="0"/>
        <v>0</v>
      </c>
      <c r="W26"/>
      <c r="X26"/>
      <c r="Y26"/>
    </row>
    <row r="27" spans="1:25" ht="12.75" customHeight="1" x14ac:dyDescent="0.2">
      <c r="A27" s="207"/>
      <c r="B27" s="210"/>
      <c r="C27" s="9" t="s">
        <v>18</v>
      </c>
      <c r="D27" s="7"/>
      <c r="E27" s="10" t="s">
        <v>102</v>
      </c>
      <c r="F27" s="7"/>
      <c r="G27" s="7"/>
      <c r="H27" s="10" t="s">
        <v>102</v>
      </c>
      <c r="I27" s="7">
        <f t="shared" si="0"/>
        <v>0</v>
      </c>
      <c r="W27"/>
      <c r="X27"/>
      <c r="Y27"/>
    </row>
    <row r="28" spans="1:25" ht="12.75" customHeight="1" x14ac:dyDescent="0.2">
      <c r="A28" s="207"/>
      <c r="B28" s="210"/>
      <c r="C28" s="9" t="s">
        <v>22</v>
      </c>
      <c r="D28" s="7">
        <v>3840</v>
      </c>
      <c r="E28" s="10">
        <f t="shared" si="1"/>
        <v>0.60150375939849621</v>
      </c>
      <c r="F28" s="7"/>
      <c r="G28" s="7">
        <v>2544</v>
      </c>
      <c r="H28" s="10">
        <f t="shared" si="2"/>
        <v>0.39849624060150374</v>
      </c>
      <c r="I28" s="7">
        <f t="shared" si="0"/>
        <v>6384</v>
      </c>
      <c r="W28"/>
      <c r="X28"/>
      <c r="Y28"/>
    </row>
    <row r="29" spans="1:25" ht="12.75" customHeight="1" x14ac:dyDescent="0.2">
      <c r="A29" s="207"/>
      <c r="B29" s="210"/>
      <c r="C29" s="9" t="s">
        <v>23</v>
      </c>
      <c r="D29" s="7"/>
      <c r="E29" s="10" t="s">
        <v>102</v>
      </c>
      <c r="F29" s="7"/>
      <c r="G29" s="7"/>
      <c r="H29" s="10" t="s">
        <v>102</v>
      </c>
      <c r="I29" s="7">
        <f t="shared" si="0"/>
        <v>0</v>
      </c>
      <c r="W29"/>
      <c r="X29"/>
      <c r="Y29"/>
    </row>
    <row r="30" spans="1:25" ht="12.75" customHeight="1" x14ac:dyDescent="0.2">
      <c r="A30" s="207"/>
      <c r="B30" s="210"/>
      <c r="C30" s="9" t="s">
        <v>47</v>
      </c>
      <c r="D30" s="7">
        <v>0</v>
      </c>
      <c r="E30" s="10" t="s">
        <v>102</v>
      </c>
      <c r="F30" s="7"/>
      <c r="G30" s="7">
        <v>1104</v>
      </c>
      <c r="H30" s="10" t="s">
        <v>102</v>
      </c>
      <c r="I30" s="7">
        <f t="shared" si="0"/>
        <v>1104</v>
      </c>
      <c r="W30"/>
      <c r="X30"/>
      <c r="Y30"/>
    </row>
    <row r="31" spans="1:25" ht="12.75" customHeight="1" x14ac:dyDescent="0.2">
      <c r="A31" s="207"/>
      <c r="B31" s="210"/>
      <c r="C31" s="9" t="s">
        <v>5</v>
      </c>
      <c r="D31" s="7"/>
      <c r="E31" s="10" t="s">
        <v>102</v>
      </c>
      <c r="F31" s="7"/>
      <c r="G31" s="7"/>
      <c r="H31" s="10" t="s">
        <v>102</v>
      </c>
      <c r="I31" s="7">
        <f t="shared" si="0"/>
        <v>0</v>
      </c>
      <c r="W31"/>
      <c r="X31"/>
      <c r="Y31"/>
    </row>
    <row r="32" spans="1:25" ht="12.75" customHeight="1" thickBot="1" x14ac:dyDescent="0.25">
      <c r="A32" s="207"/>
      <c r="B32" s="217"/>
      <c r="C32" s="59" t="s">
        <v>25</v>
      </c>
      <c r="D32" s="60">
        <f>SUM(D10:D31)</f>
        <v>49776</v>
      </c>
      <c r="E32" s="61">
        <f t="shared" si="1"/>
        <v>0.63776137761377616</v>
      </c>
      <c r="F32" s="62"/>
      <c r="G32" s="60">
        <f>SUM(G10:G31)</f>
        <v>28272</v>
      </c>
      <c r="H32" s="61">
        <f t="shared" si="2"/>
        <v>0.36223862238622384</v>
      </c>
      <c r="I32" s="63">
        <f t="shared" si="0"/>
        <v>78048</v>
      </c>
      <c r="W32"/>
      <c r="X32"/>
      <c r="Y32"/>
    </row>
    <row r="33" spans="1:25" ht="12.75" customHeight="1" x14ac:dyDescent="0.2">
      <c r="A33" s="207"/>
      <c r="B33" s="209" t="s">
        <v>516</v>
      </c>
      <c r="C33" s="48" t="s">
        <v>490</v>
      </c>
      <c r="D33" s="16">
        <v>47184</v>
      </c>
      <c r="E33" s="17">
        <f t="shared" si="1"/>
        <v>0.86607929515418502</v>
      </c>
      <c r="F33" s="16"/>
      <c r="G33" s="16">
        <v>7296</v>
      </c>
      <c r="H33" s="17">
        <f t="shared" si="2"/>
        <v>0.13392070484581498</v>
      </c>
      <c r="I33" s="16">
        <f t="shared" si="0"/>
        <v>54480</v>
      </c>
      <c r="W33"/>
      <c r="X33"/>
      <c r="Y33"/>
    </row>
    <row r="34" spans="1:25" ht="12.75" customHeight="1" x14ac:dyDescent="0.2">
      <c r="A34" s="207"/>
      <c r="B34" s="209"/>
      <c r="C34" s="9" t="s">
        <v>491</v>
      </c>
      <c r="D34" s="7">
        <v>2080</v>
      </c>
      <c r="E34" s="10">
        <f t="shared" si="1"/>
        <v>1</v>
      </c>
      <c r="F34" s="12"/>
      <c r="G34" s="7"/>
      <c r="H34" s="10">
        <f t="shared" si="2"/>
        <v>0</v>
      </c>
      <c r="I34" s="7">
        <f t="shared" si="0"/>
        <v>2080</v>
      </c>
      <c r="W34"/>
      <c r="X34"/>
      <c r="Y34"/>
    </row>
    <row r="35" spans="1:25" ht="12.75" customHeight="1" x14ac:dyDescent="0.2">
      <c r="A35" s="207"/>
      <c r="B35" s="209"/>
      <c r="C35" s="9" t="s">
        <v>661</v>
      </c>
      <c r="D35" s="12">
        <v>12144</v>
      </c>
      <c r="E35" s="10">
        <f t="shared" si="1"/>
        <v>0.84804469273743022</v>
      </c>
      <c r="F35" s="12"/>
      <c r="G35" s="7">
        <v>2176</v>
      </c>
      <c r="H35" s="10">
        <f t="shared" si="2"/>
        <v>0.15195530726256984</v>
      </c>
      <c r="I35" s="7">
        <f t="shared" si="0"/>
        <v>14320</v>
      </c>
      <c r="W35"/>
      <c r="X35"/>
      <c r="Y35"/>
    </row>
    <row r="36" spans="1:25" ht="12.75" customHeight="1" x14ac:dyDescent="0.2">
      <c r="A36" s="207"/>
      <c r="B36" s="209"/>
      <c r="C36" s="9" t="s">
        <v>662</v>
      </c>
      <c r="D36" s="7">
        <v>1280</v>
      </c>
      <c r="E36" s="10">
        <f t="shared" si="1"/>
        <v>1</v>
      </c>
      <c r="F36" s="7"/>
      <c r="G36" s="7"/>
      <c r="H36" s="10">
        <f t="shared" si="2"/>
        <v>0</v>
      </c>
      <c r="I36" s="7">
        <f t="shared" si="0"/>
        <v>1280</v>
      </c>
      <c r="W36"/>
      <c r="X36"/>
      <c r="Y36"/>
    </row>
    <row r="37" spans="1:25" ht="12.75" customHeight="1" x14ac:dyDescent="0.2">
      <c r="A37" s="207"/>
      <c r="B37" s="209"/>
      <c r="C37" s="9" t="s">
        <v>492</v>
      </c>
      <c r="D37" s="7">
        <v>9312</v>
      </c>
      <c r="E37" s="10">
        <f t="shared" si="1"/>
        <v>1</v>
      </c>
      <c r="F37" s="7"/>
      <c r="G37" s="7"/>
      <c r="H37" s="10">
        <f t="shared" si="2"/>
        <v>0</v>
      </c>
      <c r="I37" s="7">
        <f t="shared" si="0"/>
        <v>9312</v>
      </c>
      <c r="W37"/>
      <c r="X37"/>
      <c r="Y37"/>
    </row>
    <row r="38" spans="1:25" ht="12.75" customHeight="1" x14ac:dyDescent="0.2">
      <c r="A38" s="207"/>
      <c r="B38" s="209"/>
      <c r="C38" s="9" t="s">
        <v>663</v>
      </c>
      <c r="D38" s="7">
        <v>13296</v>
      </c>
      <c r="E38" s="10">
        <f t="shared" si="1"/>
        <v>0.32084942084942086</v>
      </c>
      <c r="F38" s="7"/>
      <c r="G38" s="7">
        <v>28144</v>
      </c>
      <c r="H38" s="10">
        <f t="shared" si="2"/>
        <v>0.67915057915057919</v>
      </c>
      <c r="I38" s="7">
        <f t="shared" si="0"/>
        <v>41440</v>
      </c>
      <c r="W38"/>
      <c r="X38"/>
      <c r="Y38"/>
    </row>
    <row r="39" spans="1:25" ht="12.75" customHeight="1" x14ac:dyDescent="0.2">
      <c r="A39" s="207"/>
      <c r="B39" s="209"/>
      <c r="C39" s="9" t="s">
        <v>664</v>
      </c>
      <c r="D39" s="7">
        <v>3744</v>
      </c>
      <c r="E39" s="10">
        <f t="shared" si="1"/>
        <v>1</v>
      </c>
      <c r="F39" s="7"/>
      <c r="G39" s="7"/>
      <c r="H39" s="10">
        <f t="shared" si="2"/>
        <v>0</v>
      </c>
      <c r="I39" s="7">
        <f t="shared" si="0"/>
        <v>3744</v>
      </c>
      <c r="W39"/>
      <c r="X39"/>
      <c r="Y39"/>
    </row>
    <row r="40" spans="1:25" ht="12.75" customHeight="1" x14ac:dyDescent="0.2">
      <c r="A40" s="207"/>
      <c r="B40" s="209"/>
      <c r="C40" s="9" t="s">
        <v>683</v>
      </c>
      <c r="D40" s="7">
        <v>4416</v>
      </c>
      <c r="E40" s="10">
        <f t="shared" si="1"/>
        <v>0.7752808988764045</v>
      </c>
      <c r="F40" s="7"/>
      <c r="G40" s="7">
        <v>1280</v>
      </c>
      <c r="H40" s="10">
        <f t="shared" si="2"/>
        <v>0.2247191011235955</v>
      </c>
      <c r="I40" s="7">
        <f t="shared" si="0"/>
        <v>5696</v>
      </c>
      <c r="W40"/>
      <c r="X40"/>
      <c r="Y40"/>
    </row>
    <row r="41" spans="1:25" ht="12.75" customHeight="1" x14ac:dyDescent="0.2">
      <c r="A41" s="207"/>
      <c r="B41" s="209"/>
      <c r="C41" s="9" t="s">
        <v>493</v>
      </c>
      <c r="D41" s="7">
        <v>10688</v>
      </c>
      <c r="E41" s="10">
        <f t="shared" si="1"/>
        <v>0.6028880866425993</v>
      </c>
      <c r="F41" s="7"/>
      <c r="G41" s="7">
        <v>7040</v>
      </c>
      <c r="H41" s="10">
        <f t="shared" si="2"/>
        <v>0.3971119133574007</v>
      </c>
      <c r="I41" s="7">
        <f t="shared" si="0"/>
        <v>17728</v>
      </c>
      <c r="W41"/>
      <c r="X41"/>
      <c r="Y41"/>
    </row>
    <row r="42" spans="1:25" ht="12.75" customHeight="1" x14ac:dyDescent="0.2">
      <c r="A42" s="207"/>
      <c r="B42" s="209"/>
      <c r="C42" s="9" t="s">
        <v>494</v>
      </c>
      <c r="D42" s="7">
        <v>7360</v>
      </c>
      <c r="E42" s="10">
        <f t="shared" si="1"/>
        <v>0.70987654320987659</v>
      </c>
      <c r="F42" s="7"/>
      <c r="G42" s="7">
        <v>3008</v>
      </c>
      <c r="H42" s="10">
        <f t="shared" si="2"/>
        <v>0.29012345679012347</v>
      </c>
      <c r="I42" s="7">
        <f t="shared" si="0"/>
        <v>10368</v>
      </c>
      <c r="W42"/>
      <c r="X42"/>
      <c r="Y42"/>
    </row>
    <row r="43" spans="1:25" ht="12.75" customHeight="1" x14ac:dyDescent="0.2">
      <c r="A43" s="207"/>
      <c r="B43" s="209"/>
      <c r="C43" s="9" t="s">
        <v>660</v>
      </c>
      <c r="D43" s="7"/>
      <c r="E43" s="10" t="s">
        <v>102</v>
      </c>
      <c r="F43" s="7"/>
      <c r="G43" s="7"/>
      <c r="H43" s="10" t="s">
        <v>102</v>
      </c>
      <c r="I43" s="7">
        <f t="shared" si="0"/>
        <v>0</v>
      </c>
      <c r="W43"/>
      <c r="X43"/>
      <c r="Y43"/>
    </row>
    <row r="44" spans="1:25" ht="12.75" customHeight="1" x14ac:dyDescent="0.2">
      <c r="A44" s="207"/>
      <c r="B44" s="209"/>
      <c r="C44" s="9" t="s">
        <v>495</v>
      </c>
      <c r="D44" s="41">
        <v>16784</v>
      </c>
      <c r="E44" s="17">
        <f t="shared" si="1"/>
        <v>0.47921425308359983</v>
      </c>
      <c r="F44" s="16"/>
      <c r="G44" s="41">
        <v>18240</v>
      </c>
      <c r="H44" s="17">
        <f t="shared" si="2"/>
        <v>0.52078574691640023</v>
      </c>
      <c r="I44" s="16">
        <f t="shared" si="0"/>
        <v>35024</v>
      </c>
      <c r="W44"/>
      <c r="X44"/>
      <c r="Y44"/>
    </row>
    <row r="45" spans="1:25" ht="12.75" customHeight="1" x14ac:dyDescent="0.2">
      <c r="A45" s="207"/>
      <c r="B45" s="209"/>
      <c r="C45" s="9" t="s">
        <v>665</v>
      </c>
      <c r="D45" s="7">
        <v>13520</v>
      </c>
      <c r="E45" s="10">
        <f t="shared" si="1"/>
        <v>0.81800580832526626</v>
      </c>
      <c r="F45" s="12"/>
      <c r="G45" s="7">
        <v>3008</v>
      </c>
      <c r="H45" s="10">
        <f t="shared" si="2"/>
        <v>0.1819941916747338</v>
      </c>
      <c r="I45" s="7">
        <f t="shared" si="0"/>
        <v>16528</v>
      </c>
      <c r="W45"/>
      <c r="X45"/>
      <c r="Y45"/>
    </row>
    <row r="46" spans="1:25" ht="12.75" customHeight="1" x14ac:dyDescent="0.2">
      <c r="A46" s="207"/>
      <c r="B46" s="209"/>
      <c r="C46" s="9" t="s">
        <v>666</v>
      </c>
      <c r="D46" s="7">
        <v>4096</v>
      </c>
      <c r="E46" s="10">
        <f t="shared" si="1"/>
        <v>1</v>
      </c>
      <c r="F46" s="7"/>
      <c r="G46" s="7"/>
      <c r="H46" s="10">
        <f t="shared" si="2"/>
        <v>0</v>
      </c>
      <c r="I46" s="7">
        <f t="shared" si="0"/>
        <v>4096</v>
      </c>
      <c r="W46"/>
      <c r="X46"/>
      <c r="Y46"/>
    </row>
    <row r="47" spans="1:25" ht="12.75" customHeight="1" x14ac:dyDescent="0.2">
      <c r="A47" s="207"/>
      <c r="B47" s="209"/>
      <c r="C47" s="9" t="s">
        <v>496</v>
      </c>
      <c r="D47" s="7"/>
      <c r="E47" s="10">
        <f t="shared" si="1"/>
        <v>0</v>
      </c>
      <c r="F47" s="7"/>
      <c r="G47" s="7">
        <v>1040</v>
      </c>
      <c r="H47" s="10">
        <f t="shared" si="2"/>
        <v>1</v>
      </c>
      <c r="I47" s="7">
        <f t="shared" si="0"/>
        <v>1040</v>
      </c>
      <c r="W47"/>
      <c r="X47"/>
      <c r="Y47"/>
    </row>
    <row r="48" spans="1:25" ht="12.75" customHeight="1" x14ac:dyDescent="0.2">
      <c r="A48" s="207"/>
      <c r="B48" s="209"/>
      <c r="C48" s="9" t="s">
        <v>667</v>
      </c>
      <c r="D48" s="7"/>
      <c r="E48" s="10">
        <f t="shared" si="1"/>
        <v>0</v>
      </c>
      <c r="F48" s="7"/>
      <c r="G48" s="7">
        <v>1024</v>
      </c>
      <c r="H48" s="10">
        <f t="shared" si="2"/>
        <v>1</v>
      </c>
      <c r="I48" s="7">
        <f t="shared" si="0"/>
        <v>1024</v>
      </c>
      <c r="W48"/>
      <c r="X48"/>
      <c r="Y48"/>
    </row>
    <row r="49" spans="1:25" ht="12.75" customHeight="1" x14ac:dyDescent="0.2">
      <c r="A49" s="207"/>
      <c r="B49" s="209"/>
      <c r="C49" s="9" t="s">
        <v>497</v>
      </c>
      <c r="D49" s="15">
        <v>50272</v>
      </c>
      <c r="E49" s="10">
        <f t="shared" si="1"/>
        <v>0.76596782057532908</v>
      </c>
      <c r="F49" s="7"/>
      <c r="G49" s="15">
        <v>15360</v>
      </c>
      <c r="H49" s="10">
        <f t="shared" si="2"/>
        <v>0.23403217942467089</v>
      </c>
      <c r="I49" s="7">
        <f t="shared" si="0"/>
        <v>65632</v>
      </c>
      <c r="W49"/>
      <c r="X49"/>
      <c r="Y49"/>
    </row>
    <row r="50" spans="1:25" ht="12.75" customHeight="1" thickBot="1" x14ac:dyDescent="0.25">
      <c r="A50" s="207"/>
      <c r="B50" s="219"/>
      <c r="C50" s="64" t="s">
        <v>25</v>
      </c>
      <c r="D50" s="60">
        <f>SUM(D33:D49)</f>
        <v>196176</v>
      </c>
      <c r="E50" s="61">
        <f t="shared" si="1"/>
        <v>0.6912668433218695</v>
      </c>
      <c r="F50" s="63"/>
      <c r="G50" s="60">
        <f>SUM(G33:G49)</f>
        <v>87616</v>
      </c>
      <c r="H50" s="61">
        <f t="shared" si="2"/>
        <v>0.30873315667813045</v>
      </c>
      <c r="I50" s="63">
        <f t="shared" si="0"/>
        <v>283792</v>
      </c>
      <c r="W50"/>
      <c r="X50"/>
      <c r="Y50"/>
    </row>
    <row r="51" spans="1:25" ht="12.75" customHeight="1" thickBot="1" x14ac:dyDescent="0.25">
      <c r="A51" s="211"/>
      <c r="B51" s="204" t="s">
        <v>295</v>
      </c>
      <c r="C51" s="205"/>
      <c r="D51" s="76">
        <f>SUM(D32,D50)</f>
        <v>245952</v>
      </c>
      <c r="E51" s="77">
        <f t="shared" si="1"/>
        <v>0.6797258456776476</v>
      </c>
      <c r="F51" s="78"/>
      <c r="G51" s="76">
        <f>SUM(G32,G50)</f>
        <v>115888</v>
      </c>
      <c r="H51" s="77">
        <f t="shared" si="2"/>
        <v>0.3202741543223524</v>
      </c>
      <c r="I51" s="78">
        <f t="shared" si="0"/>
        <v>361840</v>
      </c>
      <c r="W51"/>
      <c r="X51"/>
      <c r="Y51"/>
    </row>
    <row r="52" spans="1:25" ht="12.75" customHeight="1" x14ac:dyDescent="0.2">
      <c r="A52" s="212" t="s">
        <v>535</v>
      </c>
      <c r="B52" s="212" t="s">
        <v>517</v>
      </c>
      <c r="C52" s="51" t="s">
        <v>203</v>
      </c>
      <c r="D52" s="86"/>
      <c r="E52" s="87"/>
      <c r="F52" s="86"/>
      <c r="G52" s="86"/>
      <c r="H52" s="87"/>
      <c r="I52" s="86"/>
      <c r="W52"/>
      <c r="X52"/>
      <c r="Y52"/>
    </row>
    <row r="53" spans="1:25" ht="12.75" customHeight="1" x14ac:dyDescent="0.2">
      <c r="A53" s="209"/>
      <c r="B53" s="209"/>
      <c r="C53" s="9" t="s">
        <v>36</v>
      </c>
      <c r="D53" s="15"/>
      <c r="E53" s="10" t="s">
        <v>102</v>
      </c>
      <c r="F53" s="7"/>
      <c r="G53" s="15"/>
      <c r="H53" s="10" t="s">
        <v>102</v>
      </c>
      <c r="I53" s="7">
        <f t="shared" si="0"/>
        <v>0</v>
      </c>
      <c r="W53"/>
      <c r="X53"/>
      <c r="Y53"/>
    </row>
    <row r="54" spans="1:25" ht="12.75" customHeight="1" x14ac:dyDescent="0.2">
      <c r="A54" s="209"/>
      <c r="B54" s="209"/>
      <c r="C54" s="9" t="s">
        <v>234</v>
      </c>
      <c r="D54" s="15">
        <v>0</v>
      </c>
      <c r="E54" s="10">
        <f t="shared" si="1"/>
        <v>0</v>
      </c>
      <c r="F54" s="7"/>
      <c r="G54" s="15">
        <v>1344</v>
      </c>
      <c r="H54" s="10">
        <f t="shared" si="2"/>
        <v>1</v>
      </c>
      <c r="I54" s="7">
        <f t="shared" si="0"/>
        <v>1344</v>
      </c>
      <c r="W54"/>
      <c r="X54"/>
      <c r="Y54"/>
    </row>
    <row r="55" spans="1:25" ht="12.75" customHeight="1" x14ac:dyDescent="0.2">
      <c r="A55" s="209"/>
      <c r="B55" s="209"/>
      <c r="C55" s="9" t="s">
        <v>7</v>
      </c>
      <c r="D55" s="15">
        <v>0</v>
      </c>
      <c r="E55" s="10">
        <f t="shared" si="1"/>
        <v>0</v>
      </c>
      <c r="F55" s="7"/>
      <c r="G55" s="15">
        <v>1152</v>
      </c>
      <c r="H55" s="10">
        <f t="shared" si="2"/>
        <v>1</v>
      </c>
      <c r="I55" s="7">
        <f t="shared" si="0"/>
        <v>1152</v>
      </c>
      <c r="W55"/>
      <c r="X55"/>
      <c r="Y55"/>
    </row>
    <row r="56" spans="1:25" ht="12.75" customHeight="1" x14ac:dyDescent="0.2">
      <c r="A56" s="210"/>
      <c r="B56" s="210"/>
      <c r="C56" s="9" t="s">
        <v>14</v>
      </c>
      <c r="D56" s="15">
        <v>1248</v>
      </c>
      <c r="E56" s="10">
        <f t="shared" si="1"/>
        <v>0.27083333333333331</v>
      </c>
      <c r="F56" s="7"/>
      <c r="G56" s="15">
        <v>3360</v>
      </c>
      <c r="H56" s="10">
        <f t="shared" si="2"/>
        <v>0.72916666666666663</v>
      </c>
      <c r="I56" s="7">
        <f t="shared" si="0"/>
        <v>4608</v>
      </c>
      <c r="W56"/>
      <c r="X56"/>
      <c r="Y56"/>
    </row>
    <row r="57" spans="1:25" ht="12.75" customHeight="1" x14ac:dyDescent="0.2">
      <c r="A57" s="210"/>
      <c r="B57" s="210"/>
      <c r="C57" s="9" t="s">
        <v>0</v>
      </c>
      <c r="D57" s="15">
        <v>0</v>
      </c>
      <c r="E57" s="10">
        <f t="shared" si="1"/>
        <v>0</v>
      </c>
      <c r="F57" s="7"/>
      <c r="G57" s="15">
        <v>1440</v>
      </c>
      <c r="H57" s="10">
        <f t="shared" si="2"/>
        <v>1</v>
      </c>
      <c r="I57" s="7">
        <f t="shared" si="0"/>
        <v>1440</v>
      </c>
      <c r="W57"/>
      <c r="X57"/>
      <c r="Y57"/>
    </row>
    <row r="58" spans="1:25" ht="12.75" customHeight="1" x14ac:dyDescent="0.2">
      <c r="A58" s="210"/>
      <c r="B58" s="210"/>
      <c r="C58" s="50" t="s">
        <v>15</v>
      </c>
      <c r="D58" s="15">
        <v>0</v>
      </c>
      <c r="E58" s="10">
        <f t="shared" si="1"/>
        <v>0</v>
      </c>
      <c r="F58" s="7"/>
      <c r="G58" s="15">
        <v>448</v>
      </c>
      <c r="H58" s="10">
        <f t="shared" si="2"/>
        <v>1</v>
      </c>
      <c r="I58" s="7">
        <f t="shared" si="0"/>
        <v>448</v>
      </c>
      <c r="W58"/>
      <c r="X58"/>
      <c r="Y58"/>
    </row>
    <row r="59" spans="1:25" ht="12.75" customHeight="1" x14ac:dyDescent="0.2">
      <c r="A59" s="210"/>
      <c r="B59" s="210"/>
      <c r="C59" s="50" t="s">
        <v>34</v>
      </c>
      <c r="D59" s="15">
        <v>576</v>
      </c>
      <c r="E59" s="10">
        <f t="shared" si="1"/>
        <v>7.792207792207792E-2</v>
      </c>
      <c r="F59" s="7"/>
      <c r="G59" s="15">
        <v>6816</v>
      </c>
      <c r="H59" s="10">
        <f t="shared" si="2"/>
        <v>0.92207792207792205</v>
      </c>
      <c r="I59" s="7">
        <f t="shared" si="0"/>
        <v>7392</v>
      </c>
      <c r="W59"/>
      <c r="X59"/>
      <c r="Y59"/>
    </row>
    <row r="60" spans="1:25" ht="12.75" customHeight="1" x14ac:dyDescent="0.2">
      <c r="A60" s="210"/>
      <c r="B60" s="210"/>
      <c r="C60" s="50" t="s">
        <v>37</v>
      </c>
      <c r="D60" s="15">
        <v>0</v>
      </c>
      <c r="E60" s="10">
        <f t="shared" si="1"/>
        <v>0</v>
      </c>
      <c r="F60" s="7"/>
      <c r="G60" s="15">
        <v>576</v>
      </c>
      <c r="H60" s="10">
        <f t="shared" si="2"/>
        <v>1</v>
      </c>
      <c r="I60" s="7">
        <f t="shared" si="0"/>
        <v>576</v>
      </c>
      <c r="W60"/>
      <c r="X60"/>
      <c r="Y60"/>
    </row>
    <row r="61" spans="1:25" ht="12.75" customHeight="1" x14ac:dyDescent="0.2">
      <c r="A61" s="210"/>
      <c r="B61" s="210"/>
      <c r="C61" s="50" t="s">
        <v>208</v>
      </c>
      <c r="D61" s="15">
        <v>0</v>
      </c>
      <c r="E61" s="10">
        <f t="shared" si="1"/>
        <v>0</v>
      </c>
      <c r="F61" s="7"/>
      <c r="G61" s="15">
        <v>1872</v>
      </c>
      <c r="H61" s="10">
        <f t="shared" si="2"/>
        <v>1</v>
      </c>
      <c r="I61" s="7">
        <f t="shared" si="0"/>
        <v>1872</v>
      </c>
      <c r="W61"/>
      <c r="X61"/>
      <c r="Y61"/>
    </row>
    <row r="62" spans="1:25" ht="12.75" customHeight="1" x14ac:dyDescent="0.2">
      <c r="A62" s="210"/>
      <c r="B62" s="210"/>
      <c r="C62" s="50" t="s">
        <v>1</v>
      </c>
      <c r="D62" s="15">
        <v>20672</v>
      </c>
      <c r="E62" s="10">
        <f t="shared" si="1"/>
        <v>0.41852931648850017</v>
      </c>
      <c r="F62" s="7"/>
      <c r="G62" s="15">
        <v>28720</v>
      </c>
      <c r="H62" s="10">
        <f t="shared" si="2"/>
        <v>0.58147068351149989</v>
      </c>
      <c r="I62" s="7">
        <f t="shared" si="0"/>
        <v>49392</v>
      </c>
      <c r="W62"/>
      <c r="X62"/>
      <c r="Y62"/>
    </row>
    <row r="63" spans="1:25" ht="12.75" customHeight="1" x14ac:dyDescent="0.2">
      <c r="A63" s="210"/>
      <c r="B63" s="210"/>
      <c r="C63" s="50" t="s">
        <v>16</v>
      </c>
      <c r="D63" s="15"/>
      <c r="E63" s="10" t="s">
        <v>102</v>
      </c>
      <c r="F63" s="7"/>
      <c r="G63" s="15"/>
      <c r="H63" s="10" t="s">
        <v>102</v>
      </c>
      <c r="I63" s="7">
        <f t="shared" si="0"/>
        <v>0</v>
      </c>
      <c r="W63"/>
      <c r="X63"/>
      <c r="Y63"/>
    </row>
    <row r="64" spans="1:25" ht="12.75" customHeight="1" x14ac:dyDescent="0.2">
      <c r="A64" s="210"/>
      <c r="B64" s="210"/>
      <c r="C64" s="50" t="s">
        <v>17</v>
      </c>
      <c r="D64" s="15">
        <v>0</v>
      </c>
      <c r="E64" s="10">
        <f t="shared" si="1"/>
        <v>0</v>
      </c>
      <c r="F64" s="7"/>
      <c r="G64" s="15">
        <v>1152</v>
      </c>
      <c r="H64" s="10">
        <f t="shared" si="2"/>
        <v>1</v>
      </c>
      <c r="I64" s="7">
        <f t="shared" si="0"/>
        <v>1152</v>
      </c>
      <c r="W64"/>
      <c r="X64"/>
      <c r="Y64"/>
    </row>
    <row r="65" spans="1:25" ht="12.75" customHeight="1" x14ac:dyDescent="0.2">
      <c r="A65" s="210"/>
      <c r="B65" s="210"/>
      <c r="C65" s="50" t="s">
        <v>21</v>
      </c>
      <c r="D65" s="15">
        <v>8496</v>
      </c>
      <c r="E65" s="10">
        <f t="shared" si="1"/>
        <v>0.41549295774647887</v>
      </c>
      <c r="F65" s="7"/>
      <c r="G65" s="15">
        <v>11952</v>
      </c>
      <c r="H65" s="10">
        <f t="shared" si="2"/>
        <v>0.58450704225352113</v>
      </c>
      <c r="I65" s="7">
        <f t="shared" si="0"/>
        <v>20448</v>
      </c>
      <c r="W65"/>
      <c r="X65"/>
      <c r="Y65"/>
    </row>
    <row r="66" spans="1:25" ht="12.75" customHeight="1" x14ac:dyDescent="0.2">
      <c r="A66" s="210"/>
      <c r="B66" s="210"/>
      <c r="C66" s="50" t="s">
        <v>3</v>
      </c>
      <c r="D66" s="15">
        <v>0</v>
      </c>
      <c r="E66" s="10">
        <f t="shared" si="1"/>
        <v>0</v>
      </c>
      <c r="F66" s="7"/>
      <c r="G66" s="15">
        <v>1440</v>
      </c>
      <c r="H66" s="10">
        <f t="shared" si="2"/>
        <v>1</v>
      </c>
      <c r="I66" s="7">
        <f t="shared" si="0"/>
        <v>1440</v>
      </c>
      <c r="W66"/>
      <c r="X66"/>
      <c r="Y66"/>
    </row>
    <row r="67" spans="1:25" ht="12.75" customHeight="1" x14ac:dyDescent="0.2">
      <c r="A67" s="210"/>
      <c r="B67" s="210"/>
      <c r="C67" s="50" t="s">
        <v>6</v>
      </c>
      <c r="D67" s="15">
        <v>5056</v>
      </c>
      <c r="E67" s="10">
        <f t="shared" si="1"/>
        <v>0.32780082987551867</v>
      </c>
      <c r="F67" s="7"/>
      <c r="G67" s="15">
        <v>10368</v>
      </c>
      <c r="H67" s="10">
        <f t="shared" si="2"/>
        <v>0.67219917012448138</v>
      </c>
      <c r="I67" s="7">
        <f t="shared" si="0"/>
        <v>15424</v>
      </c>
      <c r="W67"/>
      <c r="X67"/>
      <c r="Y67"/>
    </row>
    <row r="68" spans="1:25" ht="12.75" customHeight="1" x14ac:dyDescent="0.2">
      <c r="A68" s="210"/>
      <c r="B68" s="210"/>
      <c r="C68" s="50" t="s">
        <v>9</v>
      </c>
      <c r="D68" s="15"/>
      <c r="E68" s="10" t="s">
        <v>102</v>
      </c>
      <c r="F68" s="7"/>
      <c r="G68" s="15"/>
      <c r="H68" s="10" t="s">
        <v>102</v>
      </c>
      <c r="I68" s="7">
        <f t="shared" si="0"/>
        <v>0</v>
      </c>
      <c r="W68"/>
      <c r="X68"/>
      <c r="Y68"/>
    </row>
    <row r="69" spans="1:25" ht="12.75" customHeight="1" x14ac:dyDescent="0.2">
      <c r="A69" s="210"/>
      <c r="B69" s="210"/>
      <c r="C69" s="50" t="s">
        <v>236</v>
      </c>
      <c r="D69" s="15"/>
      <c r="E69" s="10" t="s">
        <v>102</v>
      </c>
      <c r="F69" s="7"/>
      <c r="G69" s="15"/>
      <c r="H69" s="10" t="s">
        <v>102</v>
      </c>
      <c r="I69" s="7">
        <f t="shared" si="0"/>
        <v>0</v>
      </c>
      <c r="W69"/>
      <c r="X69"/>
      <c r="Y69"/>
    </row>
    <row r="70" spans="1:25" ht="12.75" customHeight="1" x14ac:dyDescent="0.2">
      <c r="A70" s="210"/>
      <c r="B70" s="210"/>
      <c r="C70" s="50" t="s">
        <v>4</v>
      </c>
      <c r="D70" s="15">
        <v>0</v>
      </c>
      <c r="E70" s="10">
        <f t="shared" si="1"/>
        <v>0</v>
      </c>
      <c r="F70" s="7"/>
      <c r="G70" s="15">
        <v>864</v>
      </c>
      <c r="H70" s="10">
        <f t="shared" si="2"/>
        <v>1</v>
      </c>
      <c r="I70" s="7">
        <f t="shared" si="0"/>
        <v>864</v>
      </c>
      <c r="W70"/>
      <c r="X70"/>
      <c r="Y70"/>
    </row>
    <row r="71" spans="1:25" ht="12.75" customHeight="1" x14ac:dyDescent="0.2">
      <c r="A71" s="210"/>
      <c r="B71" s="210"/>
      <c r="C71" s="50" t="s">
        <v>10</v>
      </c>
      <c r="D71" s="15">
        <v>0</v>
      </c>
      <c r="E71" s="10">
        <f t="shared" si="1"/>
        <v>0</v>
      </c>
      <c r="F71" s="7"/>
      <c r="G71" s="15">
        <v>2352</v>
      </c>
      <c r="H71" s="10">
        <f t="shared" si="2"/>
        <v>1</v>
      </c>
      <c r="I71" s="7">
        <f t="shared" si="0"/>
        <v>2352</v>
      </c>
      <c r="W71"/>
      <c r="X71"/>
      <c r="Y71"/>
    </row>
    <row r="72" spans="1:25" ht="12.75" customHeight="1" x14ac:dyDescent="0.2">
      <c r="A72" s="210"/>
      <c r="B72" s="210"/>
      <c r="C72" s="50" t="s">
        <v>22</v>
      </c>
      <c r="D72" s="15">
        <v>9648</v>
      </c>
      <c r="E72" s="10">
        <f t="shared" si="1"/>
        <v>0.50886075949367093</v>
      </c>
      <c r="F72" s="7"/>
      <c r="G72" s="15">
        <v>9312</v>
      </c>
      <c r="H72" s="10">
        <f t="shared" si="2"/>
        <v>0.49113924050632912</v>
      </c>
      <c r="I72" s="7">
        <f t="shared" si="0"/>
        <v>18960</v>
      </c>
      <c r="W72"/>
      <c r="X72"/>
      <c r="Y72"/>
    </row>
    <row r="73" spans="1:25" ht="12.75" customHeight="1" x14ac:dyDescent="0.2">
      <c r="A73" s="210"/>
      <c r="B73" s="210"/>
      <c r="C73" s="50" t="s">
        <v>23</v>
      </c>
      <c r="D73" s="15">
        <v>0</v>
      </c>
      <c r="E73" s="10">
        <f t="shared" si="1"/>
        <v>0</v>
      </c>
      <c r="F73" s="7"/>
      <c r="G73" s="15">
        <v>1728</v>
      </c>
      <c r="H73" s="10">
        <f t="shared" si="2"/>
        <v>1</v>
      </c>
      <c r="I73" s="7">
        <f t="shared" si="0"/>
        <v>1728</v>
      </c>
      <c r="W73"/>
      <c r="X73"/>
      <c r="Y73"/>
    </row>
    <row r="74" spans="1:25" ht="12.75" customHeight="1" x14ac:dyDescent="0.2">
      <c r="A74" s="210"/>
      <c r="B74" s="210"/>
      <c r="C74" s="50" t="s">
        <v>47</v>
      </c>
      <c r="D74" s="15">
        <v>0</v>
      </c>
      <c r="E74" s="10">
        <f t="shared" si="1"/>
        <v>0</v>
      </c>
      <c r="F74" s="7"/>
      <c r="G74" s="15">
        <v>5616</v>
      </c>
      <c r="H74" s="10">
        <f t="shared" si="2"/>
        <v>1</v>
      </c>
      <c r="I74" s="7">
        <f t="shared" si="0"/>
        <v>5616</v>
      </c>
      <c r="W74"/>
      <c r="X74"/>
      <c r="Y74"/>
    </row>
    <row r="75" spans="1:25" ht="12.75" customHeight="1" x14ac:dyDescent="0.2">
      <c r="A75" s="210"/>
      <c r="B75" s="210"/>
      <c r="C75" s="50" t="s">
        <v>24</v>
      </c>
      <c r="D75" s="15"/>
      <c r="E75" s="10" t="s">
        <v>102</v>
      </c>
      <c r="F75" s="7"/>
      <c r="G75" s="15"/>
      <c r="H75" s="10" t="s">
        <v>102</v>
      </c>
      <c r="I75" s="7">
        <f t="shared" si="0"/>
        <v>0</v>
      </c>
      <c r="W75"/>
      <c r="X75"/>
      <c r="Y75"/>
    </row>
    <row r="76" spans="1:25" ht="12.75" customHeight="1" x14ac:dyDescent="0.2">
      <c r="A76" s="210"/>
      <c r="B76" s="210"/>
      <c r="C76" s="50" t="s">
        <v>5</v>
      </c>
      <c r="D76" s="15">
        <v>672</v>
      </c>
      <c r="E76" s="10">
        <f t="shared" si="1"/>
        <v>0.4</v>
      </c>
      <c r="F76" s="7"/>
      <c r="G76" s="15">
        <v>1008</v>
      </c>
      <c r="H76" s="10">
        <f t="shared" si="2"/>
        <v>0.6</v>
      </c>
      <c r="I76" s="7">
        <f t="shared" si="0"/>
        <v>1680</v>
      </c>
      <c r="W76"/>
      <c r="X76"/>
      <c r="Y76"/>
    </row>
    <row r="77" spans="1:25" ht="12.75" customHeight="1" thickBot="1" x14ac:dyDescent="0.25">
      <c r="A77" s="210"/>
      <c r="B77" s="217"/>
      <c r="C77" s="64" t="s">
        <v>25</v>
      </c>
      <c r="D77" s="60">
        <f>SUM(D53:D76)</f>
        <v>46368</v>
      </c>
      <c r="E77" s="61">
        <f t="shared" ref="E77:E101" si="3">+D77/$I77</f>
        <v>0.33627291715015084</v>
      </c>
      <c r="F77" s="63"/>
      <c r="G77" s="60">
        <f>SUM(G53:G76)</f>
        <v>91520</v>
      </c>
      <c r="H77" s="61">
        <f t="shared" ref="H77:H101" si="4">+G77/$I77</f>
        <v>0.66372708284984916</v>
      </c>
      <c r="I77" s="63">
        <f t="shared" ref="I77:I101" si="5">+D77+G77</f>
        <v>137888</v>
      </c>
      <c r="W77"/>
      <c r="X77"/>
      <c r="Y77"/>
    </row>
    <row r="78" spans="1:25" ht="12.75" customHeight="1" thickBot="1" x14ac:dyDescent="0.25">
      <c r="A78" s="217"/>
      <c r="B78" s="204" t="s">
        <v>326</v>
      </c>
      <c r="C78" s="205"/>
      <c r="D78" s="76">
        <f>+D77</f>
        <v>46368</v>
      </c>
      <c r="E78" s="77">
        <f t="shared" si="3"/>
        <v>0.33627291715015084</v>
      </c>
      <c r="F78" s="78"/>
      <c r="G78" s="76">
        <f>+G77</f>
        <v>91520</v>
      </c>
      <c r="H78" s="77">
        <f t="shared" si="4"/>
        <v>0.66372708284984916</v>
      </c>
      <c r="I78" s="78">
        <f t="shared" si="5"/>
        <v>137888</v>
      </c>
      <c r="W78"/>
      <c r="X78"/>
      <c r="Y78"/>
    </row>
    <row r="79" spans="1:25" ht="12.75" customHeight="1" x14ac:dyDescent="0.2">
      <c r="A79" s="212" t="s">
        <v>534</v>
      </c>
      <c r="B79" s="212" t="s">
        <v>518</v>
      </c>
      <c r="C79" s="51" t="s">
        <v>76</v>
      </c>
      <c r="D79" s="86"/>
      <c r="E79" s="87"/>
      <c r="F79" s="86"/>
      <c r="G79" s="86"/>
      <c r="H79" s="87"/>
      <c r="I79" s="86"/>
      <c r="W79"/>
      <c r="X79"/>
      <c r="Y79"/>
    </row>
    <row r="80" spans="1:25" ht="12.75" customHeight="1" x14ac:dyDescent="0.2">
      <c r="A80" s="209"/>
      <c r="B80" s="209"/>
      <c r="C80" s="9" t="s">
        <v>234</v>
      </c>
      <c r="D80" s="15">
        <v>3696</v>
      </c>
      <c r="E80" s="10">
        <f t="shared" si="3"/>
        <v>1</v>
      </c>
      <c r="F80" s="7"/>
      <c r="G80" s="15">
        <v>0</v>
      </c>
      <c r="H80" s="10">
        <f t="shared" si="4"/>
        <v>0</v>
      </c>
      <c r="I80" s="7">
        <f t="shared" si="5"/>
        <v>3696</v>
      </c>
      <c r="W80"/>
      <c r="X80"/>
      <c r="Y80"/>
    </row>
    <row r="81" spans="1:25" ht="12.75" customHeight="1" x14ac:dyDescent="0.2">
      <c r="A81" s="209"/>
      <c r="B81" s="209"/>
      <c r="C81" s="9" t="s">
        <v>7</v>
      </c>
      <c r="D81" s="15">
        <v>0</v>
      </c>
      <c r="E81" s="10">
        <f t="shared" si="3"/>
        <v>0</v>
      </c>
      <c r="F81" s="7"/>
      <c r="G81" s="15">
        <v>672</v>
      </c>
      <c r="H81" s="10">
        <f t="shared" si="4"/>
        <v>1</v>
      </c>
      <c r="I81" s="7">
        <f t="shared" si="5"/>
        <v>672</v>
      </c>
      <c r="W81"/>
      <c r="X81"/>
      <c r="Y81"/>
    </row>
    <row r="82" spans="1:25" ht="12.75" customHeight="1" x14ac:dyDescent="0.2">
      <c r="A82" s="209"/>
      <c r="B82" s="209"/>
      <c r="C82" s="9" t="s">
        <v>235</v>
      </c>
      <c r="D82" s="15">
        <v>0</v>
      </c>
      <c r="E82" s="10">
        <f t="shared" si="3"/>
        <v>0</v>
      </c>
      <c r="F82" s="7"/>
      <c r="G82" s="15">
        <v>576</v>
      </c>
      <c r="H82" s="10">
        <f t="shared" si="4"/>
        <v>1</v>
      </c>
      <c r="I82" s="7">
        <f t="shared" si="5"/>
        <v>576</v>
      </c>
      <c r="W82"/>
      <c r="X82"/>
      <c r="Y82"/>
    </row>
    <row r="83" spans="1:25" ht="12.75" customHeight="1" x14ac:dyDescent="0.2">
      <c r="A83" s="209"/>
      <c r="B83" s="209"/>
      <c r="C83" s="9" t="s">
        <v>14</v>
      </c>
      <c r="D83" s="15">
        <v>1200</v>
      </c>
      <c r="E83" s="10">
        <f t="shared" si="3"/>
        <v>0.3125</v>
      </c>
      <c r="F83" s="7"/>
      <c r="G83" s="15">
        <v>2640</v>
      </c>
      <c r="H83" s="10">
        <f t="shared" si="4"/>
        <v>0.6875</v>
      </c>
      <c r="I83" s="7">
        <f t="shared" si="5"/>
        <v>3840</v>
      </c>
      <c r="W83"/>
      <c r="X83"/>
      <c r="Y83"/>
    </row>
    <row r="84" spans="1:25" ht="12.75" customHeight="1" x14ac:dyDescent="0.2">
      <c r="A84" s="209"/>
      <c r="B84" s="210"/>
      <c r="C84" s="9" t="s">
        <v>0</v>
      </c>
      <c r="D84" s="15"/>
      <c r="E84" s="10" t="s">
        <v>102</v>
      </c>
      <c r="F84" s="7"/>
      <c r="G84" s="15"/>
      <c r="H84" s="10" t="s">
        <v>102</v>
      </c>
      <c r="I84" s="7">
        <f t="shared" si="5"/>
        <v>0</v>
      </c>
      <c r="W84"/>
      <c r="X84"/>
      <c r="Y84"/>
    </row>
    <row r="85" spans="1:25" ht="12.75" customHeight="1" x14ac:dyDescent="0.2">
      <c r="A85" s="209"/>
      <c r="B85" s="210"/>
      <c r="C85" s="50" t="s">
        <v>34</v>
      </c>
      <c r="D85" s="15">
        <v>2112</v>
      </c>
      <c r="E85" s="10">
        <f t="shared" si="3"/>
        <v>0.5714285714285714</v>
      </c>
      <c r="F85" s="7"/>
      <c r="G85" s="15">
        <v>1584</v>
      </c>
      <c r="H85" s="10">
        <f t="shared" si="4"/>
        <v>0.42857142857142855</v>
      </c>
      <c r="I85" s="7">
        <f t="shared" si="5"/>
        <v>3696</v>
      </c>
      <c r="W85"/>
      <c r="X85"/>
      <c r="Y85"/>
    </row>
    <row r="86" spans="1:25" ht="12.75" customHeight="1" x14ac:dyDescent="0.2">
      <c r="A86" s="209"/>
      <c r="B86" s="210"/>
      <c r="C86" s="50" t="s">
        <v>37</v>
      </c>
      <c r="D86" s="15">
        <v>0</v>
      </c>
      <c r="E86" s="10">
        <f t="shared" si="3"/>
        <v>0</v>
      </c>
      <c r="F86" s="7"/>
      <c r="G86" s="15">
        <v>1392</v>
      </c>
      <c r="H86" s="10">
        <f t="shared" si="4"/>
        <v>1</v>
      </c>
      <c r="I86" s="7">
        <f t="shared" si="5"/>
        <v>1392</v>
      </c>
      <c r="W86"/>
      <c r="X86"/>
      <c r="Y86"/>
    </row>
    <row r="87" spans="1:25" ht="12.75" customHeight="1" x14ac:dyDescent="0.2">
      <c r="A87" s="209"/>
      <c r="B87" s="210"/>
      <c r="C87" s="50" t="s">
        <v>208</v>
      </c>
      <c r="D87" s="15">
        <v>0</v>
      </c>
      <c r="E87" s="10">
        <f t="shared" si="3"/>
        <v>0</v>
      </c>
      <c r="F87" s="7"/>
      <c r="G87" s="15">
        <v>3984</v>
      </c>
      <c r="H87" s="10">
        <f t="shared" si="4"/>
        <v>1</v>
      </c>
      <c r="I87" s="7">
        <f t="shared" si="5"/>
        <v>3984</v>
      </c>
      <c r="W87"/>
      <c r="X87"/>
      <c r="Y87"/>
    </row>
    <row r="88" spans="1:25" ht="12.75" customHeight="1" x14ac:dyDescent="0.2">
      <c r="A88" s="209"/>
      <c r="B88" s="210"/>
      <c r="C88" s="50" t="s">
        <v>1</v>
      </c>
      <c r="D88" s="15">
        <v>0</v>
      </c>
      <c r="E88" s="10">
        <f t="shared" si="3"/>
        <v>0</v>
      </c>
      <c r="F88" s="7"/>
      <c r="G88" s="15">
        <v>10672</v>
      </c>
      <c r="H88" s="10">
        <f t="shared" si="4"/>
        <v>1</v>
      </c>
      <c r="I88" s="7">
        <f t="shared" si="5"/>
        <v>10672</v>
      </c>
      <c r="W88"/>
      <c r="X88"/>
      <c r="Y88"/>
    </row>
    <row r="89" spans="1:25" ht="12.75" customHeight="1" x14ac:dyDescent="0.2">
      <c r="A89" s="209"/>
      <c r="B89" s="210"/>
      <c r="C89" s="50" t="s">
        <v>16</v>
      </c>
      <c r="D89" s="15">
        <v>0</v>
      </c>
      <c r="E89" s="10">
        <f t="shared" si="3"/>
        <v>0</v>
      </c>
      <c r="F89" s="7"/>
      <c r="G89" s="15">
        <v>1152</v>
      </c>
      <c r="H89" s="10">
        <f t="shared" si="4"/>
        <v>1</v>
      </c>
      <c r="I89" s="7">
        <f t="shared" si="5"/>
        <v>1152</v>
      </c>
      <c r="W89"/>
      <c r="X89"/>
      <c r="Y89"/>
    </row>
    <row r="90" spans="1:25" ht="12.75" customHeight="1" x14ac:dyDescent="0.2">
      <c r="A90" s="209"/>
      <c r="B90" s="210"/>
      <c r="C90" s="50" t="s">
        <v>21</v>
      </c>
      <c r="D90" s="15">
        <v>3936</v>
      </c>
      <c r="E90" s="10">
        <f t="shared" si="3"/>
        <v>0.58156028368794321</v>
      </c>
      <c r="F90" s="7"/>
      <c r="G90" s="15">
        <v>2832</v>
      </c>
      <c r="H90" s="10">
        <f t="shared" si="4"/>
        <v>0.41843971631205673</v>
      </c>
      <c r="I90" s="7">
        <f t="shared" si="5"/>
        <v>6768</v>
      </c>
      <c r="W90"/>
      <c r="X90"/>
      <c r="Y90"/>
    </row>
    <row r="91" spans="1:25" ht="12.75" customHeight="1" x14ac:dyDescent="0.2">
      <c r="A91" s="209"/>
      <c r="B91" s="210"/>
      <c r="C91" s="50" t="s">
        <v>3</v>
      </c>
      <c r="D91" s="15">
        <v>0</v>
      </c>
      <c r="E91" s="10">
        <f t="shared" si="3"/>
        <v>0</v>
      </c>
      <c r="F91" s="7"/>
      <c r="G91" s="15">
        <v>960</v>
      </c>
      <c r="H91" s="10">
        <f t="shared" si="4"/>
        <v>1</v>
      </c>
      <c r="I91" s="7">
        <f t="shared" si="5"/>
        <v>960</v>
      </c>
      <c r="W91"/>
      <c r="X91"/>
      <c r="Y91"/>
    </row>
    <row r="92" spans="1:25" ht="12.75" customHeight="1" x14ac:dyDescent="0.2">
      <c r="A92" s="209"/>
      <c r="B92" s="210"/>
      <c r="C92" s="50" t="s">
        <v>6</v>
      </c>
      <c r="D92" s="15">
        <v>3392</v>
      </c>
      <c r="E92" s="10">
        <f t="shared" si="3"/>
        <v>0.68831168831168832</v>
      </c>
      <c r="F92" s="7"/>
      <c r="G92" s="15">
        <v>1536</v>
      </c>
      <c r="H92" s="10">
        <f t="shared" si="4"/>
        <v>0.31168831168831168</v>
      </c>
      <c r="I92" s="7">
        <f t="shared" si="5"/>
        <v>4928</v>
      </c>
      <c r="W92"/>
      <c r="X92"/>
      <c r="Y92"/>
    </row>
    <row r="93" spans="1:25" ht="12.75" customHeight="1" x14ac:dyDescent="0.2">
      <c r="A93" s="209"/>
      <c r="B93" s="210"/>
      <c r="C93" s="50" t="s">
        <v>9</v>
      </c>
      <c r="D93" s="15">
        <v>0</v>
      </c>
      <c r="E93" s="10">
        <f t="shared" si="3"/>
        <v>0</v>
      </c>
      <c r="F93" s="7"/>
      <c r="G93" s="15">
        <v>768</v>
      </c>
      <c r="H93" s="10">
        <f t="shared" si="4"/>
        <v>1</v>
      </c>
      <c r="I93" s="7">
        <f t="shared" si="5"/>
        <v>768</v>
      </c>
      <c r="W93"/>
      <c r="X93"/>
      <c r="Y93"/>
    </row>
    <row r="94" spans="1:25" ht="12.75" customHeight="1" x14ac:dyDescent="0.2">
      <c r="A94" s="209"/>
      <c r="B94" s="210"/>
      <c r="C94" s="50" t="s">
        <v>236</v>
      </c>
      <c r="D94" s="15"/>
      <c r="E94" s="10" t="s">
        <v>102</v>
      </c>
      <c r="F94" s="7"/>
      <c r="G94" s="15"/>
      <c r="H94" s="10" t="s">
        <v>102</v>
      </c>
      <c r="I94" s="7">
        <f t="shared" si="5"/>
        <v>0</v>
      </c>
      <c r="W94"/>
      <c r="X94"/>
      <c r="Y94"/>
    </row>
    <row r="95" spans="1:25" ht="12.75" customHeight="1" x14ac:dyDescent="0.2">
      <c r="A95" s="209"/>
      <c r="B95" s="210"/>
      <c r="C95" s="50" t="s">
        <v>4</v>
      </c>
      <c r="D95" s="15"/>
      <c r="E95" s="10" t="s">
        <v>102</v>
      </c>
      <c r="F95" s="7"/>
      <c r="G95" s="15"/>
      <c r="H95" s="10" t="s">
        <v>102</v>
      </c>
      <c r="I95" s="7">
        <f t="shared" si="5"/>
        <v>0</v>
      </c>
      <c r="W95"/>
      <c r="X95"/>
      <c r="Y95"/>
    </row>
    <row r="96" spans="1:25" ht="12.75" customHeight="1" x14ac:dyDescent="0.2">
      <c r="A96" s="209"/>
      <c r="B96" s="210"/>
      <c r="C96" s="50" t="s">
        <v>22</v>
      </c>
      <c r="D96" s="15">
        <v>3408</v>
      </c>
      <c r="E96" s="10">
        <f t="shared" si="3"/>
        <v>1</v>
      </c>
      <c r="F96" s="7"/>
      <c r="G96" s="15">
        <v>0</v>
      </c>
      <c r="H96" s="10">
        <f t="shared" si="4"/>
        <v>0</v>
      </c>
      <c r="I96" s="7">
        <f t="shared" si="5"/>
        <v>3408</v>
      </c>
      <c r="W96"/>
      <c r="X96"/>
      <c r="Y96"/>
    </row>
    <row r="97" spans="1:25" ht="12.75" customHeight="1" x14ac:dyDescent="0.2">
      <c r="A97" s="209"/>
      <c r="B97" s="210"/>
      <c r="C97" s="50" t="s">
        <v>23</v>
      </c>
      <c r="D97" s="15">
        <v>0</v>
      </c>
      <c r="E97" s="10">
        <f t="shared" si="3"/>
        <v>0</v>
      </c>
      <c r="F97" s="7"/>
      <c r="G97" s="15">
        <v>960</v>
      </c>
      <c r="H97" s="10">
        <f t="shared" si="4"/>
        <v>1</v>
      </c>
      <c r="I97" s="7">
        <f t="shared" si="5"/>
        <v>960</v>
      </c>
      <c r="W97"/>
      <c r="X97"/>
      <c r="Y97"/>
    </row>
    <row r="98" spans="1:25" ht="12.75" customHeight="1" x14ac:dyDescent="0.2">
      <c r="A98" s="209"/>
      <c r="B98" s="210"/>
      <c r="C98" s="50" t="s">
        <v>47</v>
      </c>
      <c r="D98" s="15">
        <v>528</v>
      </c>
      <c r="E98" s="10">
        <f t="shared" si="3"/>
        <v>0.19298245614035087</v>
      </c>
      <c r="F98" s="7"/>
      <c r="G98" s="15">
        <v>2208</v>
      </c>
      <c r="H98" s="10">
        <f t="shared" si="4"/>
        <v>0.80701754385964908</v>
      </c>
      <c r="I98" s="7">
        <f t="shared" si="5"/>
        <v>2736</v>
      </c>
      <c r="W98"/>
      <c r="X98"/>
      <c r="Y98"/>
    </row>
    <row r="99" spans="1:25" ht="12.75" customHeight="1" x14ac:dyDescent="0.2">
      <c r="A99" s="209"/>
      <c r="B99" s="210"/>
      <c r="C99" s="50" t="s">
        <v>5</v>
      </c>
      <c r="D99" s="15">
        <v>0</v>
      </c>
      <c r="E99" s="10">
        <f t="shared" si="3"/>
        <v>0</v>
      </c>
      <c r="F99" s="7"/>
      <c r="G99" s="15">
        <v>1008</v>
      </c>
      <c r="H99" s="10">
        <f t="shared" si="4"/>
        <v>1</v>
      </c>
      <c r="I99" s="7">
        <f t="shared" si="5"/>
        <v>1008</v>
      </c>
      <c r="W99"/>
      <c r="X99"/>
      <c r="Y99"/>
    </row>
    <row r="100" spans="1:25" ht="12.75" customHeight="1" thickBot="1" x14ac:dyDescent="0.25">
      <c r="A100" s="209"/>
      <c r="B100" s="217"/>
      <c r="C100" s="64" t="s">
        <v>25</v>
      </c>
      <c r="D100" s="60">
        <f>SUM(D80:D99)</f>
        <v>18272</v>
      </c>
      <c r="E100" s="61">
        <f t="shared" si="3"/>
        <v>0.35676351140268664</v>
      </c>
      <c r="F100" s="63"/>
      <c r="G100" s="60">
        <f>SUM(G80:G99)</f>
        <v>32944</v>
      </c>
      <c r="H100" s="61">
        <f t="shared" si="4"/>
        <v>0.64323648859731331</v>
      </c>
      <c r="I100" s="63">
        <f t="shared" si="5"/>
        <v>51216</v>
      </c>
      <c r="W100"/>
      <c r="X100"/>
      <c r="Y100"/>
    </row>
    <row r="101" spans="1:25" ht="12.75" customHeight="1" thickBot="1" x14ac:dyDescent="0.25">
      <c r="A101" s="219"/>
      <c r="B101" s="204" t="s">
        <v>327</v>
      </c>
      <c r="C101" s="205"/>
      <c r="D101" s="76">
        <f>+D100</f>
        <v>18272</v>
      </c>
      <c r="E101" s="77">
        <f t="shared" si="3"/>
        <v>0.35676351140268664</v>
      </c>
      <c r="F101" s="78"/>
      <c r="G101" s="76">
        <f>+G100</f>
        <v>32944</v>
      </c>
      <c r="H101" s="77">
        <f t="shared" si="4"/>
        <v>0.64323648859731331</v>
      </c>
      <c r="I101" s="78">
        <f t="shared" si="5"/>
        <v>51216</v>
      </c>
      <c r="W101"/>
      <c r="X101"/>
      <c r="Y101"/>
    </row>
    <row r="102" spans="1:25" ht="12.75" customHeight="1" x14ac:dyDescent="0.2">
      <c r="A102" s="209" t="s">
        <v>533</v>
      </c>
      <c r="B102" s="212" t="s">
        <v>519</v>
      </c>
      <c r="C102" s="53" t="s">
        <v>668</v>
      </c>
      <c r="D102" s="43"/>
      <c r="E102" s="42"/>
      <c r="F102" s="43"/>
      <c r="G102" s="43"/>
      <c r="H102" s="42"/>
      <c r="I102" s="43"/>
      <c r="W102"/>
      <c r="X102"/>
      <c r="Y102"/>
    </row>
    <row r="103" spans="1:25" ht="12.75" customHeight="1" x14ac:dyDescent="0.2">
      <c r="A103" s="210"/>
      <c r="B103" s="210"/>
      <c r="C103" s="9" t="s">
        <v>19</v>
      </c>
      <c r="D103" s="7">
        <v>0</v>
      </c>
      <c r="E103" s="10">
        <f t="shared" ref="E103:E183" si="6">+D103/$I103</f>
        <v>0</v>
      </c>
      <c r="F103" s="12"/>
      <c r="G103" s="7">
        <v>1056</v>
      </c>
      <c r="H103" s="10">
        <f t="shared" ref="H103:H183" si="7">+G103/$I103</f>
        <v>1</v>
      </c>
      <c r="I103" s="7">
        <f t="shared" ref="I103:I183" si="8">+D103+G103</f>
        <v>1056</v>
      </c>
      <c r="W103"/>
      <c r="X103"/>
      <c r="Y103"/>
    </row>
    <row r="104" spans="1:25" ht="12.75" customHeight="1" x14ac:dyDescent="0.2">
      <c r="A104" s="210"/>
      <c r="B104" s="210"/>
      <c r="C104" s="9" t="s">
        <v>237</v>
      </c>
      <c r="D104" s="7"/>
      <c r="E104" s="10" t="s">
        <v>102</v>
      </c>
      <c r="F104" s="7"/>
      <c r="G104" s="7"/>
      <c r="H104" s="10" t="s">
        <v>102</v>
      </c>
      <c r="I104" s="7">
        <f t="shared" si="8"/>
        <v>0</v>
      </c>
      <c r="W104"/>
      <c r="X104"/>
      <c r="Y104"/>
    </row>
    <row r="105" spans="1:25" ht="12.75" customHeight="1" x14ac:dyDescent="0.2">
      <c r="A105" s="210"/>
      <c r="B105" s="210"/>
      <c r="C105" s="9" t="s">
        <v>208</v>
      </c>
      <c r="D105" s="7">
        <v>1632</v>
      </c>
      <c r="E105" s="10">
        <f t="shared" si="6"/>
        <v>8.7855297157622733E-2</v>
      </c>
      <c r="F105" s="7"/>
      <c r="G105" s="7">
        <v>16944</v>
      </c>
      <c r="H105" s="10">
        <f t="shared" si="7"/>
        <v>0.91214470284237725</v>
      </c>
      <c r="I105" s="7">
        <f t="shared" si="8"/>
        <v>18576</v>
      </c>
      <c r="W105"/>
      <c r="X105"/>
      <c r="Y105"/>
    </row>
    <row r="106" spans="1:25" ht="12.75" customHeight="1" x14ac:dyDescent="0.2">
      <c r="A106" s="210"/>
      <c r="B106" s="210"/>
      <c r="C106" s="9" t="s">
        <v>219</v>
      </c>
      <c r="D106" s="7">
        <v>2496</v>
      </c>
      <c r="E106" s="10">
        <f t="shared" si="6"/>
        <v>1</v>
      </c>
      <c r="F106" s="7"/>
      <c r="G106" s="7">
        <v>0</v>
      </c>
      <c r="H106" s="10">
        <f t="shared" si="7"/>
        <v>0</v>
      </c>
      <c r="I106" s="7">
        <f t="shared" si="8"/>
        <v>2496</v>
      </c>
      <c r="W106"/>
      <c r="X106"/>
      <c r="Y106"/>
    </row>
    <row r="107" spans="1:25" ht="12.75" customHeight="1" x14ac:dyDescent="0.2">
      <c r="A107" s="210"/>
      <c r="B107" s="210"/>
      <c r="C107" s="9" t="s">
        <v>20</v>
      </c>
      <c r="D107" s="7"/>
      <c r="E107" s="10" t="s">
        <v>102</v>
      </c>
      <c r="F107" s="7"/>
      <c r="G107" s="7"/>
      <c r="H107" s="10" t="s">
        <v>102</v>
      </c>
      <c r="I107" s="7">
        <f t="shared" si="8"/>
        <v>0</v>
      </c>
      <c r="W107"/>
      <c r="X107"/>
      <c r="Y107"/>
    </row>
    <row r="108" spans="1:25" ht="12.75" customHeight="1" x14ac:dyDescent="0.2">
      <c r="A108" s="210"/>
      <c r="B108" s="210"/>
      <c r="C108" s="9" t="s">
        <v>21</v>
      </c>
      <c r="D108" s="7">
        <v>41184</v>
      </c>
      <c r="E108" s="10">
        <f t="shared" si="6"/>
        <v>0.92258064516129035</v>
      </c>
      <c r="F108" s="7"/>
      <c r="G108" s="7">
        <v>3456</v>
      </c>
      <c r="H108" s="10">
        <f t="shared" si="7"/>
        <v>7.7419354838709681E-2</v>
      </c>
      <c r="I108" s="7">
        <f t="shared" si="8"/>
        <v>44640</v>
      </c>
      <c r="W108"/>
      <c r="X108"/>
      <c r="Y108"/>
    </row>
    <row r="109" spans="1:25" ht="12.75" customHeight="1" x14ac:dyDescent="0.2">
      <c r="A109" s="210"/>
      <c r="B109" s="210"/>
      <c r="C109" s="9" t="s">
        <v>22</v>
      </c>
      <c r="D109" s="7">
        <v>24992</v>
      </c>
      <c r="E109" s="10">
        <f t="shared" si="6"/>
        <v>0.7420427553444181</v>
      </c>
      <c r="F109" s="7"/>
      <c r="G109" s="7">
        <v>8688</v>
      </c>
      <c r="H109" s="10">
        <f t="shared" si="7"/>
        <v>0.25795724465558195</v>
      </c>
      <c r="I109" s="7">
        <f t="shared" si="8"/>
        <v>33680</v>
      </c>
      <c r="W109"/>
      <c r="X109"/>
      <c r="Y109"/>
    </row>
    <row r="110" spans="1:25" ht="12.75" customHeight="1" x14ac:dyDescent="0.2">
      <c r="A110" s="210"/>
      <c r="B110" s="210"/>
      <c r="C110" s="9" t="s">
        <v>23</v>
      </c>
      <c r="D110" s="15">
        <v>17088</v>
      </c>
      <c r="E110" s="58">
        <f t="shared" si="6"/>
        <v>0.69395711500974655</v>
      </c>
      <c r="F110" s="50"/>
      <c r="G110" s="15">
        <v>7536</v>
      </c>
      <c r="H110" s="58">
        <f t="shared" si="7"/>
        <v>0.30604288499025339</v>
      </c>
      <c r="I110" s="15">
        <f t="shared" si="8"/>
        <v>24624</v>
      </c>
      <c r="W110"/>
      <c r="X110"/>
      <c r="Y110"/>
    </row>
    <row r="111" spans="1:25" ht="12.75" customHeight="1" x14ac:dyDescent="0.2">
      <c r="A111" s="210"/>
      <c r="B111" s="210"/>
      <c r="C111" s="9" t="s">
        <v>24</v>
      </c>
      <c r="D111" s="15">
        <v>6000</v>
      </c>
      <c r="E111" s="58">
        <f t="shared" si="6"/>
        <v>1</v>
      </c>
      <c r="F111" s="50"/>
      <c r="G111" s="15">
        <v>0</v>
      </c>
      <c r="H111" s="58">
        <f t="shared" si="7"/>
        <v>0</v>
      </c>
      <c r="I111" s="15">
        <f t="shared" si="8"/>
        <v>6000</v>
      </c>
      <c r="W111"/>
      <c r="X111"/>
      <c r="Y111"/>
    </row>
    <row r="112" spans="1:25" ht="12.75" customHeight="1" x14ac:dyDescent="0.2">
      <c r="A112" s="210"/>
      <c r="B112" s="210"/>
      <c r="C112" s="9" t="s">
        <v>275</v>
      </c>
      <c r="D112" s="15">
        <v>0</v>
      </c>
      <c r="E112" s="58">
        <f t="shared" si="6"/>
        <v>0</v>
      </c>
      <c r="F112" s="50"/>
      <c r="G112" s="15">
        <v>432</v>
      </c>
      <c r="H112" s="58">
        <f t="shared" si="7"/>
        <v>1</v>
      </c>
      <c r="I112" s="15">
        <f t="shared" si="8"/>
        <v>432</v>
      </c>
      <c r="W112"/>
      <c r="X112"/>
      <c r="Y112"/>
    </row>
    <row r="113" spans="1:25" ht="12.75" customHeight="1" x14ac:dyDescent="0.2">
      <c r="A113" s="210"/>
      <c r="B113" s="210"/>
      <c r="C113" s="9" t="s">
        <v>5</v>
      </c>
      <c r="D113" s="15">
        <v>13584</v>
      </c>
      <c r="E113" s="58">
        <f t="shared" si="6"/>
        <v>0.64759725400457668</v>
      </c>
      <c r="F113" s="50"/>
      <c r="G113" s="15">
        <v>7392</v>
      </c>
      <c r="H113" s="58">
        <f t="shared" si="7"/>
        <v>0.35240274599542332</v>
      </c>
      <c r="I113" s="15">
        <f t="shared" si="8"/>
        <v>20976</v>
      </c>
      <c r="W113"/>
      <c r="X113"/>
      <c r="Y113"/>
    </row>
    <row r="114" spans="1:25" ht="12.75" customHeight="1" x14ac:dyDescent="0.2">
      <c r="A114" s="210"/>
      <c r="B114" s="210"/>
      <c r="C114" s="35" t="s">
        <v>75</v>
      </c>
      <c r="D114" s="33">
        <f>SUM(D103:D113)</f>
        <v>106976</v>
      </c>
      <c r="E114" s="34">
        <f t="shared" si="6"/>
        <v>0.70157397691500523</v>
      </c>
      <c r="F114" s="33"/>
      <c r="G114" s="33">
        <f>SUM(G103:G113)</f>
        <v>45504</v>
      </c>
      <c r="H114" s="34">
        <f t="shared" si="7"/>
        <v>0.29842602308499477</v>
      </c>
      <c r="I114" s="33">
        <f t="shared" si="8"/>
        <v>152480</v>
      </c>
      <c r="W114"/>
      <c r="X114"/>
      <c r="Y114"/>
    </row>
    <row r="115" spans="1:25" ht="12.75" customHeight="1" x14ac:dyDescent="0.2">
      <c r="A115" s="210"/>
      <c r="B115" s="210"/>
      <c r="C115" s="53" t="s">
        <v>431</v>
      </c>
      <c r="D115" s="43"/>
      <c r="E115" s="42"/>
      <c r="F115" s="43"/>
      <c r="G115" s="43"/>
      <c r="H115" s="42"/>
      <c r="I115" s="43"/>
      <c r="W115"/>
      <c r="X115"/>
      <c r="Y115"/>
    </row>
    <row r="116" spans="1:25" ht="12.75" customHeight="1" x14ac:dyDescent="0.2">
      <c r="A116" s="210"/>
      <c r="B116" s="210"/>
      <c r="C116" s="9" t="s">
        <v>7</v>
      </c>
      <c r="D116" s="16">
        <v>18672</v>
      </c>
      <c r="E116" s="17">
        <f t="shared" si="6"/>
        <v>0.78269617706237427</v>
      </c>
      <c r="F116" s="16"/>
      <c r="G116" s="16">
        <v>5184</v>
      </c>
      <c r="H116" s="17">
        <f t="shared" si="7"/>
        <v>0.21730382293762576</v>
      </c>
      <c r="I116" s="16">
        <f t="shared" si="8"/>
        <v>23856</v>
      </c>
      <c r="W116"/>
      <c r="X116"/>
      <c r="Y116"/>
    </row>
    <row r="117" spans="1:25" ht="12.75" customHeight="1" x14ac:dyDescent="0.2">
      <c r="A117" s="210"/>
      <c r="B117" s="210"/>
      <c r="C117" s="9" t="s">
        <v>8</v>
      </c>
      <c r="D117" s="16">
        <v>0</v>
      </c>
      <c r="E117" s="17">
        <f t="shared" si="6"/>
        <v>0</v>
      </c>
      <c r="F117" s="16"/>
      <c r="G117" s="16">
        <v>1776</v>
      </c>
      <c r="H117" s="17">
        <f t="shared" si="7"/>
        <v>1</v>
      </c>
      <c r="I117" s="16">
        <f t="shared" si="8"/>
        <v>1776</v>
      </c>
      <c r="W117"/>
      <c r="X117"/>
      <c r="Y117"/>
    </row>
    <row r="118" spans="1:25" ht="12.75" customHeight="1" x14ac:dyDescent="0.2">
      <c r="A118" s="210"/>
      <c r="B118" s="210"/>
      <c r="C118" s="9" t="s">
        <v>1</v>
      </c>
      <c r="D118" s="7">
        <v>54784</v>
      </c>
      <c r="E118" s="10">
        <f t="shared" si="6"/>
        <v>0.78658396508155293</v>
      </c>
      <c r="F118" s="7"/>
      <c r="G118" s="7">
        <v>14864</v>
      </c>
      <c r="H118" s="10">
        <f t="shared" si="7"/>
        <v>0.21341603491844705</v>
      </c>
      <c r="I118" s="7">
        <f t="shared" si="8"/>
        <v>69648</v>
      </c>
      <c r="W118"/>
      <c r="X118"/>
      <c r="Y118"/>
    </row>
    <row r="119" spans="1:25" ht="12.75" customHeight="1" x14ac:dyDescent="0.2">
      <c r="A119" s="210"/>
      <c r="B119" s="210"/>
      <c r="C119" s="9" t="s">
        <v>2</v>
      </c>
      <c r="D119" s="7"/>
      <c r="E119" s="10" t="s">
        <v>102</v>
      </c>
      <c r="F119" s="7"/>
      <c r="G119" s="7"/>
      <c r="H119" s="10" t="s">
        <v>102</v>
      </c>
      <c r="I119" s="7">
        <f t="shared" si="8"/>
        <v>0</v>
      </c>
      <c r="W119"/>
      <c r="X119"/>
      <c r="Y119"/>
    </row>
    <row r="120" spans="1:25" ht="12.75" customHeight="1" x14ac:dyDescent="0.2">
      <c r="A120" s="210"/>
      <c r="B120" s="210"/>
      <c r="C120" s="9" t="s">
        <v>3</v>
      </c>
      <c r="D120" s="14">
        <v>2304</v>
      </c>
      <c r="E120" s="10">
        <f t="shared" si="6"/>
        <v>0.2774566473988439</v>
      </c>
      <c r="F120" s="7"/>
      <c r="G120" s="7">
        <v>6000</v>
      </c>
      <c r="H120" s="10">
        <f t="shared" si="7"/>
        <v>0.7225433526011561</v>
      </c>
      <c r="I120" s="7">
        <f t="shared" si="8"/>
        <v>8304</v>
      </c>
      <c r="W120"/>
      <c r="X120"/>
      <c r="Y120"/>
    </row>
    <row r="121" spans="1:25" ht="12.75" customHeight="1" x14ac:dyDescent="0.2">
      <c r="A121" s="210"/>
      <c r="B121" s="210"/>
      <c r="C121" s="52" t="s">
        <v>9</v>
      </c>
      <c r="D121" s="7">
        <v>9168</v>
      </c>
      <c r="E121" s="10">
        <f t="shared" si="6"/>
        <v>0.83406113537117899</v>
      </c>
      <c r="F121" s="7"/>
      <c r="G121" s="7">
        <v>1824</v>
      </c>
      <c r="H121" s="10">
        <f t="shared" si="7"/>
        <v>0.16593886462882096</v>
      </c>
      <c r="I121" s="7">
        <f t="shared" si="8"/>
        <v>10992</v>
      </c>
      <c r="W121"/>
      <c r="X121"/>
      <c r="Y121"/>
    </row>
    <row r="122" spans="1:25" ht="12.75" customHeight="1" x14ac:dyDescent="0.2">
      <c r="A122" s="210"/>
      <c r="B122" s="210"/>
      <c r="C122" s="9" t="s">
        <v>4</v>
      </c>
      <c r="D122" s="7">
        <v>9216</v>
      </c>
      <c r="E122" s="10">
        <f t="shared" si="6"/>
        <v>0.78048780487804881</v>
      </c>
      <c r="F122" s="7"/>
      <c r="G122" s="7">
        <v>2592</v>
      </c>
      <c r="H122" s="10">
        <f t="shared" si="7"/>
        <v>0.21951219512195122</v>
      </c>
      <c r="I122" s="7">
        <f t="shared" si="8"/>
        <v>11808</v>
      </c>
      <c r="W122"/>
      <c r="X122"/>
      <c r="Y122"/>
    </row>
    <row r="123" spans="1:25" ht="12.75" customHeight="1" x14ac:dyDescent="0.2">
      <c r="A123" s="210"/>
      <c r="B123" s="210"/>
      <c r="C123" s="9" t="s">
        <v>10</v>
      </c>
      <c r="D123" s="7">
        <v>0</v>
      </c>
      <c r="E123" s="10">
        <f t="shared" si="6"/>
        <v>0</v>
      </c>
      <c r="F123" s="7"/>
      <c r="G123" s="7">
        <v>3792</v>
      </c>
      <c r="H123" s="10">
        <f t="shared" si="7"/>
        <v>1</v>
      </c>
      <c r="I123" s="7">
        <f t="shared" si="8"/>
        <v>3792</v>
      </c>
      <c r="W123"/>
      <c r="X123"/>
      <c r="Y123"/>
    </row>
    <row r="124" spans="1:25" ht="12.75" customHeight="1" x14ac:dyDescent="0.2">
      <c r="A124" s="210"/>
      <c r="B124" s="210"/>
      <c r="C124" s="49" t="s">
        <v>47</v>
      </c>
      <c r="D124" s="7">
        <v>13056</v>
      </c>
      <c r="E124" s="10">
        <f t="shared" si="6"/>
        <v>0.62817551963048501</v>
      </c>
      <c r="F124" s="7"/>
      <c r="G124" s="7">
        <v>7728</v>
      </c>
      <c r="H124" s="10">
        <f t="shared" si="7"/>
        <v>0.37182448036951499</v>
      </c>
      <c r="I124" s="7">
        <f t="shared" si="8"/>
        <v>20784</v>
      </c>
      <c r="W124"/>
      <c r="X124"/>
      <c r="Y124"/>
    </row>
    <row r="125" spans="1:25" ht="12.75" customHeight="1" x14ac:dyDescent="0.2">
      <c r="A125" s="210"/>
      <c r="B125" s="210"/>
      <c r="C125" s="49" t="s">
        <v>206</v>
      </c>
      <c r="D125" s="7">
        <v>1040</v>
      </c>
      <c r="E125" s="10">
        <f t="shared" si="6"/>
        <v>0.48148148148148145</v>
      </c>
      <c r="F125" s="7"/>
      <c r="G125" s="7">
        <v>1120</v>
      </c>
      <c r="H125" s="10">
        <f t="shared" si="7"/>
        <v>0.51851851851851849</v>
      </c>
      <c r="I125" s="7">
        <f t="shared" si="8"/>
        <v>2160</v>
      </c>
      <c r="W125"/>
      <c r="X125"/>
      <c r="Y125"/>
    </row>
    <row r="126" spans="1:25" ht="12.75" customHeight="1" x14ac:dyDescent="0.2">
      <c r="A126" s="210"/>
      <c r="B126" s="210"/>
      <c r="C126" s="35" t="s">
        <v>75</v>
      </c>
      <c r="D126" s="33">
        <f>SUM(D116:D125)</f>
        <v>108240</v>
      </c>
      <c r="E126" s="34">
        <f t="shared" si="6"/>
        <v>0.7068965517241379</v>
      </c>
      <c r="F126" s="33"/>
      <c r="G126" s="33">
        <f>SUM(G116:G125)</f>
        <v>44880</v>
      </c>
      <c r="H126" s="34">
        <f t="shared" si="7"/>
        <v>0.29310344827586204</v>
      </c>
      <c r="I126" s="33">
        <f t="shared" si="8"/>
        <v>153120</v>
      </c>
      <c r="W126"/>
      <c r="X126"/>
      <c r="Y126"/>
    </row>
    <row r="127" spans="1:25" ht="12.75" customHeight="1" x14ac:dyDescent="0.2">
      <c r="A127" s="210"/>
      <c r="B127" s="210"/>
      <c r="C127" s="53" t="s">
        <v>100</v>
      </c>
      <c r="D127" s="33"/>
      <c r="E127" s="34"/>
      <c r="F127" s="33"/>
      <c r="G127" s="33"/>
      <c r="H127" s="34"/>
      <c r="I127" s="33"/>
      <c r="W127"/>
      <c r="X127"/>
      <c r="Y127"/>
    </row>
    <row r="128" spans="1:25" ht="12.75" customHeight="1" x14ac:dyDescent="0.2">
      <c r="A128" s="210"/>
      <c r="B128" s="210"/>
      <c r="C128" s="9" t="s">
        <v>234</v>
      </c>
      <c r="D128" s="7">
        <v>30128.000000000004</v>
      </c>
      <c r="E128" s="10">
        <f t="shared" si="6"/>
        <v>0.74104683195592291</v>
      </c>
      <c r="F128" s="7"/>
      <c r="G128" s="7">
        <v>10528</v>
      </c>
      <c r="H128" s="10">
        <f t="shared" si="7"/>
        <v>0.25895316804407714</v>
      </c>
      <c r="I128" s="7">
        <f t="shared" si="8"/>
        <v>40656</v>
      </c>
      <c r="W128"/>
      <c r="X128"/>
      <c r="Y128"/>
    </row>
    <row r="129" spans="1:25" ht="12.75" customHeight="1" x14ac:dyDescent="0.2">
      <c r="A129" s="210"/>
      <c r="B129" s="210"/>
      <c r="C129" s="9" t="s">
        <v>235</v>
      </c>
      <c r="D129" s="7">
        <v>2304</v>
      </c>
      <c r="E129" s="10">
        <f t="shared" si="6"/>
        <v>1</v>
      </c>
      <c r="F129" s="7"/>
      <c r="G129" s="7">
        <v>0</v>
      </c>
      <c r="H129" s="10">
        <f t="shared" si="7"/>
        <v>0</v>
      </c>
      <c r="I129" s="7">
        <f t="shared" si="8"/>
        <v>2304</v>
      </c>
      <c r="W129"/>
      <c r="X129"/>
      <c r="Y129"/>
    </row>
    <row r="130" spans="1:25" ht="12.75" customHeight="1" x14ac:dyDescent="0.2">
      <c r="A130" s="210"/>
      <c r="B130" s="210"/>
      <c r="C130" s="9" t="s">
        <v>14</v>
      </c>
      <c r="D130" s="15">
        <v>28704</v>
      </c>
      <c r="E130" s="10">
        <f t="shared" si="6"/>
        <v>0.47750865051903113</v>
      </c>
      <c r="F130" s="7"/>
      <c r="G130" s="15">
        <v>31408</v>
      </c>
      <c r="H130" s="10">
        <f t="shared" si="7"/>
        <v>0.52249134948096887</v>
      </c>
      <c r="I130" s="7">
        <f t="shared" si="8"/>
        <v>60112</v>
      </c>
      <c r="W130"/>
      <c r="X130"/>
      <c r="Y130"/>
    </row>
    <row r="131" spans="1:25" ht="12.75" customHeight="1" x14ac:dyDescent="0.2">
      <c r="A131" s="210"/>
      <c r="B131" s="210"/>
      <c r="C131" s="9" t="s">
        <v>15</v>
      </c>
      <c r="D131" s="15">
        <v>22351.999999999996</v>
      </c>
      <c r="E131" s="10">
        <f t="shared" si="6"/>
        <v>0.73103087388801669</v>
      </c>
      <c r="F131" s="7"/>
      <c r="G131" s="15">
        <v>8224</v>
      </c>
      <c r="H131" s="10">
        <f t="shared" si="7"/>
        <v>0.26896912611198331</v>
      </c>
      <c r="I131" s="7">
        <f t="shared" si="8"/>
        <v>30575.999999999996</v>
      </c>
      <c r="W131"/>
      <c r="X131"/>
      <c r="Y131"/>
    </row>
    <row r="132" spans="1:25" ht="12.75" customHeight="1" x14ac:dyDescent="0.2">
      <c r="A132" s="210"/>
      <c r="B132" s="210"/>
      <c r="C132" s="9" t="s">
        <v>16</v>
      </c>
      <c r="D132" s="7">
        <v>6624</v>
      </c>
      <c r="E132" s="10">
        <f t="shared" si="6"/>
        <v>0.62727272727272732</v>
      </c>
      <c r="F132" s="7"/>
      <c r="G132" s="7">
        <v>3936</v>
      </c>
      <c r="H132" s="10">
        <f t="shared" si="7"/>
        <v>0.37272727272727274</v>
      </c>
      <c r="I132" s="7">
        <f t="shared" si="8"/>
        <v>10560</v>
      </c>
      <c r="W132"/>
      <c r="X132"/>
      <c r="Y132"/>
    </row>
    <row r="133" spans="1:25" ht="12.75" customHeight="1" x14ac:dyDescent="0.2">
      <c r="A133" s="210"/>
      <c r="B133" s="210"/>
      <c r="C133" s="9" t="s">
        <v>17</v>
      </c>
      <c r="D133" s="7">
        <v>5088</v>
      </c>
      <c r="E133" s="10">
        <f t="shared" si="6"/>
        <v>0.32121212121212117</v>
      </c>
      <c r="F133" s="7"/>
      <c r="G133" s="7">
        <v>10752.000000000002</v>
      </c>
      <c r="H133" s="10">
        <f t="shared" si="7"/>
        <v>0.67878787878787883</v>
      </c>
      <c r="I133" s="7">
        <f t="shared" si="8"/>
        <v>15840.000000000002</v>
      </c>
      <c r="W133"/>
      <c r="X133"/>
      <c r="Y133"/>
    </row>
    <row r="134" spans="1:25" ht="12.75" customHeight="1" x14ac:dyDescent="0.2">
      <c r="A134" s="210"/>
      <c r="B134" s="210"/>
      <c r="C134" s="9" t="s">
        <v>97</v>
      </c>
      <c r="D134" s="7">
        <v>3776</v>
      </c>
      <c r="E134" s="10">
        <f t="shared" si="6"/>
        <v>1</v>
      </c>
      <c r="F134" s="7"/>
      <c r="G134" s="7">
        <v>0</v>
      </c>
      <c r="H134" s="10">
        <f t="shared" si="7"/>
        <v>0</v>
      </c>
      <c r="I134" s="7">
        <f t="shared" si="8"/>
        <v>3776</v>
      </c>
      <c r="W134"/>
      <c r="X134"/>
      <c r="Y134"/>
    </row>
    <row r="135" spans="1:25" ht="12.75" customHeight="1" x14ac:dyDescent="0.2">
      <c r="A135" s="210"/>
      <c r="B135" s="210"/>
      <c r="C135" s="9" t="s">
        <v>236</v>
      </c>
      <c r="D135" s="7">
        <v>2160</v>
      </c>
      <c r="E135" s="10">
        <f t="shared" si="6"/>
        <v>1</v>
      </c>
      <c r="F135" s="7"/>
      <c r="G135" s="7">
        <v>0</v>
      </c>
      <c r="H135" s="10">
        <f t="shared" si="7"/>
        <v>0</v>
      </c>
      <c r="I135" s="7">
        <f t="shared" si="8"/>
        <v>2160</v>
      </c>
      <c r="W135"/>
      <c r="X135"/>
      <c r="Y135"/>
    </row>
    <row r="136" spans="1:25" ht="12.75" customHeight="1" x14ac:dyDescent="0.2">
      <c r="A136" s="210"/>
      <c r="B136" s="210"/>
      <c r="C136" s="9" t="s">
        <v>18</v>
      </c>
      <c r="D136" s="7">
        <v>6480</v>
      </c>
      <c r="E136" s="10">
        <f t="shared" si="6"/>
        <v>0.46232876712328769</v>
      </c>
      <c r="F136" s="7"/>
      <c r="G136" s="7">
        <v>7536</v>
      </c>
      <c r="H136" s="10">
        <f t="shared" si="7"/>
        <v>0.53767123287671237</v>
      </c>
      <c r="I136" s="7">
        <f t="shared" si="8"/>
        <v>14016</v>
      </c>
      <c r="W136"/>
      <c r="X136"/>
      <c r="Y136"/>
    </row>
    <row r="137" spans="1:25" ht="12.75" customHeight="1" thickBot="1" x14ac:dyDescent="0.25">
      <c r="A137" s="210"/>
      <c r="B137" s="210"/>
      <c r="C137" s="73" t="s">
        <v>75</v>
      </c>
      <c r="D137" s="74">
        <f>SUM(D128:D136)</f>
        <v>107616</v>
      </c>
      <c r="E137" s="75">
        <f t="shared" si="6"/>
        <v>0.59786666666666666</v>
      </c>
      <c r="F137" s="74"/>
      <c r="G137" s="74">
        <f>SUM(G128:G136)</f>
        <v>72384</v>
      </c>
      <c r="H137" s="75">
        <f t="shared" si="7"/>
        <v>0.40213333333333334</v>
      </c>
      <c r="I137" s="74">
        <f t="shared" si="8"/>
        <v>180000</v>
      </c>
      <c r="W137"/>
      <c r="X137"/>
      <c r="Y137"/>
    </row>
    <row r="138" spans="1:25" ht="12.75" customHeight="1" x14ac:dyDescent="0.2">
      <c r="A138" s="207" t="s">
        <v>533</v>
      </c>
      <c r="B138" s="209" t="s">
        <v>519</v>
      </c>
      <c r="C138" s="53" t="s">
        <v>298</v>
      </c>
      <c r="D138" s="72"/>
      <c r="E138" s="42"/>
      <c r="F138" s="43"/>
      <c r="G138" s="72"/>
      <c r="H138" s="42"/>
      <c r="I138" s="43"/>
      <c r="W138"/>
      <c r="X138"/>
      <c r="Y138"/>
    </row>
    <row r="139" spans="1:25" ht="12.75" customHeight="1" x14ac:dyDescent="0.2">
      <c r="A139" s="214"/>
      <c r="B139" s="209"/>
      <c r="C139" s="52" t="s">
        <v>304</v>
      </c>
      <c r="D139" s="16"/>
      <c r="E139" s="10" t="s">
        <v>102</v>
      </c>
      <c r="F139" s="16"/>
      <c r="G139" s="16"/>
      <c r="H139" s="10" t="s">
        <v>102</v>
      </c>
      <c r="I139" s="16">
        <f t="shared" si="8"/>
        <v>0</v>
      </c>
      <c r="W139"/>
      <c r="X139"/>
      <c r="Y139"/>
    </row>
    <row r="140" spans="1:25" ht="12.75" customHeight="1" x14ac:dyDescent="0.2">
      <c r="A140" s="214"/>
      <c r="B140" s="209"/>
      <c r="C140" s="52" t="s">
        <v>238</v>
      </c>
      <c r="D140" s="16">
        <v>624</v>
      </c>
      <c r="E140" s="17">
        <f t="shared" si="6"/>
        <v>7.1428571428571425E-2</v>
      </c>
      <c r="F140" s="16"/>
      <c r="G140" s="16">
        <v>8112</v>
      </c>
      <c r="H140" s="17">
        <f t="shared" si="7"/>
        <v>0.9285714285714286</v>
      </c>
      <c r="I140" s="16">
        <f t="shared" si="8"/>
        <v>8736</v>
      </c>
      <c r="W140"/>
      <c r="X140"/>
      <c r="Y140"/>
    </row>
    <row r="141" spans="1:25" ht="12.75" customHeight="1" x14ac:dyDescent="0.2">
      <c r="A141" s="214"/>
      <c r="B141" s="209"/>
      <c r="C141" s="52" t="s">
        <v>245</v>
      </c>
      <c r="D141" s="16">
        <v>0</v>
      </c>
      <c r="E141" s="17">
        <f t="shared" si="6"/>
        <v>0</v>
      </c>
      <c r="F141" s="16"/>
      <c r="G141" s="16">
        <v>1920</v>
      </c>
      <c r="H141" s="17">
        <f t="shared" si="7"/>
        <v>1</v>
      </c>
      <c r="I141" s="16">
        <f t="shared" si="8"/>
        <v>1920</v>
      </c>
      <c r="W141"/>
      <c r="X141"/>
      <c r="Y141"/>
    </row>
    <row r="142" spans="1:25" ht="12.75" customHeight="1" x14ac:dyDescent="0.2">
      <c r="A142" s="214"/>
      <c r="B142" s="209"/>
      <c r="C142" s="9" t="s">
        <v>239</v>
      </c>
      <c r="D142" s="16">
        <v>15312</v>
      </c>
      <c r="E142" s="17">
        <f t="shared" si="6"/>
        <v>0.60188679245283017</v>
      </c>
      <c r="F142" s="16"/>
      <c r="G142" s="16">
        <v>10128</v>
      </c>
      <c r="H142" s="17">
        <f t="shared" si="7"/>
        <v>0.39811320754716983</v>
      </c>
      <c r="I142" s="16">
        <f t="shared" si="8"/>
        <v>25440</v>
      </c>
      <c r="W142"/>
      <c r="X142"/>
      <c r="Y142"/>
    </row>
    <row r="143" spans="1:25" ht="12.75" customHeight="1" x14ac:dyDescent="0.2">
      <c r="A143" s="214"/>
      <c r="B143" s="209"/>
      <c r="C143" s="49" t="s">
        <v>246</v>
      </c>
      <c r="D143" s="16">
        <v>3888</v>
      </c>
      <c r="E143" s="17">
        <f t="shared" si="6"/>
        <v>1</v>
      </c>
      <c r="F143" s="16"/>
      <c r="G143" s="16">
        <v>0</v>
      </c>
      <c r="H143" s="17">
        <f t="shared" si="7"/>
        <v>0</v>
      </c>
      <c r="I143" s="16">
        <f t="shared" si="8"/>
        <v>3888</v>
      </c>
      <c r="W143"/>
      <c r="X143"/>
      <c r="Y143"/>
    </row>
    <row r="144" spans="1:25" ht="12.75" customHeight="1" x14ac:dyDescent="0.2">
      <c r="A144" s="214"/>
      <c r="B144" s="209"/>
      <c r="C144" s="49" t="s">
        <v>240</v>
      </c>
      <c r="D144" s="16">
        <v>43664</v>
      </c>
      <c r="E144" s="17">
        <f t="shared" si="6"/>
        <v>0.50933184023889511</v>
      </c>
      <c r="F144" s="16"/>
      <c r="G144" s="16">
        <v>42064</v>
      </c>
      <c r="H144" s="17">
        <f t="shared" si="7"/>
        <v>0.49066815976110489</v>
      </c>
      <c r="I144" s="16">
        <f t="shared" si="8"/>
        <v>85728</v>
      </c>
      <c r="W144"/>
      <c r="X144"/>
      <c r="Y144"/>
    </row>
    <row r="145" spans="1:25" ht="12.75" customHeight="1" x14ac:dyDescent="0.2">
      <c r="A145" s="214"/>
      <c r="B145" s="209"/>
      <c r="C145" s="49" t="s">
        <v>241</v>
      </c>
      <c r="D145" s="16">
        <v>13344</v>
      </c>
      <c r="E145" s="17">
        <f t="shared" si="6"/>
        <v>0.34278668310727495</v>
      </c>
      <c r="F145" s="7"/>
      <c r="G145" s="16">
        <v>25584.000000000004</v>
      </c>
      <c r="H145" s="17">
        <f t="shared" si="7"/>
        <v>0.65721331689272511</v>
      </c>
      <c r="I145" s="7">
        <f t="shared" si="8"/>
        <v>38928</v>
      </c>
      <c r="W145"/>
      <c r="X145"/>
      <c r="Y145"/>
    </row>
    <row r="146" spans="1:25" ht="12.75" customHeight="1" x14ac:dyDescent="0.2">
      <c r="A146" s="214"/>
      <c r="B146" s="209"/>
      <c r="C146" s="49" t="s">
        <v>247</v>
      </c>
      <c r="D146" s="16">
        <v>0</v>
      </c>
      <c r="E146" s="17">
        <f t="shared" si="6"/>
        <v>0</v>
      </c>
      <c r="F146" s="7"/>
      <c r="G146" s="16">
        <v>2496</v>
      </c>
      <c r="H146" s="17">
        <f t="shared" si="7"/>
        <v>1</v>
      </c>
      <c r="I146" s="7">
        <f t="shared" si="8"/>
        <v>2496</v>
      </c>
      <c r="W146"/>
      <c r="X146"/>
      <c r="Y146"/>
    </row>
    <row r="147" spans="1:25" ht="12.75" customHeight="1" x14ac:dyDescent="0.2">
      <c r="A147" s="214"/>
      <c r="B147" s="209"/>
      <c r="C147" s="9" t="s">
        <v>243</v>
      </c>
      <c r="D147" s="16">
        <v>2944</v>
      </c>
      <c r="E147" s="17">
        <f t="shared" si="6"/>
        <v>0.25842696629213485</v>
      </c>
      <c r="F147" s="7"/>
      <c r="G147" s="16">
        <v>8448</v>
      </c>
      <c r="H147" s="17">
        <f t="shared" si="7"/>
        <v>0.7415730337078652</v>
      </c>
      <c r="I147" s="7">
        <f t="shared" si="8"/>
        <v>11392</v>
      </c>
      <c r="W147"/>
      <c r="X147"/>
      <c r="Y147"/>
    </row>
    <row r="148" spans="1:25" ht="12.75" customHeight="1" x14ac:dyDescent="0.2">
      <c r="A148" s="214"/>
      <c r="B148" s="209"/>
      <c r="C148" s="49" t="s">
        <v>242</v>
      </c>
      <c r="D148" s="16">
        <v>6768</v>
      </c>
      <c r="E148" s="17">
        <f t="shared" si="6"/>
        <v>0.3271461716937355</v>
      </c>
      <c r="F148" s="7"/>
      <c r="G148" s="16">
        <v>13920</v>
      </c>
      <c r="H148" s="17">
        <f t="shared" si="7"/>
        <v>0.6728538283062645</v>
      </c>
      <c r="I148" s="7">
        <f t="shared" si="8"/>
        <v>20688</v>
      </c>
      <c r="W148"/>
      <c r="X148"/>
      <c r="Y148"/>
    </row>
    <row r="149" spans="1:25" ht="12.75" customHeight="1" x14ac:dyDescent="0.2">
      <c r="A149" s="214"/>
      <c r="B149" s="209"/>
      <c r="C149" s="9" t="s">
        <v>248</v>
      </c>
      <c r="D149" s="16">
        <v>1344</v>
      </c>
      <c r="E149" s="17">
        <f t="shared" si="6"/>
        <v>0.62222222222222223</v>
      </c>
      <c r="F149" s="7"/>
      <c r="G149" s="16">
        <v>816</v>
      </c>
      <c r="H149" s="17">
        <f t="shared" si="7"/>
        <v>0.37777777777777777</v>
      </c>
      <c r="I149" s="7">
        <f t="shared" si="8"/>
        <v>2160</v>
      </c>
      <c r="W149"/>
      <c r="X149"/>
      <c r="Y149"/>
    </row>
    <row r="150" spans="1:25" ht="12.75" customHeight="1" x14ac:dyDescent="0.2">
      <c r="A150" s="214"/>
      <c r="B150" s="209"/>
      <c r="C150" s="9" t="s">
        <v>249</v>
      </c>
      <c r="D150" s="16">
        <v>0</v>
      </c>
      <c r="E150" s="17">
        <f t="shared" si="6"/>
        <v>0</v>
      </c>
      <c r="F150" s="7"/>
      <c r="G150" s="16">
        <v>3312</v>
      </c>
      <c r="H150" s="17">
        <f t="shared" si="7"/>
        <v>1</v>
      </c>
      <c r="I150" s="7">
        <f t="shared" si="8"/>
        <v>3312</v>
      </c>
      <c r="W150"/>
      <c r="X150"/>
      <c r="Y150"/>
    </row>
    <row r="151" spans="1:25" ht="12.75" customHeight="1" x14ac:dyDescent="0.2">
      <c r="A151" s="214"/>
      <c r="B151" s="209"/>
      <c r="C151" s="9" t="s">
        <v>244</v>
      </c>
      <c r="D151" s="16">
        <v>0</v>
      </c>
      <c r="E151" s="17">
        <f t="shared" si="6"/>
        <v>0</v>
      </c>
      <c r="F151" s="7"/>
      <c r="G151" s="16">
        <v>1392</v>
      </c>
      <c r="H151" s="17">
        <f t="shared" si="7"/>
        <v>1</v>
      </c>
      <c r="I151" s="7">
        <f t="shared" si="8"/>
        <v>1392</v>
      </c>
      <c r="W151"/>
      <c r="X151"/>
      <c r="Y151"/>
    </row>
    <row r="152" spans="1:25" ht="12.75" customHeight="1" x14ac:dyDescent="0.2">
      <c r="A152" s="214"/>
      <c r="B152" s="209"/>
      <c r="C152" s="35" t="s">
        <v>75</v>
      </c>
      <c r="D152" s="33">
        <f>SUM(D139:D151)</f>
        <v>87888</v>
      </c>
      <c r="E152" s="34">
        <f t="shared" si="6"/>
        <v>0.42647515527950308</v>
      </c>
      <c r="F152" s="33"/>
      <c r="G152" s="33">
        <f>SUM(G139:G151)</f>
        <v>118192</v>
      </c>
      <c r="H152" s="34">
        <f t="shared" si="7"/>
        <v>0.57352484472049692</v>
      </c>
      <c r="I152" s="33">
        <f t="shared" si="8"/>
        <v>206080</v>
      </c>
      <c r="W152"/>
      <c r="X152"/>
      <c r="Y152"/>
    </row>
    <row r="153" spans="1:25" ht="12.75" customHeight="1" thickBot="1" x14ac:dyDescent="0.25">
      <c r="A153" s="214"/>
      <c r="B153" s="219"/>
      <c r="C153" s="59" t="s">
        <v>25</v>
      </c>
      <c r="D153" s="60">
        <f>SUM(D114,D126,D137,D152)</f>
        <v>410720</v>
      </c>
      <c r="E153" s="61">
        <f t="shared" si="6"/>
        <v>0.59380060143418922</v>
      </c>
      <c r="F153" s="63"/>
      <c r="G153" s="60">
        <f>SUM(G114,G126,G137,G152)</f>
        <v>280960</v>
      </c>
      <c r="H153" s="61">
        <f t="shared" si="7"/>
        <v>0.40619939856581078</v>
      </c>
      <c r="I153" s="63">
        <f t="shared" si="8"/>
        <v>691680</v>
      </c>
      <c r="W153"/>
      <c r="X153"/>
      <c r="Y153"/>
    </row>
    <row r="154" spans="1:25" ht="12.75" customHeight="1" x14ac:dyDescent="0.2">
      <c r="A154" s="207" t="s">
        <v>533</v>
      </c>
      <c r="B154" s="212" t="s">
        <v>520</v>
      </c>
      <c r="C154" s="51" t="s">
        <v>432</v>
      </c>
      <c r="D154" s="43"/>
      <c r="E154" s="42"/>
      <c r="F154" s="43"/>
      <c r="G154" s="43"/>
      <c r="H154" s="42"/>
      <c r="I154" s="43"/>
      <c r="W154"/>
      <c r="X154"/>
      <c r="Y154"/>
    </row>
    <row r="155" spans="1:25" ht="12.75" customHeight="1" x14ac:dyDescent="0.2">
      <c r="A155" s="215"/>
      <c r="B155" s="209"/>
      <c r="C155" s="50" t="s">
        <v>637</v>
      </c>
      <c r="D155" s="7">
        <v>2000</v>
      </c>
      <c r="E155" s="10">
        <f t="shared" si="6"/>
        <v>1</v>
      </c>
      <c r="F155" s="7"/>
      <c r="G155" s="7"/>
      <c r="H155" s="10">
        <f t="shared" si="7"/>
        <v>0</v>
      </c>
      <c r="I155" s="7">
        <f t="shared" si="8"/>
        <v>2000</v>
      </c>
      <c r="W155"/>
      <c r="X155"/>
      <c r="Y155"/>
    </row>
    <row r="156" spans="1:25" ht="12.75" customHeight="1" x14ac:dyDescent="0.2">
      <c r="A156" s="215"/>
      <c r="B156" s="209"/>
      <c r="C156" s="50" t="s">
        <v>635</v>
      </c>
      <c r="D156" s="7">
        <v>56416</v>
      </c>
      <c r="E156" s="10">
        <f t="shared" si="6"/>
        <v>0.58943497158141089</v>
      </c>
      <c r="F156" s="7"/>
      <c r="G156" s="7">
        <v>39296</v>
      </c>
      <c r="H156" s="10">
        <f t="shared" si="7"/>
        <v>0.41056502841858911</v>
      </c>
      <c r="I156" s="7">
        <f t="shared" si="8"/>
        <v>95712</v>
      </c>
      <c r="W156"/>
      <c r="X156"/>
      <c r="Y156"/>
    </row>
    <row r="157" spans="1:25" ht="12.75" customHeight="1" x14ac:dyDescent="0.2">
      <c r="A157" s="215"/>
      <c r="B157" s="209"/>
      <c r="C157" s="50" t="s">
        <v>479</v>
      </c>
      <c r="D157" s="7">
        <v>13680</v>
      </c>
      <c r="E157" s="10">
        <f t="shared" si="6"/>
        <v>0.81975071907957819</v>
      </c>
      <c r="F157" s="7"/>
      <c r="G157" s="7">
        <v>3008</v>
      </c>
      <c r="H157" s="10">
        <f t="shared" si="7"/>
        <v>0.18024928092042186</v>
      </c>
      <c r="I157" s="7">
        <f t="shared" si="8"/>
        <v>16688</v>
      </c>
      <c r="W157"/>
      <c r="X157"/>
      <c r="Y157"/>
    </row>
    <row r="158" spans="1:25" ht="12.75" customHeight="1" x14ac:dyDescent="0.2">
      <c r="A158" s="215"/>
      <c r="B158" s="209"/>
      <c r="C158" s="50" t="s">
        <v>632</v>
      </c>
      <c r="D158" s="7">
        <v>8080</v>
      </c>
      <c r="E158" s="10">
        <f t="shared" si="6"/>
        <v>0.55494505494505497</v>
      </c>
      <c r="F158" s="7"/>
      <c r="G158" s="7">
        <v>6480</v>
      </c>
      <c r="H158" s="10">
        <f t="shared" si="7"/>
        <v>0.44505494505494503</v>
      </c>
      <c r="I158" s="7">
        <f t="shared" si="8"/>
        <v>14560</v>
      </c>
      <c r="W158"/>
      <c r="X158"/>
      <c r="Y158"/>
    </row>
    <row r="159" spans="1:25" ht="12.75" customHeight="1" x14ac:dyDescent="0.2">
      <c r="A159" s="215"/>
      <c r="B159" s="209"/>
      <c r="C159" s="50" t="s">
        <v>633</v>
      </c>
      <c r="D159" s="7">
        <v>3008</v>
      </c>
      <c r="E159" s="10">
        <f t="shared" si="6"/>
        <v>1</v>
      </c>
      <c r="F159" s="7"/>
      <c r="G159" s="7"/>
      <c r="H159" s="10">
        <f t="shared" si="7"/>
        <v>0</v>
      </c>
      <c r="I159" s="7">
        <f t="shared" si="8"/>
        <v>3008</v>
      </c>
      <c r="W159"/>
      <c r="X159"/>
      <c r="Y159"/>
    </row>
    <row r="160" spans="1:25" ht="12.75" customHeight="1" x14ac:dyDescent="0.2">
      <c r="A160" s="215"/>
      <c r="B160" s="209"/>
      <c r="C160" s="50" t="s">
        <v>658</v>
      </c>
      <c r="D160" s="7"/>
      <c r="E160" s="10" t="s">
        <v>102</v>
      </c>
      <c r="F160" s="7"/>
      <c r="G160" s="7"/>
      <c r="H160" s="10" t="s">
        <v>102</v>
      </c>
      <c r="I160" s="7">
        <f t="shared" si="8"/>
        <v>0</v>
      </c>
      <c r="W160"/>
      <c r="X160"/>
      <c r="Y160"/>
    </row>
    <row r="161" spans="1:25" ht="12.75" customHeight="1" x14ac:dyDescent="0.2">
      <c r="A161" s="215"/>
      <c r="B161" s="209"/>
      <c r="C161" s="9" t="s">
        <v>639</v>
      </c>
      <c r="D161" s="7">
        <v>7168</v>
      </c>
      <c r="E161" s="10">
        <f t="shared" si="6"/>
        <v>0.60215053763440862</v>
      </c>
      <c r="F161" s="7"/>
      <c r="G161" s="7">
        <v>4736</v>
      </c>
      <c r="H161" s="10">
        <f t="shared" si="7"/>
        <v>0.39784946236559138</v>
      </c>
      <c r="I161" s="7">
        <f t="shared" si="8"/>
        <v>11904</v>
      </c>
      <c r="W161"/>
      <c r="X161"/>
      <c r="Y161"/>
    </row>
    <row r="162" spans="1:25" ht="12.75" customHeight="1" x14ac:dyDescent="0.2">
      <c r="A162" s="215"/>
      <c r="B162" s="209"/>
      <c r="C162" s="35" t="s">
        <v>75</v>
      </c>
      <c r="D162" s="33">
        <f>SUM(D155:D161)</f>
        <v>90352</v>
      </c>
      <c r="E162" s="34">
        <f t="shared" si="6"/>
        <v>0.62800266903914592</v>
      </c>
      <c r="F162" s="33"/>
      <c r="G162" s="33">
        <f>SUM(G155:G161)</f>
        <v>53520</v>
      </c>
      <c r="H162" s="34">
        <f t="shared" si="7"/>
        <v>0.37199733096085408</v>
      </c>
      <c r="I162" s="33">
        <f t="shared" si="8"/>
        <v>143872</v>
      </c>
      <c r="W162"/>
      <c r="X162"/>
      <c r="Y162"/>
    </row>
    <row r="163" spans="1:25" ht="12.75" customHeight="1" x14ac:dyDescent="0.2">
      <c r="A163" s="215"/>
      <c r="B163" s="209"/>
      <c r="C163" s="53" t="s">
        <v>296</v>
      </c>
      <c r="D163" s="43"/>
      <c r="E163" s="42"/>
      <c r="F163" s="43"/>
      <c r="G163" s="43"/>
      <c r="H163" s="42"/>
      <c r="I163" s="43"/>
      <c r="W163"/>
      <c r="X163"/>
      <c r="Y163"/>
    </row>
    <row r="164" spans="1:25" ht="12.75" customHeight="1" x14ac:dyDescent="0.2">
      <c r="A164" s="215"/>
      <c r="B164" s="209"/>
      <c r="C164" s="9" t="s">
        <v>36</v>
      </c>
      <c r="D164" s="7">
        <v>6272</v>
      </c>
      <c r="E164" s="10">
        <f t="shared" ref="E164:E169" si="9">+D164/$I164</f>
        <v>0.63636363636363635</v>
      </c>
      <c r="F164" s="7"/>
      <c r="G164" s="7">
        <v>3584</v>
      </c>
      <c r="H164" s="10">
        <f t="shared" ref="H164:H169" si="10">+G164/$I164</f>
        <v>0.36363636363636365</v>
      </c>
      <c r="I164" s="7">
        <f t="shared" ref="I164:I169" si="11">+D164+G164</f>
        <v>9856</v>
      </c>
      <c r="W164"/>
      <c r="X164"/>
      <c r="Y164"/>
    </row>
    <row r="165" spans="1:25" ht="12.75" customHeight="1" x14ac:dyDescent="0.2">
      <c r="A165" s="215"/>
      <c r="B165" s="209"/>
      <c r="C165" s="9" t="s">
        <v>0</v>
      </c>
      <c r="D165" s="7">
        <v>0</v>
      </c>
      <c r="E165" s="10">
        <f t="shared" si="9"/>
        <v>0</v>
      </c>
      <c r="F165" s="7"/>
      <c r="G165" s="7">
        <v>6096</v>
      </c>
      <c r="H165" s="10">
        <f t="shared" si="10"/>
        <v>1</v>
      </c>
      <c r="I165" s="7">
        <f t="shared" si="11"/>
        <v>6096</v>
      </c>
      <c r="W165"/>
      <c r="X165"/>
      <c r="Y165"/>
    </row>
    <row r="166" spans="1:25" ht="12.75" customHeight="1" x14ac:dyDescent="0.2">
      <c r="A166" s="215"/>
      <c r="B166" s="209"/>
      <c r="C166" s="9" t="s">
        <v>34</v>
      </c>
      <c r="D166" s="7">
        <v>12912</v>
      </c>
      <c r="E166" s="10">
        <f t="shared" si="9"/>
        <v>0.29018338727076592</v>
      </c>
      <c r="F166" s="7"/>
      <c r="G166" s="7">
        <v>31584</v>
      </c>
      <c r="H166" s="10">
        <f t="shared" si="10"/>
        <v>0.70981661272923413</v>
      </c>
      <c r="I166" s="7">
        <f t="shared" si="11"/>
        <v>44496</v>
      </c>
      <c r="W166"/>
      <c r="X166"/>
      <c r="Y166"/>
    </row>
    <row r="167" spans="1:25" ht="12.75" customHeight="1" x14ac:dyDescent="0.2">
      <c r="A167" s="215"/>
      <c r="B167" s="209"/>
      <c r="C167" s="9" t="s">
        <v>37</v>
      </c>
      <c r="D167" s="7">
        <v>8688</v>
      </c>
      <c r="E167" s="10">
        <f t="shared" si="9"/>
        <v>0.62847222222222221</v>
      </c>
      <c r="F167" s="7"/>
      <c r="G167" s="7">
        <v>5136</v>
      </c>
      <c r="H167" s="10">
        <f t="shared" si="10"/>
        <v>0.37152777777777779</v>
      </c>
      <c r="I167" s="7">
        <f t="shared" si="11"/>
        <v>13824</v>
      </c>
      <c r="W167"/>
      <c r="X167"/>
      <c r="Y167"/>
    </row>
    <row r="168" spans="1:25" ht="12.75" customHeight="1" x14ac:dyDescent="0.2">
      <c r="A168" s="215"/>
      <c r="B168" s="209"/>
      <c r="C168" s="52" t="s">
        <v>6</v>
      </c>
      <c r="D168" s="7">
        <v>68432</v>
      </c>
      <c r="E168" s="10">
        <f t="shared" si="9"/>
        <v>0.68917176925555912</v>
      </c>
      <c r="F168" s="7"/>
      <c r="G168" s="7">
        <v>30864</v>
      </c>
      <c r="H168" s="10">
        <f t="shared" si="10"/>
        <v>0.31082823074444088</v>
      </c>
      <c r="I168" s="7">
        <f t="shared" si="11"/>
        <v>99296</v>
      </c>
      <c r="W168"/>
      <c r="X168"/>
      <c r="Y168"/>
    </row>
    <row r="169" spans="1:25" ht="12.75" customHeight="1" x14ac:dyDescent="0.2">
      <c r="A169" s="215"/>
      <c r="B169" s="209"/>
      <c r="C169" s="35" t="s">
        <v>75</v>
      </c>
      <c r="D169" s="33">
        <f>SUM(D164:D168)</f>
        <v>96304</v>
      </c>
      <c r="E169" s="34">
        <f t="shared" si="9"/>
        <v>0.55484882005899705</v>
      </c>
      <c r="F169" s="33"/>
      <c r="G169" s="33">
        <f>SUM(G164:G168)</f>
        <v>77264</v>
      </c>
      <c r="H169" s="34">
        <f t="shared" si="10"/>
        <v>0.44515117994100295</v>
      </c>
      <c r="I169" s="33">
        <f t="shared" si="11"/>
        <v>173568</v>
      </c>
      <c r="W169"/>
      <c r="X169"/>
      <c r="Y169"/>
    </row>
    <row r="170" spans="1:25" ht="12.75" customHeight="1" x14ac:dyDescent="0.2">
      <c r="A170" s="215"/>
      <c r="B170" s="209"/>
      <c r="C170" s="54" t="s">
        <v>197</v>
      </c>
      <c r="D170" s="33"/>
      <c r="E170" s="34"/>
      <c r="F170" s="65"/>
      <c r="G170" s="33"/>
      <c r="H170" s="34"/>
      <c r="I170" s="33"/>
      <c r="W170"/>
      <c r="X170"/>
      <c r="Y170"/>
    </row>
    <row r="171" spans="1:25" ht="12.75" customHeight="1" x14ac:dyDescent="0.2">
      <c r="A171" s="215"/>
      <c r="B171" s="209"/>
      <c r="C171" s="9" t="s">
        <v>222</v>
      </c>
      <c r="D171" s="15">
        <v>26400.000000000004</v>
      </c>
      <c r="E171" s="10">
        <f t="shared" si="6"/>
        <v>0.58016877637130815</v>
      </c>
      <c r="F171" s="7"/>
      <c r="G171" s="15">
        <v>19104</v>
      </c>
      <c r="H171" s="10">
        <f t="shared" si="7"/>
        <v>0.41983122362869196</v>
      </c>
      <c r="I171" s="7">
        <f t="shared" si="8"/>
        <v>45504</v>
      </c>
      <c r="W171"/>
      <c r="X171"/>
      <c r="Y171"/>
    </row>
    <row r="172" spans="1:25" ht="12.75" customHeight="1" x14ac:dyDescent="0.2">
      <c r="A172" s="215"/>
      <c r="B172" s="209"/>
      <c r="C172" s="50" t="s">
        <v>657</v>
      </c>
      <c r="D172" s="15">
        <v>640</v>
      </c>
      <c r="E172" s="10">
        <f t="shared" ref="E172" si="12">+D172/$I172</f>
        <v>1</v>
      </c>
      <c r="F172" s="7"/>
      <c r="G172" s="7">
        <v>0</v>
      </c>
      <c r="H172" s="10">
        <f t="shared" ref="H172" si="13">+G172/$I172</f>
        <v>0</v>
      </c>
      <c r="I172" s="7">
        <f t="shared" ref="I172" si="14">+D172+G172</f>
        <v>640</v>
      </c>
      <c r="W172"/>
      <c r="X172"/>
      <c r="Y172"/>
    </row>
    <row r="173" spans="1:25" ht="12.75" customHeight="1" x14ac:dyDescent="0.2">
      <c r="A173" s="215"/>
      <c r="B173" s="209"/>
      <c r="C173" s="9" t="s">
        <v>77</v>
      </c>
      <c r="D173" s="14">
        <v>5136</v>
      </c>
      <c r="E173" s="17">
        <f t="shared" si="6"/>
        <v>0.43852459016393441</v>
      </c>
      <c r="F173" s="16"/>
      <c r="G173" s="14">
        <v>6576</v>
      </c>
      <c r="H173" s="17">
        <f t="shared" si="7"/>
        <v>0.56147540983606559</v>
      </c>
      <c r="I173" s="16">
        <f t="shared" si="8"/>
        <v>11712</v>
      </c>
      <c r="W173"/>
      <c r="X173"/>
      <c r="Y173"/>
    </row>
    <row r="174" spans="1:25" ht="12.75" customHeight="1" x14ac:dyDescent="0.2">
      <c r="A174" s="215"/>
      <c r="B174" s="209"/>
      <c r="C174" s="9" t="s">
        <v>85</v>
      </c>
      <c r="D174" s="7">
        <v>9440</v>
      </c>
      <c r="E174" s="10">
        <f t="shared" si="6"/>
        <v>0.73474470734744712</v>
      </c>
      <c r="F174" s="7"/>
      <c r="G174" s="7">
        <v>3408</v>
      </c>
      <c r="H174" s="10">
        <f t="shared" si="7"/>
        <v>0.26525529265255293</v>
      </c>
      <c r="I174" s="7">
        <f t="shared" si="8"/>
        <v>12848</v>
      </c>
      <c r="W174"/>
      <c r="X174"/>
      <c r="Y174"/>
    </row>
    <row r="175" spans="1:25" ht="12.75" customHeight="1" x14ac:dyDescent="0.2">
      <c r="A175" s="215"/>
      <c r="B175" s="209"/>
      <c r="C175" s="50" t="s">
        <v>86</v>
      </c>
      <c r="D175" s="15">
        <v>1728</v>
      </c>
      <c r="E175" s="10">
        <f t="shared" si="6"/>
        <v>0.65454545454545454</v>
      </c>
      <c r="F175" s="7"/>
      <c r="G175" s="15">
        <v>912</v>
      </c>
      <c r="H175" s="10">
        <f t="shared" si="7"/>
        <v>0.34545454545454546</v>
      </c>
      <c r="I175" s="7">
        <f t="shared" si="8"/>
        <v>2640</v>
      </c>
      <c r="W175"/>
      <c r="X175"/>
      <c r="Y175"/>
    </row>
    <row r="176" spans="1:25" ht="12.75" customHeight="1" x14ac:dyDescent="0.2">
      <c r="A176" s="215"/>
      <c r="B176" s="209"/>
      <c r="C176" s="9" t="s">
        <v>87</v>
      </c>
      <c r="D176" s="7">
        <v>8208</v>
      </c>
      <c r="E176" s="10">
        <f t="shared" si="6"/>
        <v>0.66536964980544744</v>
      </c>
      <c r="F176" s="7"/>
      <c r="G176" s="7">
        <v>4128</v>
      </c>
      <c r="H176" s="10">
        <f t="shared" si="7"/>
        <v>0.33463035019455251</v>
      </c>
      <c r="I176" s="7">
        <f t="shared" si="8"/>
        <v>12336</v>
      </c>
      <c r="W176"/>
      <c r="X176"/>
      <c r="Y176"/>
    </row>
    <row r="177" spans="1:25" ht="12.75" customHeight="1" x14ac:dyDescent="0.2">
      <c r="A177" s="215"/>
      <c r="B177" s="209"/>
      <c r="C177" s="9" t="s">
        <v>308</v>
      </c>
      <c r="D177" s="7">
        <v>15696</v>
      </c>
      <c r="E177" s="10">
        <f t="shared" si="6"/>
        <v>0.59562841530054644</v>
      </c>
      <c r="F177" s="7"/>
      <c r="G177" s="7">
        <v>10656</v>
      </c>
      <c r="H177" s="10">
        <f t="shared" si="7"/>
        <v>0.40437158469945356</v>
      </c>
      <c r="I177" s="7">
        <f t="shared" si="8"/>
        <v>26352</v>
      </c>
      <c r="W177"/>
      <c r="X177"/>
      <c r="Y177"/>
    </row>
    <row r="178" spans="1:25" ht="12.75" customHeight="1" x14ac:dyDescent="0.2">
      <c r="A178" s="215"/>
      <c r="B178" s="209"/>
      <c r="C178" s="50" t="s">
        <v>88</v>
      </c>
      <c r="D178" s="14">
        <v>6512</v>
      </c>
      <c r="E178" s="17">
        <f t="shared" si="6"/>
        <v>0.67607973421926915</v>
      </c>
      <c r="F178" s="16"/>
      <c r="G178" s="7">
        <v>3120</v>
      </c>
      <c r="H178" s="17">
        <f t="shared" si="7"/>
        <v>0.32392026578073091</v>
      </c>
      <c r="I178" s="16">
        <f t="shared" si="8"/>
        <v>9632</v>
      </c>
      <c r="W178"/>
      <c r="X178"/>
      <c r="Y178"/>
    </row>
    <row r="179" spans="1:25" ht="12.75" customHeight="1" x14ac:dyDescent="0.2">
      <c r="A179" s="215"/>
      <c r="B179" s="209"/>
      <c r="C179" s="50" t="s">
        <v>89</v>
      </c>
      <c r="D179" s="7">
        <v>4176</v>
      </c>
      <c r="E179" s="10">
        <f t="shared" si="6"/>
        <v>0.37826086956521737</v>
      </c>
      <c r="F179" s="7"/>
      <c r="G179" s="7">
        <v>6864</v>
      </c>
      <c r="H179" s="10">
        <f t="shared" si="7"/>
        <v>0.62173913043478257</v>
      </c>
      <c r="I179" s="7">
        <f t="shared" si="8"/>
        <v>11040</v>
      </c>
      <c r="W179"/>
      <c r="X179"/>
      <c r="Y179"/>
    </row>
    <row r="180" spans="1:25" ht="12.75" customHeight="1" x14ac:dyDescent="0.2">
      <c r="A180" s="215"/>
      <c r="B180" s="209"/>
      <c r="C180" s="50" t="s">
        <v>214</v>
      </c>
      <c r="D180" s="7">
        <v>1680</v>
      </c>
      <c r="E180" s="10">
        <f t="shared" si="6"/>
        <v>1</v>
      </c>
      <c r="F180" s="7"/>
      <c r="G180" s="7">
        <v>0</v>
      </c>
      <c r="H180" s="10">
        <f t="shared" si="7"/>
        <v>0</v>
      </c>
      <c r="I180" s="7">
        <f t="shared" si="8"/>
        <v>1680</v>
      </c>
      <c r="W180"/>
      <c r="X180"/>
      <c r="Y180"/>
    </row>
    <row r="181" spans="1:25" ht="12.75" customHeight="1" x14ac:dyDescent="0.2">
      <c r="A181" s="215"/>
      <c r="B181" s="209"/>
      <c r="C181" s="50" t="s">
        <v>306</v>
      </c>
      <c r="D181" s="7"/>
      <c r="E181" s="10" t="s">
        <v>102</v>
      </c>
      <c r="F181" s="7"/>
      <c r="G181" s="7"/>
      <c r="H181" s="10" t="s">
        <v>102</v>
      </c>
      <c r="I181" s="7">
        <f t="shared" si="8"/>
        <v>0</v>
      </c>
      <c r="W181"/>
      <c r="X181"/>
      <c r="Y181"/>
    </row>
    <row r="182" spans="1:25" ht="12.75" customHeight="1" x14ac:dyDescent="0.2">
      <c r="A182" s="215"/>
      <c r="B182" s="209"/>
      <c r="C182" s="50" t="s">
        <v>223</v>
      </c>
      <c r="D182" s="7">
        <v>14400</v>
      </c>
      <c r="E182" s="10">
        <f t="shared" si="6"/>
        <v>0.64056939501779364</v>
      </c>
      <c r="F182" s="7"/>
      <c r="G182" s="7">
        <v>8079.9999999999991</v>
      </c>
      <c r="H182" s="10">
        <f t="shared" si="7"/>
        <v>0.35943060498220636</v>
      </c>
      <c r="I182" s="7">
        <f t="shared" si="8"/>
        <v>22480</v>
      </c>
      <c r="W182"/>
      <c r="X182"/>
      <c r="Y182"/>
    </row>
    <row r="183" spans="1:25" ht="12.75" customHeight="1" x14ac:dyDescent="0.2">
      <c r="A183" s="215"/>
      <c r="B183" s="209"/>
      <c r="C183" s="35" t="s">
        <v>75</v>
      </c>
      <c r="D183" s="33">
        <f>SUM(D171:D182)</f>
        <v>94016</v>
      </c>
      <c r="E183" s="34">
        <f t="shared" si="6"/>
        <v>0.59934720522235818</v>
      </c>
      <c r="F183" s="33"/>
      <c r="G183" s="33">
        <f>SUM(G171:G182)</f>
        <v>62848</v>
      </c>
      <c r="H183" s="34">
        <f t="shared" si="7"/>
        <v>0.40065279477764176</v>
      </c>
      <c r="I183" s="33">
        <f t="shared" si="8"/>
        <v>156864</v>
      </c>
      <c r="W183"/>
      <c r="X183"/>
      <c r="Y183"/>
    </row>
    <row r="184" spans="1:25" ht="12.75" customHeight="1" x14ac:dyDescent="0.2">
      <c r="A184" s="215"/>
      <c r="B184" s="210"/>
      <c r="C184" s="54" t="s">
        <v>212</v>
      </c>
      <c r="D184" s="33"/>
      <c r="E184" s="34"/>
      <c r="F184" s="65"/>
      <c r="G184" s="33"/>
      <c r="H184" s="34"/>
      <c r="I184" s="33"/>
      <c r="W184"/>
      <c r="X184"/>
      <c r="Y184"/>
    </row>
    <row r="185" spans="1:25" ht="12.75" customHeight="1" x14ac:dyDescent="0.2">
      <c r="A185" s="215"/>
      <c r="B185" s="210"/>
      <c r="C185" s="8" t="s">
        <v>471</v>
      </c>
      <c r="D185" s="7">
        <v>9984</v>
      </c>
      <c r="E185" s="10">
        <f t="shared" ref="E185:E204" si="15">+D185/$I185</f>
        <v>0.40102827763496146</v>
      </c>
      <c r="F185" s="7"/>
      <c r="G185" s="15">
        <v>14912</v>
      </c>
      <c r="H185" s="10">
        <f t="shared" ref="H185:H204" si="16">+G185/$I185</f>
        <v>0.59897172236503859</v>
      </c>
      <c r="I185" s="7">
        <f t="shared" ref="I185:I204" si="17">+D185+G185</f>
        <v>24896</v>
      </c>
      <c r="W185"/>
      <c r="X185"/>
      <c r="Y185"/>
    </row>
    <row r="186" spans="1:25" ht="12.75" customHeight="1" x14ac:dyDescent="0.2">
      <c r="A186" s="215"/>
      <c r="B186" s="210"/>
      <c r="C186" s="50" t="s">
        <v>472</v>
      </c>
      <c r="D186" s="7">
        <v>28080</v>
      </c>
      <c r="E186" s="10">
        <f t="shared" si="15"/>
        <v>0.68287937743190663</v>
      </c>
      <c r="F186" s="7"/>
      <c r="G186" s="15">
        <v>13039.999999999998</v>
      </c>
      <c r="H186" s="10">
        <f t="shared" si="16"/>
        <v>0.31712062256809331</v>
      </c>
      <c r="I186" s="7">
        <f t="shared" si="17"/>
        <v>41120</v>
      </c>
      <c r="W186"/>
      <c r="X186"/>
      <c r="Y186"/>
    </row>
    <row r="187" spans="1:25" ht="12.75" customHeight="1" x14ac:dyDescent="0.2">
      <c r="A187" s="215"/>
      <c r="B187" s="210"/>
      <c r="C187" s="50" t="s">
        <v>473</v>
      </c>
      <c r="D187" s="7">
        <v>1360</v>
      </c>
      <c r="E187" s="10">
        <f t="shared" si="15"/>
        <v>0.44973544973544971</v>
      </c>
      <c r="F187" s="7"/>
      <c r="G187" s="15">
        <v>1664</v>
      </c>
      <c r="H187" s="10">
        <f t="shared" si="16"/>
        <v>0.55026455026455023</v>
      </c>
      <c r="I187" s="7">
        <f t="shared" si="17"/>
        <v>3024</v>
      </c>
      <c r="W187"/>
      <c r="X187"/>
      <c r="Y187"/>
    </row>
    <row r="188" spans="1:25" ht="12.75" customHeight="1" x14ac:dyDescent="0.2">
      <c r="A188" s="215"/>
      <c r="B188" s="210"/>
      <c r="C188" s="50" t="s">
        <v>474</v>
      </c>
      <c r="D188" s="7">
        <v>0</v>
      </c>
      <c r="E188" s="10">
        <f t="shared" si="15"/>
        <v>0</v>
      </c>
      <c r="F188" s="7"/>
      <c r="G188" s="15">
        <v>4992</v>
      </c>
      <c r="H188" s="10">
        <f t="shared" si="16"/>
        <v>1</v>
      </c>
      <c r="I188" s="7">
        <f t="shared" si="17"/>
        <v>4992</v>
      </c>
      <c r="W188"/>
      <c r="X188"/>
      <c r="Y188"/>
    </row>
    <row r="189" spans="1:25" ht="12.75" customHeight="1" x14ac:dyDescent="0.2">
      <c r="A189" s="215"/>
      <c r="B189" s="210"/>
      <c r="C189" s="35" t="s">
        <v>75</v>
      </c>
      <c r="D189" s="33">
        <f>SUM(D185:D188)</f>
        <v>39424</v>
      </c>
      <c r="E189" s="34">
        <f t="shared" si="15"/>
        <v>0.53252647503782147</v>
      </c>
      <c r="F189" s="33"/>
      <c r="G189" s="33">
        <f>SUM(G185:G188)</f>
        <v>34608</v>
      </c>
      <c r="H189" s="34">
        <f t="shared" si="16"/>
        <v>0.46747352496217853</v>
      </c>
      <c r="I189" s="33">
        <f t="shared" si="17"/>
        <v>74032</v>
      </c>
      <c r="O189" s="14"/>
      <c r="W189"/>
      <c r="X189"/>
      <c r="Y189"/>
    </row>
    <row r="190" spans="1:25" ht="12.75" customHeight="1" thickBot="1" x14ac:dyDescent="0.25">
      <c r="A190" s="215"/>
      <c r="B190" s="217"/>
      <c r="C190" s="64" t="s">
        <v>25</v>
      </c>
      <c r="D190" s="63">
        <f>SUM(D162,D169,D183,D189)</f>
        <v>320096</v>
      </c>
      <c r="E190" s="61">
        <f t="shared" si="15"/>
        <v>0.5837588631787809</v>
      </c>
      <c r="F190" s="63"/>
      <c r="G190" s="63">
        <f>SUM(G162,G169,G183,G189)</f>
        <v>228240</v>
      </c>
      <c r="H190" s="61">
        <f t="shared" si="16"/>
        <v>0.4162411368212191</v>
      </c>
      <c r="I190" s="63">
        <f t="shared" si="17"/>
        <v>548336</v>
      </c>
      <c r="W190"/>
      <c r="X190"/>
      <c r="Y190"/>
    </row>
    <row r="191" spans="1:25" ht="12.75" customHeight="1" thickBot="1" x14ac:dyDescent="0.25">
      <c r="A191" s="216"/>
      <c r="B191" s="204" t="s">
        <v>251</v>
      </c>
      <c r="C191" s="205"/>
      <c r="D191" s="76">
        <f>SUM(D153,D190)</f>
        <v>730816</v>
      </c>
      <c r="E191" s="77">
        <f t="shared" si="15"/>
        <v>0.58936013728855108</v>
      </c>
      <c r="F191" s="78"/>
      <c r="G191" s="76">
        <f>SUM(G153,G190)</f>
        <v>509200</v>
      </c>
      <c r="H191" s="77">
        <f t="shared" si="16"/>
        <v>0.41063986271144887</v>
      </c>
      <c r="I191" s="78">
        <f t="shared" si="17"/>
        <v>1240016</v>
      </c>
      <c r="W191"/>
      <c r="X191"/>
      <c r="Y191"/>
    </row>
    <row r="192" spans="1:25" ht="12.75" customHeight="1" x14ac:dyDescent="0.2">
      <c r="A192" s="212" t="s">
        <v>531</v>
      </c>
      <c r="B192" s="209" t="s">
        <v>522</v>
      </c>
      <c r="C192" s="53" t="s">
        <v>430</v>
      </c>
      <c r="D192" s="43"/>
      <c r="E192" s="42"/>
      <c r="F192" s="43"/>
      <c r="G192" s="43"/>
      <c r="H192" s="42"/>
      <c r="I192" s="43"/>
      <c r="W192"/>
      <c r="X192"/>
      <c r="Y192"/>
    </row>
    <row r="193" spans="1:25" ht="12.75" customHeight="1" x14ac:dyDescent="0.2">
      <c r="A193" s="209"/>
      <c r="B193" s="220"/>
      <c r="C193" s="52" t="s">
        <v>234</v>
      </c>
      <c r="D193" s="16">
        <v>24032.000000000004</v>
      </c>
      <c r="E193" s="17">
        <f t="shared" si="15"/>
        <v>0.57835964574509058</v>
      </c>
      <c r="F193" s="16"/>
      <c r="G193" s="16">
        <v>17520</v>
      </c>
      <c r="H193" s="17">
        <f t="shared" si="16"/>
        <v>0.42164035425490953</v>
      </c>
      <c r="I193" s="16">
        <f t="shared" si="17"/>
        <v>41552</v>
      </c>
      <c r="W193"/>
      <c r="X193"/>
      <c r="Y193"/>
    </row>
    <row r="194" spans="1:25" ht="12.75" customHeight="1" x14ac:dyDescent="0.2">
      <c r="A194" s="209"/>
      <c r="B194" s="220"/>
      <c r="C194" s="9" t="s">
        <v>235</v>
      </c>
      <c r="D194" s="16">
        <v>720</v>
      </c>
      <c r="E194" s="17">
        <f t="shared" si="15"/>
        <v>1</v>
      </c>
      <c r="F194" s="16"/>
      <c r="G194" s="16">
        <v>0</v>
      </c>
      <c r="H194" s="17">
        <f t="shared" si="16"/>
        <v>0</v>
      </c>
      <c r="I194" s="16">
        <f t="shared" si="17"/>
        <v>720</v>
      </c>
      <c r="W194"/>
      <c r="X194"/>
      <c r="Y194"/>
    </row>
    <row r="195" spans="1:25" ht="12.75" customHeight="1" x14ac:dyDescent="0.2">
      <c r="A195" s="209"/>
      <c r="B195" s="220"/>
      <c r="C195" s="9" t="s">
        <v>14</v>
      </c>
      <c r="D195" s="16">
        <v>37504</v>
      </c>
      <c r="E195" s="17">
        <f t="shared" si="15"/>
        <v>0.75080076873798851</v>
      </c>
      <c r="F195" s="16"/>
      <c r="G195" s="16">
        <v>12448</v>
      </c>
      <c r="H195" s="17">
        <f t="shared" si="16"/>
        <v>0.24919923126201154</v>
      </c>
      <c r="I195" s="16">
        <f t="shared" si="17"/>
        <v>49952</v>
      </c>
      <c r="W195"/>
      <c r="X195"/>
      <c r="Y195"/>
    </row>
    <row r="196" spans="1:25" ht="12.75" customHeight="1" x14ac:dyDescent="0.2">
      <c r="A196" s="209"/>
      <c r="B196" s="220"/>
      <c r="C196" s="9" t="s">
        <v>15</v>
      </c>
      <c r="D196" s="7">
        <v>9280</v>
      </c>
      <c r="E196" s="10">
        <f t="shared" si="15"/>
        <v>0.62770562770562766</v>
      </c>
      <c r="F196" s="7"/>
      <c r="G196" s="7">
        <v>5504</v>
      </c>
      <c r="H196" s="10">
        <f t="shared" si="16"/>
        <v>0.37229437229437229</v>
      </c>
      <c r="I196" s="7">
        <f t="shared" si="17"/>
        <v>14784</v>
      </c>
      <c r="W196"/>
      <c r="X196"/>
      <c r="Y196"/>
    </row>
    <row r="197" spans="1:25" ht="12.75" customHeight="1" x14ac:dyDescent="0.2">
      <c r="A197" s="209"/>
      <c r="B197" s="220"/>
      <c r="C197" s="9" t="s">
        <v>16</v>
      </c>
      <c r="D197" s="7">
        <v>7392</v>
      </c>
      <c r="E197" s="10">
        <f t="shared" si="15"/>
        <v>0.65254237288135597</v>
      </c>
      <c r="F197" s="7"/>
      <c r="G197" s="7">
        <v>3936</v>
      </c>
      <c r="H197" s="10">
        <f t="shared" si="16"/>
        <v>0.34745762711864409</v>
      </c>
      <c r="I197" s="7">
        <f t="shared" si="17"/>
        <v>11328</v>
      </c>
      <c r="W197"/>
      <c r="X197"/>
      <c r="Y197"/>
    </row>
    <row r="198" spans="1:25" ht="12.75" customHeight="1" x14ac:dyDescent="0.2">
      <c r="A198" s="209"/>
      <c r="B198" s="220"/>
      <c r="C198" s="9" t="s">
        <v>20</v>
      </c>
      <c r="D198" s="7"/>
      <c r="E198" s="10" t="s">
        <v>102</v>
      </c>
      <c r="F198" s="7"/>
      <c r="G198" s="7"/>
      <c r="H198" s="10" t="s">
        <v>102</v>
      </c>
      <c r="I198" s="7">
        <f t="shared" si="17"/>
        <v>0</v>
      </c>
      <c r="W198"/>
      <c r="X198"/>
      <c r="Y198"/>
    </row>
    <row r="199" spans="1:25" ht="12.75" customHeight="1" x14ac:dyDescent="0.2">
      <c r="A199" s="209"/>
      <c r="B199" s="220"/>
      <c r="C199" s="9" t="s">
        <v>17</v>
      </c>
      <c r="D199" s="7">
        <v>1056</v>
      </c>
      <c r="E199" s="10" t="s">
        <v>102</v>
      </c>
      <c r="F199" s="7"/>
      <c r="G199" s="7">
        <v>4128</v>
      </c>
      <c r="H199" s="10" t="s">
        <v>102</v>
      </c>
      <c r="I199" s="7">
        <f t="shared" si="17"/>
        <v>5184</v>
      </c>
      <c r="W199"/>
      <c r="X199"/>
      <c r="Y199"/>
    </row>
    <row r="200" spans="1:25" ht="12.75" customHeight="1" x14ac:dyDescent="0.2">
      <c r="A200" s="209"/>
      <c r="B200" s="220"/>
      <c r="C200" s="9" t="s">
        <v>97</v>
      </c>
      <c r="D200" s="7">
        <v>4608</v>
      </c>
      <c r="E200" s="10">
        <f t="shared" si="15"/>
        <v>0.91428571428571426</v>
      </c>
      <c r="F200" s="7"/>
      <c r="G200" s="7">
        <v>432</v>
      </c>
      <c r="H200" s="10">
        <f t="shared" si="16"/>
        <v>8.5714285714285715E-2</v>
      </c>
      <c r="I200" s="7">
        <f t="shared" si="17"/>
        <v>5040</v>
      </c>
      <c r="W200"/>
      <c r="X200"/>
      <c r="Y200"/>
    </row>
    <row r="201" spans="1:25" ht="12.75" customHeight="1" x14ac:dyDescent="0.2">
      <c r="A201" s="209"/>
      <c r="B201" s="220"/>
      <c r="C201" s="9" t="s">
        <v>236</v>
      </c>
      <c r="D201" s="7">
        <v>0</v>
      </c>
      <c r="E201" s="10">
        <f t="shared" si="15"/>
        <v>0</v>
      </c>
      <c r="F201" s="7"/>
      <c r="G201" s="7">
        <v>1488</v>
      </c>
      <c r="H201" s="10">
        <f t="shared" si="16"/>
        <v>1</v>
      </c>
      <c r="I201" s="7">
        <f t="shared" si="17"/>
        <v>1488</v>
      </c>
      <c r="W201"/>
      <c r="X201"/>
      <c r="Y201"/>
    </row>
    <row r="202" spans="1:25" ht="12.75" customHeight="1" x14ac:dyDescent="0.2">
      <c r="A202" s="209"/>
      <c r="B202" s="220"/>
      <c r="C202" s="9" t="s">
        <v>18</v>
      </c>
      <c r="D202" s="7">
        <v>4128</v>
      </c>
      <c r="E202" s="10">
        <f t="shared" si="15"/>
        <v>0.52760736196319014</v>
      </c>
      <c r="F202" s="7"/>
      <c r="G202" s="7">
        <v>3696</v>
      </c>
      <c r="H202" s="10">
        <f t="shared" si="16"/>
        <v>0.47239263803680981</v>
      </c>
      <c r="I202" s="7">
        <f t="shared" si="17"/>
        <v>7824</v>
      </c>
      <c r="W202"/>
      <c r="X202"/>
      <c r="Y202"/>
    </row>
    <row r="203" spans="1:25" ht="12.75" customHeight="1" x14ac:dyDescent="0.2">
      <c r="A203" s="209"/>
      <c r="B203" s="220"/>
      <c r="C203" s="9" t="s">
        <v>22</v>
      </c>
      <c r="D203" s="7">
        <v>26016.000000000004</v>
      </c>
      <c r="E203" s="10">
        <f t="shared" si="15"/>
        <v>0.77985611510791375</v>
      </c>
      <c r="F203" s="7"/>
      <c r="G203" s="7">
        <v>7344</v>
      </c>
      <c r="H203" s="10">
        <f t="shared" si="16"/>
        <v>0.22014388489208633</v>
      </c>
      <c r="I203" s="7">
        <f t="shared" si="17"/>
        <v>33360</v>
      </c>
      <c r="W203"/>
      <c r="X203"/>
      <c r="Y203"/>
    </row>
    <row r="204" spans="1:25" ht="12.75" customHeight="1" x14ac:dyDescent="0.2">
      <c r="A204" s="209"/>
      <c r="B204" s="220"/>
      <c r="C204" s="35" t="s">
        <v>75</v>
      </c>
      <c r="D204" s="33">
        <f>SUM(D193:D203)</f>
        <v>114736</v>
      </c>
      <c r="E204" s="40">
        <f t="shared" si="15"/>
        <v>0.67006167071575407</v>
      </c>
      <c r="F204" s="39"/>
      <c r="G204" s="33">
        <f>SUM(G193:G203)</f>
        <v>56496</v>
      </c>
      <c r="H204" s="40">
        <f t="shared" si="16"/>
        <v>0.32993832928424593</v>
      </c>
      <c r="I204" s="39">
        <f t="shared" si="17"/>
        <v>171232</v>
      </c>
      <c r="W204"/>
      <c r="X204"/>
      <c r="Y204"/>
    </row>
    <row r="205" spans="1:25" ht="12.75" customHeight="1" x14ac:dyDescent="0.2">
      <c r="A205" s="209"/>
      <c r="B205" s="220"/>
      <c r="C205" s="53" t="s">
        <v>180</v>
      </c>
      <c r="D205" s="33"/>
      <c r="E205" s="34"/>
      <c r="F205" s="65"/>
      <c r="G205" s="33"/>
      <c r="H205" s="34"/>
      <c r="I205" s="33"/>
      <c r="W205"/>
      <c r="X205"/>
      <c r="Y205"/>
    </row>
    <row r="206" spans="1:25" ht="12.75" customHeight="1" x14ac:dyDescent="0.2">
      <c r="A206" s="209"/>
      <c r="B206" s="220"/>
      <c r="C206" s="9" t="s">
        <v>19</v>
      </c>
      <c r="D206" s="16"/>
      <c r="E206" s="10" t="s">
        <v>102</v>
      </c>
      <c r="F206" s="5"/>
      <c r="G206" s="16"/>
      <c r="H206" s="10" t="s">
        <v>102</v>
      </c>
      <c r="I206" s="16">
        <f t="shared" ref="I206:I295" si="18">+D206+G206</f>
        <v>0</v>
      </c>
      <c r="W206"/>
      <c r="X206"/>
      <c r="Y206"/>
    </row>
    <row r="207" spans="1:25" ht="12.75" customHeight="1" x14ac:dyDescent="0.2">
      <c r="A207" s="209"/>
      <c r="B207" s="220"/>
      <c r="C207" s="9" t="s">
        <v>237</v>
      </c>
      <c r="D207" s="7"/>
      <c r="E207" s="10" t="s">
        <v>102</v>
      </c>
      <c r="F207" s="12"/>
      <c r="G207" s="7"/>
      <c r="H207" s="10" t="s">
        <v>102</v>
      </c>
      <c r="I207" s="7">
        <f t="shared" si="18"/>
        <v>0</v>
      </c>
      <c r="W207"/>
      <c r="X207"/>
      <c r="Y207"/>
    </row>
    <row r="208" spans="1:25" ht="12.75" customHeight="1" x14ac:dyDescent="0.2">
      <c r="A208" s="209"/>
      <c r="B208" s="220"/>
      <c r="C208" s="9" t="s">
        <v>1</v>
      </c>
      <c r="D208" s="7">
        <v>50768</v>
      </c>
      <c r="E208" s="10">
        <f t="shared" ref="E208:E295" si="19">+D208/$I208</f>
        <v>0.58413107511045659</v>
      </c>
      <c r="F208" s="12"/>
      <c r="G208" s="7">
        <v>36144</v>
      </c>
      <c r="H208" s="10">
        <f t="shared" ref="H208:H295" si="20">+G208/$I208</f>
        <v>0.41586892488954347</v>
      </c>
      <c r="I208" s="7">
        <f t="shared" si="18"/>
        <v>86912</v>
      </c>
      <c r="W208"/>
      <c r="X208"/>
      <c r="Y208"/>
    </row>
    <row r="209" spans="1:25" ht="12.75" customHeight="1" x14ac:dyDescent="0.2">
      <c r="A209" s="209"/>
      <c r="B209" s="220"/>
      <c r="C209" s="9" t="s">
        <v>2</v>
      </c>
      <c r="D209" s="7"/>
      <c r="E209" s="10" t="s">
        <v>102</v>
      </c>
      <c r="F209" s="7"/>
      <c r="G209" s="7"/>
      <c r="H209" s="10" t="s">
        <v>102</v>
      </c>
      <c r="I209" s="7">
        <f t="shared" si="18"/>
        <v>0</v>
      </c>
      <c r="W209"/>
      <c r="X209"/>
      <c r="Y209"/>
    </row>
    <row r="210" spans="1:25" ht="12.75" customHeight="1" x14ac:dyDescent="0.2">
      <c r="A210" s="209"/>
      <c r="B210" s="220"/>
      <c r="C210" s="9" t="s">
        <v>21</v>
      </c>
      <c r="D210" s="7">
        <v>30144</v>
      </c>
      <c r="E210" s="10">
        <f t="shared" si="19"/>
        <v>0.61689587426326131</v>
      </c>
      <c r="F210" s="7"/>
      <c r="G210" s="7">
        <v>18720</v>
      </c>
      <c r="H210" s="10">
        <f t="shared" si="20"/>
        <v>0.38310412573673869</v>
      </c>
      <c r="I210" s="7">
        <f t="shared" si="18"/>
        <v>48864</v>
      </c>
      <c r="W210"/>
      <c r="X210"/>
      <c r="Y210"/>
    </row>
    <row r="211" spans="1:25" ht="12.75" customHeight="1" x14ac:dyDescent="0.2">
      <c r="A211" s="209"/>
      <c r="B211" s="220"/>
      <c r="C211" s="9" t="s">
        <v>3</v>
      </c>
      <c r="D211" s="15">
        <v>3168</v>
      </c>
      <c r="E211" s="10">
        <f t="shared" si="19"/>
        <v>0.51162790697674421</v>
      </c>
      <c r="F211" s="7"/>
      <c r="G211" s="15">
        <v>3024</v>
      </c>
      <c r="H211" s="10">
        <f t="shared" si="20"/>
        <v>0.48837209302325579</v>
      </c>
      <c r="I211" s="7">
        <f t="shared" si="18"/>
        <v>6192</v>
      </c>
      <c r="W211"/>
      <c r="X211"/>
      <c r="Y211"/>
    </row>
    <row r="212" spans="1:25" ht="12.75" customHeight="1" x14ac:dyDescent="0.2">
      <c r="A212" s="209"/>
      <c r="B212" s="220"/>
      <c r="C212" s="9" t="s">
        <v>4</v>
      </c>
      <c r="D212" s="15">
        <v>4416</v>
      </c>
      <c r="E212" s="10">
        <f t="shared" si="19"/>
        <v>0.60130718954248363</v>
      </c>
      <c r="F212" s="7"/>
      <c r="G212" s="7">
        <v>2928</v>
      </c>
      <c r="H212" s="10">
        <f t="shared" si="20"/>
        <v>0.39869281045751637</v>
      </c>
      <c r="I212" s="7">
        <f t="shared" si="18"/>
        <v>7344</v>
      </c>
      <c r="W212"/>
      <c r="X212"/>
      <c r="Y212"/>
    </row>
    <row r="213" spans="1:25" ht="12.75" customHeight="1" x14ac:dyDescent="0.2">
      <c r="A213" s="209"/>
      <c r="B213" s="220"/>
      <c r="C213" s="9" t="s">
        <v>47</v>
      </c>
      <c r="D213" s="7">
        <v>5328</v>
      </c>
      <c r="E213" s="10">
        <f t="shared" si="19"/>
        <v>0.24721603563474387</v>
      </c>
      <c r="F213" s="7"/>
      <c r="G213" s="7">
        <v>16224</v>
      </c>
      <c r="H213" s="10">
        <f t="shared" si="20"/>
        <v>0.75278396436525608</v>
      </c>
      <c r="I213" s="7">
        <f t="shared" si="18"/>
        <v>21552</v>
      </c>
      <c r="W213"/>
      <c r="X213"/>
      <c r="Y213"/>
    </row>
    <row r="214" spans="1:25" ht="12.75" customHeight="1" x14ac:dyDescent="0.2">
      <c r="A214" s="209"/>
      <c r="B214" s="220"/>
      <c r="C214" s="9" t="s">
        <v>206</v>
      </c>
      <c r="D214" s="7">
        <v>0</v>
      </c>
      <c r="E214" s="10">
        <f t="shared" si="19"/>
        <v>0</v>
      </c>
      <c r="F214" s="7"/>
      <c r="G214" s="7">
        <v>1440</v>
      </c>
      <c r="H214" s="10">
        <f t="shared" si="20"/>
        <v>1</v>
      </c>
      <c r="I214" s="7">
        <f t="shared" si="18"/>
        <v>1440</v>
      </c>
      <c r="W214"/>
      <c r="X214"/>
      <c r="Y214"/>
    </row>
    <row r="215" spans="1:25" ht="12.75" customHeight="1" x14ac:dyDescent="0.2">
      <c r="A215" s="209"/>
      <c r="B215" s="220"/>
      <c r="C215" s="50" t="s">
        <v>5</v>
      </c>
      <c r="D215" s="7">
        <v>15792</v>
      </c>
      <c r="E215" s="10">
        <f t="shared" si="19"/>
        <v>0.93465909090909094</v>
      </c>
      <c r="F215" s="7"/>
      <c r="G215" s="7">
        <v>1104</v>
      </c>
      <c r="H215" s="10">
        <f t="shared" si="20"/>
        <v>6.5340909090909088E-2</v>
      </c>
      <c r="I215" s="7">
        <f t="shared" si="18"/>
        <v>16896</v>
      </c>
      <c r="W215"/>
      <c r="X215"/>
      <c r="Y215"/>
    </row>
    <row r="216" spans="1:25" ht="12.75" customHeight="1" x14ac:dyDescent="0.2">
      <c r="A216" s="209"/>
      <c r="B216" s="220"/>
      <c r="C216" s="35" t="s">
        <v>75</v>
      </c>
      <c r="D216" s="33">
        <f>SUM(D206:D215)</f>
        <v>109616</v>
      </c>
      <c r="E216" s="34">
        <f t="shared" si="19"/>
        <v>0.57936575052854122</v>
      </c>
      <c r="F216" s="33"/>
      <c r="G216" s="33">
        <f>SUM(G206:G215)</f>
        <v>79584</v>
      </c>
      <c r="H216" s="34">
        <f t="shared" si="20"/>
        <v>0.42063424947145878</v>
      </c>
      <c r="I216" s="33">
        <f t="shared" si="18"/>
        <v>189200</v>
      </c>
      <c r="W216"/>
      <c r="X216"/>
      <c r="Y216"/>
    </row>
    <row r="217" spans="1:25" ht="12.75" customHeight="1" x14ac:dyDescent="0.2">
      <c r="A217" s="209"/>
      <c r="B217" s="220"/>
      <c r="C217" s="53" t="s">
        <v>99</v>
      </c>
      <c r="D217" s="33"/>
      <c r="E217" s="34"/>
      <c r="F217" s="65"/>
      <c r="G217" s="33"/>
      <c r="H217" s="34"/>
      <c r="I217" s="33"/>
      <c r="W217"/>
      <c r="X217"/>
      <c r="Y217"/>
    </row>
    <row r="218" spans="1:25" ht="12.75" customHeight="1" x14ac:dyDescent="0.2">
      <c r="A218" s="209"/>
      <c r="B218" s="220"/>
      <c r="C218" s="9" t="s">
        <v>36</v>
      </c>
      <c r="D218" s="7">
        <v>768</v>
      </c>
      <c r="E218" s="10">
        <f t="shared" si="19"/>
        <v>0.2857142857142857</v>
      </c>
      <c r="F218" s="12"/>
      <c r="G218" s="7">
        <v>1920</v>
      </c>
      <c r="H218" s="10">
        <f t="shared" si="20"/>
        <v>0.7142857142857143</v>
      </c>
      <c r="I218" s="7">
        <f t="shared" si="18"/>
        <v>2688</v>
      </c>
      <c r="W218"/>
      <c r="X218"/>
      <c r="Y218"/>
    </row>
    <row r="219" spans="1:25" ht="12.75" customHeight="1" x14ac:dyDescent="0.2">
      <c r="A219" s="209"/>
      <c r="B219" s="220"/>
      <c r="C219" s="9" t="s">
        <v>7</v>
      </c>
      <c r="D219" s="15">
        <v>3840</v>
      </c>
      <c r="E219" s="10">
        <f t="shared" si="19"/>
        <v>0.3007518796992481</v>
      </c>
      <c r="F219" s="7"/>
      <c r="G219" s="15">
        <v>8928</v>
      </c>
      <c r="H219" s="10">
        <f t="shared" si="20"/>
        <v>0.6992481203007519</v>
      </c>
      <c r="I219" s="7">
        <f t="shared" si="18"/>
        <v>12768</v>
      </c>
      <c r="W219"/>
      <c r="X219"/>
      <c r="Y219"/>
    </row>
    <row r="220" spans="1:25" ht="12.75" customHeight="1" x14ac:dyDescent="0.2">
      <c r="A220" s="209"/>
      <c r="B220" s="220"/>
      <c r="C220" s="9" t="s">
        <v>0</v>
      </c>
      <c r="D220" s="15">
        <v>0</v>
      </c>
      <c r="E220" s="10">
        <f t="shared" si="19"/>
        <v>0</v>
      </c>
      <c r="F220" s="7"/>
      <c r="G220" s="15">
        <v>3600</v>
      </c>
      <c r="H220" s="10">
        <f t="shared" si="20"/>
        <v>1</v>
      </c>
      <c r="I220" s="7">
        <f t="shared" si="18"/>
        <v>3600</v>
      </c>
      <c r="W220"/>
      <c r="X220"/>
      <c r="Y220"/>
    </row>
    <row r="221" spans="1:25" ht="12.75" customHeight="1" x14ac:dyDescent="0.2">
      <c r="A221" s="209"/>
      <c r="B221" s="220"/>
      <c r="C221" s="9" t="s">
        <v>8</v>
      </c>
      <c r="D221" s="7"/>
      <c r="E221" s="10" t="s">
        <v>102</v>
      </c>
      <c r="F221" s="7"/>
      <c r="G221" s="7"/>
      <c r="H221" s="10" t="s">
        <v>102</v>
      </c>
      <c r="I221" s="7">
        <f t="shared" si="18"/>
        <v>0</v>
      </c>
      <c r="W221"/>
      <c r="X221"/>
      <c r="Y221"/>
    </row>
    <row r="222" spans="1:25" ht="12.75" customHeight="1" x14ac:dyDescent="0.2">
      <c r="A222" s="209"/>
      <c r="B222" s="220"/>
      <c r="C222" s="9" t="s">
        <v>34</v>
      </c>
      <c r="D222" s="15">
        <v>11568</v>
      </c>
      <c r="E222" s="10">
        <f t="shared" si="19"/>
        <v>0.34477825464949929</v>
      </c>
      <c r="F222" s="7"/>
      <c r="G222" s="15">
        <v>21984</v>
      </c>
      <c r="H222" s="10">
        <f t="shared" si="20"/>
        <v>0.65522174535050071</v>
      </c>
      <c r="I222" s="7">
        <f t="shared" si="18"/>
        <v>33552</v>
      </c>
      <c r="W222"/>
      <c r="X222"/>
      <c r="Y222"/>
    </row>
    <row r="223" spans="1:25" ht="12.75" customHeight="1" x14ac:dyDescent="0.2">
      <c r="A223" s="209"/>
      <c r="B223" s="220"/>
      <c r="C223" s="9" t="s">
        <v>37</v>
      </c>
      <c r="D223" s="7">
        <v>5616</v>
      </c>
      <c r="E223" s="10">
        <f t="shared" si="19"/>
        <v>0.70909090909090911</v>
      </c>
      <c r="F223" s="7"/>
      <c r="G223" s="7">
        <v>2304</v>
      </c>
      <c r="H223" s="10">
        <f t="shared" si="20"/>
        <v>0.29090909090909089</v>
      </c>
      <c r="I223" s="7">
        <f t="shared" si="18"/>
        <v>7920</v>
      </c>
      <c r="W223"/>
      <c r="X223"/>
      <c r="Y223"/>
    </row>
    <row r="224" spans="1:25" ht="12.75" customHeight="1" x14ac:dyDescent="0.2">
      <c r="A224" s="209"/>
      <c r="B224" s="220"/>
      <c r="C224" s="9" t="s">
        <v>208</v>
      </c>
      <c r="D224" s="7">
        <v>3456</v>
      </c>
      <c r="E224" s="10">
        <f t="shared" si="19"/>
        <v>0.23606557377049181</v>
      </c>
      <c r="F224" s="12"/>
      <c r="G224" s="7">
        <v>11184</v>
      </c>
      <c r="H224" s="10">
        <f t="shared" si="20"/>
        <v>0.76393442622950825</v>
      </c>
      <c r="I224" s="7">
        <f t="shared" si="18"/>
        <v>14640</v>
      </c>
      <c r="W224"/>
      <c r="X224"/>
      <c r="Y224"/>
    </row>
    <row r="225" spans="1:25" ht="12.75" customHeight="1" x14ac:dyDescent="0.2">
      <c r="A225" s="209"/>
      <c r="B225" s="220"/>
      <c r="C225" s="9" t="s">
        <v>219</v>
      </c>
      <c r="D225" s="15">
        <v>0</v>
      </c>
      <c r="E225" s="10">
        <f t="shared" si="19"/>
        <v>0</v>
      </c>
      <c r="F225" s="7"/>
      <c r="G225" s="15">
        <v>1216</v>
      </c>
      <c r="H225" s="10">
        <f t="shared" si="20"/>
        <v>1</v>
      </c>
      <c r="I225" s="7">
        <f t="shared" si="18"/>
        <v>1216</v>
      </c>
      <c r="W225"/>
      <c r="X225"/>
      <c r="Y225"/>
    </row>
    <row r="226" spans="1:25" ht="12.75" customHeight="1" x14ac:dyDescent="0.2">
      <c r="A226" s="209"/>
      <c r="B226" s="220"/>
      <c r="C226" s="9" t="s">
        <v>6</v>
      </c>
      <c r="D226" s="7">
        <v>69792</v>
      </c>
      <c r="E226" s="10">
        <f t="shared" si="19"/>
        <v>0.8460046547711404</v>
      </c>
      <c r="F226" s="7"/>
      <c r="G226" s="7">
        <v>12704</v>
      </c>
      <c r="H226" s="10">
        <f t="shared" si="20"/>
        <v>0.15399534522885958</v>
      </c>
      <c r="I226" s="7">
        <f t="shared" si="18"/>
        <v>82496</v>
      </c>
      <c r="W226"/>
      <c r="X226"/>
      <c r="Y226"/>
    </row>
    <row r="227" spans="1:25" ht="12.75" customHeight="1" x14ac:dyDescent="0.2">
      <c r="A227" s="209"/>
      <c r="B227" s="220"/>
      <c r="C227" s="9" t="s">
        <v>9</v>
      </c>
      <c r="D227" s="7">
        <v>6912</v>
      </c>
      <c r="E227" s="10">
        <f t="shared" si="19"/>
        <v>1</v>
      </c>
      <c r="F227" s="7"/>
      <c r="G227" s="7">
        <v>0</v>
      </c>
      <c r="H227" s="10">
        <f t="shared" si="20"/>
        <v>0</v>
      </c>
      <c r="I227" s="7">
        <f t="shared" si="18"/>
        <v>6912</v>
      </c>
      <c r="W227"/>
      <c r="X227"/>
      <c r="Y227"/>
    </row>
    <row r="228" spans="1:25" ht="12.75" customHeight="1" x14ac:dyDescent="0.2">
      <c r="A228" s="209"/>
      <c r="B228" s="220"/>
      <c r="C228" s="9" t="s">
        <v>10</v>
      </c>
      <c r="D228" s="7">
        <v>3360</v>
      </c>
      <c r="E228" s="10">
        <f t="shared" si="19"/>
        <v>0.42944785276073622</v>
      </c>
      <c r="F228" s="7"/>
      <c r="G228" s="7">
        <v>4464</v>
      </c>
      <c r="H228" s="10">
        <f t="shared" si="20"/>
        <v>0.57055214723926384</v>
      </c>
      <c r="I228" s="7">
        <f t="shared" si="18"/>
        <v>7824</v>
      </c>
      <c r="W228"/>
      <c r="X228"/>
      <c r="Y228"/>
    </row>
    <row r="229" spans="1:25" ht="12.75" customHeight="1" x14ac:dyDescent="0.2">
      <c r="A229" s="209"/>
      <c r="B229" s="220"/>
      <c r="C229" s="50" t="s">
        <v>23</v>
      </c>
      <c r="D229" s="7">
        <v>10848</v>
      </c>
      <c r="E229" s="10">
        <f t="shared" si="19"/>
        <v>0.57948717948717954</v>
      </c>
      <c r="F229" s="7"/>
      <c r="G229" s="7">
        <v>7872</v>
      </c>
      <c r="H229" s="10">
        <f t="shared" si="20"/>
        <v>0.42051282051282052</v>
      </c>
      <c r="I229" s="7">
        <f t="shared" si="18"/>
        <v>18720</v>
      </c>
      <c r="W229"/>
      <c r="X229"/>
      <c r="Y229"/>
    </row>
    <row r="230" spans="1:25" ht="12.75" customHeight="1" x14ac:dyDescent="0.2">
      <c r="A230" s="209"/>
      <c r="B230" s="220"/>
      <c r="C230" s="50" t="s">
        <v>24</v>
      </c>
      <c r="D230" s="15">
        <v>1440</v>
      </c>
      <c r="E230" s="10">
        <f t="shared" si="19"/>
        <v>0.38461538461538464</v>
      </c>
      <c r="F230" s="7"/>
      <c r="G230" s="15">
        <v>2304</v>
      </c>
      <c r="H230" s="10">
        <f t="shared" si="20"/>
        <v>0.61538461538461542</v>
      </c>
      <c r="I230" s="7">
        <f t="shared" si="18"/>
        <v>3744</v>
      </c>
      <c r="W230"/>
      <c r="X230"/>
      <c r="Y230"/>
    </row>
    <row r="231" spans="1:25" ht="12.75" customHeight="1" x14ac:dyDescent="0.2">
      <c r="A231" s="209"/>
      <c r="B231" s="220"/>
      <c r="C231" s="35" t="s">
        <v>75</v>
      </c>
      <c r="D231" s="33">
        <f>SUM(D218:D230)</f>
        <v>117600</v>
      </c>
      <c r="E231" s="34">
        <f t="shared" si="19"/>
        <v>0.59975520195838439</v>
      </c>
      <c r="F231" s="33"/>
      <c r="G231" s="33">
        <f>SUM(G218:G230)</f>
        <v>78480</v>
      </c>
      <c r="H231" s="34">
        <f t="shared" si="20"/>
        <v>0.40024479804161567</v>
      </c>
      <c r="I231" s="33">
        <f t="shared" si="18"/>
        <v>196080</v>
      </c>
      <c r="W231"/>
      <c r="X231"/>
      <c r="Y231"/>
    </row>
    <row r="232" spans="1:25" ht="12.75" customHeight="1" thickBot="1" x14ac:dyDescent="0.25">
      <c r="A232" s="209"/>
      <c r="B232" s="221"/>
      <c r="C232" s="64" t="s">
        <v>25</v>
      </c>
      <c r="D232" s="63">
        <f>SUM(D204,D216,D231)</f>
        <v>341952</v>
      </c>
      <c r="E232" s="61">
        <f t="shared" si="19"/>
        <v>0.61445575297567712</v>
      </c>
      <c r="F232" s="63"/>
      <c r="G232" s="63">
        <f>SUM(G204,G216,G231)</f>
        <v>214560</v>
      </c>
      <c r="H232" s="61">
        <f t="shared" si="20"/>
        <v>0.38554424702432294</v>
      </c>
      <c r="I232" s="63">
        <f t="shared" si="18"/>
        <v>556512</v>
      </c>
      <c r="W232"/>
      <c r="X232"/>
      <c r="Y232"/>
    </row>
    <row r="233" spans="1:25" ht="12.75" customHeight="1" x14ac:dyDescent="0.2">
      <c r="A233" s="207" t="s">
        <v>531</v>
      </c>
      <c r="B233" s="209" t="s">
        <v>523</v>
      </c>
      <c r="C233" s="52" t="s">
        <v>498</v>
      </c>
      <c r="D233" s="16"/>
      <c r="E233" s="10" t="s">
        <v>102</v>
      </c>
      <c r="F233" s="5"/>
      <c r="G233" s="16"/>
      <c r="H233" s="10" t="s">
        <v>102</v>
      </c>
      <c r="I233" s="16">
        <f t="shared" si="18"/>
        <v>0</v>
      </c>
      <c r="W233"/>
      <c r="X233"/>
      <c r="Y233"/>
    </row>
    <row r="234" spans="1:25" ht="12.75" customHeight="1" x14ac:dyDescent="0.2">
      <c r="A234" s="207"/>
      <c r="B234" s="209"/>
      <c r="C234" s="9" t="s">
        <v>499</v>
      </c>
      <c r="D234" s="7">
        <v>8000</v>
      </c>
      <c r="E234" s="10">
        <f t="shared" si="19"/>
        <v>0.57736720554272514</v>
      </c>
      <c r="F234" s="12"/>
      <c r="G234" s="7">
        <v>5856</v>
      </c>
      <c r="H234" s="10">
        <f t="shared" si="20"/>
        <v>0.42263279445727481</v>
      </c>
      <c r="I234" s="7">
        <f t="shared" si="18"/>
        <v>13856</v>
      </c>
      <c r="W234"/>
      <c r="X234"/>
      <c r="Y234"/>
    </row>
    <row r="235" spans="1:25" ht="12.75" customHeight="1" x14ac:dyDescent="0.2">
      <c r="A235" s="207"/>
      <c r="B235" s="209"/>
      <c r="C235" s="9" t="s">
        <v>500</v>
      </c>
      <c r="D235" s="7">
        <v>0</v>
      </c>
      <c r="E235" s="10">
        <f t="shared" si="19"/>
        <v>0</v>
      </c>
      <c r="F235" s="7"/>
      <c r="G235" s="7">
        <v>5280</v>
      </c>
      <c r="H235" s="10">
        <f t="shared" si="20"/>
        <v>1</v>
      </c>
      <c r="I235" s="7">
        <f t="shared" si="18"/>
        <v>5280</v>
      </c>
      <c r="W235"/>
      <c r="X235"/>
      <c r="Y235"/>
    </row>
    <row r="236" spans="1:25" ht="12.75" customHeight="1" x14ac:dyDescent="0.2">
      <c r="A236" s="207"/>
      <c r="B236" s="209"/>
      <c r="C236" s="9" t="s">
        <v>501</v>
      </c>
      <c r="D236" s="7">
        <v>16400</v>
      </c>
      <c r="E236" s="10">
        <f t="shared" si="19"/>
        <v>0.36594073545162442</v>
      </c>
      <c r="F236" s="12"/>
      <c r="G236" s="7">
        <v>28416</v>
      </c>
      <c r="H236" s="10">
        <f t="shared" si="20"/>
        <v>0.63405926454837558</v>
      </c>
      <c r="I236" s="7">
        <f t="shared" si="18"/>
        <v>44816</v>
      </c>
      <c r="W236"/>
      <c r="X236"/>
      <c r="Y236"/>
    </row>
    <row r="237" spans="1:25" ht="12.75" customHeight="1" x14ac:dyDescent="0.2">
      <c r="A237" s="207"/>
      <c r="B237" s="209"/>
      <c r="C237" s="9" t="s">
        <v>502</v>
      </c>
      <c r="D237" s="7">
        <v>10320</v>
      </c>
      <c r="E237" s="10">
        <f t="shared" si="19"/>
        <v>0.29750922509225092</v>
      </c>
      <c r="F237" s="12"/>
      <c r="G237" s="7">
        <v>24368</v>
      </c>
      <c r="H237" s="10">
        <f t="shared" si="20"/>
        <v>0.70249077490774903</v>
      </c>
      <c r="I237" s="7">
        <f t="shared" si="18"/>
        <v>34688</v>
      </c>
      <c r="W237"/>
      <c r="X237"/>
      <c r="Y237"/>
    </row>
    <row r="238" spans="1:25" ht="12.75" customHeight="1" x14ac:dyDescent="0.2">
      <c r="A238" s="207"/>
      <c r="B238" s="209"/>
      <c r="C238" s="9" t="s">
        <v>503</v>
      </c>
      <c r="D238" s="7">
        <v>576</v>
      </c>
      <c r="E238" s="10">
        <f t="shared" si="19"/>
        <v>0.2857142857142857</v>
      </c>
      <c r="F238" s="12"/>
      <c r="G238" s="7">
        <v>1440</v>
      </c>
      <c r="H238" s="10">
        <f t="shared" si="20"/>
        <v>0.7142857142857143</v>
      </c>
      <c r="I238" s="7">
        <f t="shared" si="18"/>
        <v>2016</v>
      </c>
      <c r="W238"/>
      <c r="X238"/>
      <c r="Y238"/>
    </row>
    <row r="239" spans="1:25" ht="12.75" customHeight="1" x14ac:dyDescent="0.2">
      <c r="A239" s="207"/>
      <c r="B239" s="209"/>
      <c r="C239" s="9" t="s">
        <v>504</v>
      </c>
      <c r="D239" s="14">
        <v>38960</v>
      </c>
      <c r="E239" s="17">
        <f t="shared" si="19"/>
        <v>0.41285181417429639</v>
      </c>
      <c r="F239" s="16"/>
      <c r="G239" s="14">
        <v>55408</v>
      </c>
      <c r="H239" s="17">
        <f t="shared" si="20"/>
        <v>0.58714818582570361</v>
      </c>
      <c r="I239" s="16">
        <f t="shared" si="18"/>
        <v>94368</v>
      </c>
      <c r="W239"/>
      <c r="X239"/>
      <c r="Y239"/>
    </row>
    <row r="240" spans="1:25" ht="12.75" customHeight="1" x14ac:dyDescent="0.2">
      <c r="A240" s="207"/>
      <c r="B240" s="209"/>
      <c r="C240" s="9" t="s">
        <v>505</v>
      </c>
      <c r="D240" s="7">
        <v>9104</v>
      </c>
      <c r="E240" s="10">
        <f t="shared" si="19"/>
        <v>0.43130566609816184</v>
      </c>
      <c r="F240" s="7"/>
      <c r="G240" s="7">
        <v>12004</v>
      </c>
      <c r="H240" s="10">
        <f t="shared" si="20"/>
        <v>0.56869433390183821</v>
      </c>
      <c r="I240" s="7">
        <f t="shared" si="18"/>
        <v>21108</v>
      </c>
      <c r="W240"/>
      <c r="X240"/>
      <c r="Y240"/>
    </row>
    <row r="241" spans="1:25" ht="12.75" customHeight="1" x14ac:dyDescent="0.2">
      <c r="A241" s="207"/>
      <c r="B241" s="209"/>
      <c r="C241" s="9" t="s">
        <v>506</v>
      </c>
      <c r="D241" s="7">
        <v>0</v>
      </c>
      <c r="E241" s="10">
        <f t="shared" si="19"/>
        <v>0</v>
      </c>
      <c r="F241" s="7"/>
      <c r="G241" s="7">
        <v>2960</v>
      </c>
      <c r="H241" s="10">
        <f t="shared" si="20"/>
        <v>1</v>
      </c>
      <c r="I241" s="7">
        <f t="shared" si="18"/>
        <v>2960</v>
      </c>
      <c r="W241"/>
      <c r="X241"/>
      <c r="Y241"/>
    </row>
    <row r="242" spans="1:25" ht="12.75" customHeight="1" x14ac:dyDescent="0.2">
      <c r="A242" s="207"/>
      <c r="B242" s="209"/>
      <c r="C242" s="9" t="s">
        <v>507</v>
      </c>
      <c r="D242" s="7">
        <v>1504</v>
      </c>
      <c r="E242" s="10">
        <f t="shared" si="19"/>
        <v>0.22982885085574573</v>
      </c>
      <c r="F242" s="7"/>
      <c r="G242" s="7">
        <v>5040</v>
      </c>
      <c r="H242" s="10">
        <f t="shared" si="20"/>
        <v>0.77017114914425433</v>
      </c>
      <c r="I242" s="7">
        <f t="shared" si="18"/>
        <v>6544</v>
      </c>
      <c r="W242"/>
      <c r="X242"/>
      <c r="Y242"/>
    </row>
    <row r="243" spans="1:25" ht="12.75" customHeight="1" x14ac:dyDescent="0.2">
      <c r="A243" s="207"/>
      <c r="B243" s="209"/>
      <c r="C243" s="9" t="s">
        <v>508</v>
      </c>
      <c r="D243" s="7">
        <v>2784</v>
      </c>
      <c r="E243" s="10">
        <f t="shared" si="19"/>
        <v>0.75652173913043474</v>
      </c>
      <c r="F243" s="7"/>
      <c r="G243" s="7">
        <v>896</v>
      </c>
      <c r="H243" s="10">
        <f t="shared" si="20"/>
        <v>0.24347826086956523</v>
      </c>
      <c r="I243" s="7">
        <f t="shared" si="18"/>
        <v>3680</v>
      </c>
      <c r="W243"/>
      <c r="X243"/>
      <c r="Y243"/>
    </row>
    <row r="244" spans="1:25" ht="12.75" customHeight="1" x14ac:dyDescent="0.2">
      <c r="A244" s="207"/>
      <c r="B244" s="209"/>
      <c r="C244" s="9" t="s">
        <v>509</v>
      </c>
      <c r="D244" s="7">
        <v>7568</v>
      </c>
      <c r="E244" s="10">
        <f t="shared" si="19"/>
        <v>0.41747572815533979</v>
      </c>
      <c r="F244" s="7"/>
      <c r="G244" s="7">
        <v>10560</v>
      </c>
      <c r="H244" s="10">
        <f t="shared" si="20"/>
        <v>0.58252427184466016</v>
      </c>
      <c r="I244" s="7">
        <f t="shared" si="18"/>
        <v>18128</v>
      </c>
      <c r="W244"/>
      <c r="X244"/>
      <c r="Y244"/>
    </row>
    <row r="245" spans="1:25" ht="12.75" customHeight="1" x14ac:dyDescent="0.2">
      <c r="A245" s="207"/>
      <c r="B245" s="209"/>
      <c r="C245" s="49" t="s">
        <v>684</v>
      </c>
      <c r="D245" s="7">
        <v>768</v>
      </c>
      <c r="E245" s="10">
        <f t="shared" si="19"/>
        <v>0.25</v>
      </c>
      <c r="F245" s="7"/>
      <c r="G245" s="7">
        <v>2304</v>
      </c>
      <c r="H245" s="10">
        <f t="shared" si="20"/>
        <v>0.75</v>
      </c>
      <c r="I245" s="7">
        <f t="shared" si="18"/>
        <v>3072</v>
      </c>
      <c r="W245"/>
      <c r="X245"/>
      <c r="Y245"/>
    </row>
    <row r="246" spans="1:25" ht="12.75" customHeight="1" x14ac:dyDescent="0.2">
      <c r="A246" s="207"/>
      <c r="B246" s="209"/>
      <c r="C246" s="9" t="s">
        <v>510</v>
      </c>
      <c r="D246" s="7">
        <v>7664</v>
      </c>
      <c r="E246" s="10">
        <f t="shared" si="19"/>
        <v>0.81601362862010218</v>
      </c>
      <c r="F246" s="7"/>
      <c r="G246" s="7">
        <v>1728</v>
      </c>
      <c r="H246" s="10">
        <f t="shared" si="20"/>
        <v>0.18398637137989779</v>
      </c>
      <c r="I246" s="7">
        <f t="shared" si="18"/>
        <v>9392</v>
      </c>
      <c r="W246"/>
      <c r="X246"/>
      <c r="Y246"/>
    </row>
    <row r="247" spans="1:25" ht="12.75" customHeight="1" thickBot="1" x14ac:dyDescent="0.25">
      <c r="A247" s="207"/>
      <c r="B247" s="219"/>
      <c r="C247" s="64" t="s">
        <v>25</v>
      </c>
      <c r="D247" s="63">
        <f>SUM(D233:D246)</f>
        <v>103648</v>
      </c>
      <c r="E247" s="61">
        <f t="shared" si="19"/>
        <v>0.39878726318543484</v>
      </c>
      <c r="F247" s="63"/>
      <c r="G247" s="63">
        <f>SUM(G233:G246)</f>
        <v>156260</v>
      </c>
      <c r="H247" s="61">
        <f t="shared" si="20"/>
        <v>0.60121273681456511</v>
      </c>
      <c r="I247" s="63">
        <f t="shared" si="18"/>
        <v>259908</v>
      </c>
      <c r="W247"/>
      <c r="X247"/>
      <c r="Y247"/>
    </row>
    <row r="248" spans="1:25" ht="12.75" customHeight="1" x14ac:dyDescent="0.2">
      <c r="A248" s="207"/>
      <c r="B248" s="212" t="s">
        <v>524</v>
      </c>
      <c r="C248" s="48" t="s">
        <v>669</v>
      </c>
      <c r="D248" s="16">
        <v>83408</v>
      </c>
      <c r="E248" s="17">
        <f t="shared" si="19"/>
        <v>0.83474779823859091</v>
      </c>
      <c r="F248" s="16"/>
      <c r="G248" s="16">
        <v>16512</v>
      </c>
      <c r="H248" s="17">
        <f t="shared" si="20"/>
        <v>0.16525220176140912</v>
      </c>
      <c r="I248" s="16">
        <f t="shared" si="18"/>
        <v>99920</v>
      </c>
      <c r="W248"/>
      <c r="X248"/>
      <c r="Y248"/>
    </row>
    <row r="249" spans="1:25" ht="12.75" customHeight="1" x14ac:dyDescent="0.2">
      <c r="A249" s="207"/>
      <c r="B249" s="210"/>
      <c r="C249" s="9" t="s">
        <v>511</v>
      </c>
      <c r="D249" s="7"/>
      <c r="E249" s="10" t="s">
        <v>102</v>
      </c>
      <c r="F249" s="7"/>
      <c r="G249" s="7"/>
      <c r="H249" s="10" t="s">
        <v>102</v>
      </c>
      <c r="I249" s="7">
        <f t="shared" si="18"/>
        <v>0</v>
      </c>
      <c r="W249"/>
      <c r="X249"/>
      <c r="Y249"/>
    </row>
    <row r="250" spans="1:25" ht="12.75" customHeight="1" x14ac:dyDescent="0.2">
      <c r="A250" s="207"/>
      <c r="B250" s="210"/>
      <c r="C250" s="50" t="s">
        <v>512</v>
      </c>
      <c r="D250" s="7">
        <v>20880</v>
      </c>
      <c r="E250" s="10">
        <f t="shared" si="19"/>
        <v>0.75960419091967402</v>
      </c>
      <c r="F250" s="7"/>
      <c r="G250" s="7">
        <v>6608</v>
      </c>
      <c r="H250" s="10">
        <f t="shared" si="20"/>
        <v>0.24039580908032596</v>
      </c>
      <c r="I250" s="7">
        <f t="shared" si="18"/>
        <v>27488</v>
      </c>
      <c r="W250"/>
      <c r="X250"/>
      <c r="Y250"/>
    </row>
    <row r="251" spans="1:25" ht="12.75" customHeight="1" thickBot="1" x14ac:dyDescent="0.25">
      <c r="A251" s="207"/>
      <c r="B251" s="217"/>
      <c r="C251" s="62" t="s">
        <v>25</v>
      </c>
      <c r="D251" s="63">
        <f>SUM(D248:D250)</f>
        <v>104288</v>
      </c>
      <c r="E251" s="61">
        <f t="shared" si="19"/>
        <v>0.81853572774080119</v>
      </c>
      <c r="F251" s="63"/>
      <c r="G251" s="63">
        <f>SUM(G248:G250)</f>
        <v>23120</v>
      </c>
      <c r="H251" s="61">
        <f t="shared" si="20"/>
        <v>0.18146427225919878</v>
      </c>
      <c r="I251" s="63">
        <f t="shared" si="18"/>
        <v>127408</v>
      </c>
      <c r="W251"/>
      <c r="X251"/>
      <c r="Y251"/>
    </row>
    <row r="252" spans="1:25" ht="12.75" customHeight="1" thickBot="1" x14ac:dyDescent="0.25">
      <c r="A252" s="211"/>
      <c r="B252" s="204" t="s">
        <v>252</v>
      </c>
      <c r="C252" s="205"/>
      <c r="D252" s="76">
        <f>SUM(D232,D247,D251)</f>
        <v>549888</v>
      </c>
      <c r="E252" s="77">
        <f t="shared" si="19"/>
        <v>0.5826146289366283</v>
      </c>
      <c r="F252" s="78"/>
      <c r="G252" s="76">
        <f>SUM(G232,G247,G251)</f>
        <v>393940</v>
      </c>
      <c r="H252" s="77">
        <f t="shared" si="20"/>
        <v>0.4173853710633717</v>
      </c>
      <c r="I252" s="78">
        <f t="shared" si="18"/>
        <v>943828</v>
      </c>
      <c r="W252"/>
      <c r="X252"/>
      <c r="Y252"/>
    </row>
    <row r="253" spans="1:25" ht="12.75" customHeight="1" x14ac:dyDescent="0.2">
      <c r="A253" s="212" t="s">
        <v>530</v>
      </c>
      <c r="B253" s="212" t="s">
        <v>525</v>
      </c>
      <c r="C253" s="47" t="s">
        <v>297</v>
      </c>
      <c r="D253" s="36"/>
      <c r="E253" s="36"/>
      <c r="F253" s="36"/>
      <c r="G253" s="36"/>
      <c r="H253" s="36"/>
      <c r="I253" s="36"/>
      <c r="W253"/>
      <c r="X253"/>
      <c r="Y253"/>
    </row>
    <row r="254" spans="1:25" ht="12.75" customHeight="1" x14ac:dyDescent="0.2">
      <c r="A254" s="209"/>
      <c r="B254" s="210"/>
      <c r="C254" s="9" t="s">
        <v>78</v>
      </c>
      <c r="D254" s="15">
        <v>11679.999999999998</v>
      </c>
      <c r="E254" s="10">
        <f t="shared" ref="E254:E261" si="21">+D254/$I254</f>
        <v>0.66183136899365358</v>
      </c>
      <c r="F254" s="7"/>
      <c r="G254" s="15">
        <v>5968</v>
      </c>
      <c r="H254" s="10">
        <f t="shared" ref="H254:H261" si="22">+G254/$I254</f>
        <v>0.33816863100634631</v>
      </c>
      <c r="I254" s="7">
        <f t="shared" ref="I254:I261" si="23">+D254+G254</f>
        <v>17648</v>
      </c>
      <c r="W254"/>
      <c r="X254"/>
      <c r="Y254"/>
    </row>
    <row r="255" spans="1:25" ht="12.75" customHeight="1" x14ac:dyDescent="0.2">
      <c r="A255" s="209"/>
      <c r="B255" s="210"/>
      <c r="C255" s="9" t="s">
        <v>237</v>
      </c>
      <c r="D255" s="15">
        <v>1728</v>
      </c>
      <c r="E255" s="10">
        <f t="shared" si="21"/>
        <v>1</v>
      </c>
      <c r="F255" s="7"/>
      <c r="G255" s="15">
        <v>0</v>
      </c>
      <c r="H255" s="10">
        <f t="shared" si="22"/>
        <v>0</v>
      </c>
      <c r="I255" s="7">
        <f t="shared" si="23"/>
        <v>1728</v>
      </c>
      <c r="W255"/>
      <c r="X255"/>
      <c r="Y255"/>
    </row>
    <row r="256" spans="1:25" ht="12.75" customHeight="1" x14ac:dyDescent="0.2">
      <c r="A256" s="209"/>
      <c r="B256" s="210"/>
      <c r="C256" s="9" t="s">
        <v>8</v>
      </c>
      <c r="D256" s="15">
        <v>7487.9999999999991</v>
      </c>
      <c r="E256" s="10">
        <f t="shared" si="21"/>
        <v>0.85714285714285698</v>
      </c>
      <c r="F256" s="7"/>
      <c r="G256" s="15">
        <v>1248</v>
      </c>
      <c r="H256" s="10">
        <f t="shared" si="22"/>
        <v>0.14285714285714285</v>
      </c>
      <c r="I256" s="7">
        <f t="shared" si="23"/>
        <v>8736</v>
      </c>
      <c r="W256"/>
      <c r="X256"/>
      <c r="Y256"/>
    </row>
    <row r="257" spans="1:25" ht="12.75" customHeight="1" x14ac:dyDescent="0.2">
      <c r="A257" s="209"/>
      <c r="B257" s="210"/>
      <c r="C257" s="9" t="s">
        <v>3</v>
      </c>
      <c r="D257" s="15">
        <v>11040</v>
      </c>
      <c r="E257" s="10">
        <f t="shared" si="21"/>
        <v>0.88461538461538458</v>
      </c>
      <c r="F257" s="7"/>
      <c r="G257" s="15">
        <v>1440</v>
      </c>
      <c r="H257" s="10">
        <f t="shared" si="22"/>
        <v>0.11538461538461539</v>
      </c>
      <c r="I257" s="7">
        <f t="shared" si="23"/>
        <v>12480</v>
      </c>
      <c r="W257"/>
      <c r="X257"/>
      <c r="Y257"/>
    </row>
    <row r="258" spans="1:25" ht="12.75" customHeight="1" x14ac:dyDescent="0.2">
      <c r="A258" s="209"/>
      <c r="B258" s="210"/>
      <c r="C258" s="9" t="s">
        <v>9</v>
      </c>
      <c r="D258" s="7">
        <v>18680.000000000004</v>
      </c>
      <c r="E258" s="10">
        <f t="shared" si="21"/>
        <v>0.69062407571724349</v>
      </c>
      <c r="F258" s="7"/>
      <c r="G258" s="7">
        <v>8368</v>
      </c>
      <c r="H258" s="10">
        <f t="shared" si="22"/>
        <v>0.30937592428275656</v>
      </c>
      <c r="I258" s="7">
        <f t="shared" si="23"/>
        <v>27048.000000000004</v>
      </c>
      <c r="W258"/>
      <c r="X258"/>
      <c r="Y258"/>
    </row>
    <row r="259" spans="1:25" ht="12.75" customHeight="1" x14ac:dyDescent="0.2">
      <c r="A259" s="209"/>
      <c r="B259" s="210"/>
      <c r="C259" s="9" t="s">
        <v>5</v>
      </c>
      <c r="D259" s="16">
        <v>8784</v>
      </c>
      <c r="E259" s="17">
        <f t="shared" si="21"/>
        <v>0.28955696202531644</v>
      </c>
      <c r="F259" s="5"/>
      <c r="G259" s="16">
        <v>21552</v>
      </c>
      <c r="H259" s="17">
        <f t="shared" si="22"/>
        <v>0.71044303797468356</v>
      </c>
      <c r="I259" s="16">
        <f t="shared" si="23"/>
        <v>30336</v>
      </c>
      <c r="W259"/>
      <c r="X259"/>
      <c r="Y259"/>
    </row>
    <row r="260" spans="1:25" ht="12.75" customHeight="1" x14ac:dyDescent="0.2">
      <c r="A260" s="209"/>
      <c r="B260" s="210"/>
      <c r="C260" s="9" t="s">
        <v>80</v>
      </c>
      <c r="D260" s="7">
        <v>18384</v>
      </c>
      <c r="E260" s="10">
        <f t="shared" si="21"/>
        <v>0.8764302059496567</v>
      </c>
      <c r="F260" s="7"/>
      <c r="G260" s="7">
        <v>2592</v>
      </c>
      <c r="H260" s="10">
        <f t="shared" si="22"/>
        <v>0.12356979405034325</v>
      </c>
      <c r="I260" s="7">
        <f t="shared" si="23"/>
        <v>20976</v>
      </c>
      <c r="W260"/>
      <c r="X260"/>
      <c r="Y260"/>
    </row>
    <row r="261" spans="1:25" ht="12.75" customHeight="1" x14ac:dyDescent="0.2">
      <c r="A261" s="209"/>
      <c r="B261" s="210"/>
      <c r="C261" s="35" t="s">
        <v>75</v>
      </c>
      <c r="D261" s="33">
        <f>SUM(D254:D260)</f>
        <v>77784</v>
      </c>
      <c r="E261" s="42">
        <f t="shared" si="21"/>
        <v>0.65391082117156496</v>
      </c>
      <c r="F261" s="43"/>
      <c r="G261" s="33">
        <f>SUM(G254:G260)</f>
        <v>41168</v>
      </c>
      <c r="H261" s="42">
        <f t="shared" si="22"/>
        <v>0.34608917882843498</v>
      </c>
      <c r="I261" s="43">
        <f t="shared" si="23"/>
        <v>118952</v>
      </c>
      <c r="W261"/>
      <c r="X261"/>
      <c r="Y261"/>
    </row>
    <row r="262" spans="1:25" ht="12.75" customHeight="1" x14ac:dyDescent="0.2">
      <c r="A262" s="209"/>
      <c r="B262" s="210"/>
      <c r="C262" s="53" t="s">
        <v>313</v>
      </c>
      <c r="D262" s="33"/>
      <c r="E262" s="34"/>
      <c r="F262" s="33"/>
      <c r="G262" s="33"/>
      <c r="H262" s="34"/>
      <c r="I262" s="33"/>
      <c r="W262"/>
      <c r="X262"/>
      <c r="Y262"/>
    </row>
    <row r="263" spans="1:25" ht="12.75" customHeight="1" x14ac:dyDescent="0.2">
      <c r="A263" s="209"/>
      <c r="B263" s="210"/>
      <c r="C263" s="9" t="s">
        <v>7</v>
      </c>
      <c r="D263" s="15">
        <v>27792</v>
      </c>
      <c r="E263" s="10">
        <f t="shared" si="19"/>
        <v>0.59141981613891725</v>
      </c>
      <c r="F263" s="7"/>
      <c r="G263" s="15">
        <v>19200</v>
      </c>
      <c r="H263" s="10">
        <f t="shared" si="20"/>
        <v>0.40858018386108275</v>
      </c>
      <c r="I263" s="7">
        <f t="shared" si="18"/>
        <v>46992</v>
      </c>
      <c r="W263"/>
      <c r="X263"/>
      <c r="Y263"/>
    </row>
    <row r="264" spans="1:25" ht="12.75" customHeight="1" x14ac:dyDescent="0.2">
      <c r="A264" s="209"/>
      <c r="B264" s="210"/>
      <c r="C264" s="9" t="s">
        <v>79</v>
      </c>
      <c r="D264" s="15">
        <v>31104</v>
      </c>
      <c r="E264" s="10">
        <f t="shared" si="19"/>
        <v>0.55195911413969334</v>
      </c>
      <c r="F264" s="7"/>
      <c r="G264" s="15">
        <v>25248</v>
      </c>
      <c r="H264" s="10">
        <f t="shared" si="20"/>
        <v>0.44804088586030666</v>
      </c>
      <c r="I264" s="7">
        <f t="shared" si="18"/>
        <v>56352</v>
      </c>
      <c r="W264"/>
      <c r="X264"/>
      <c r="Y264"/>
    </row>
    <row r="265" spans="1:25" ht="12.75" customHeight="1" x14ac:dyDescent="0.2">
      <c r="A265" s="209"/>
      <c r="B265" s="210"/>
      <c r="C265" s="9" t="s">
        <v>396</v>
      </c>
      <c r="D265" s="7">
        <v>3008</v>
      </c>
      <c r="E265" s="10">
        <f t="shared" si="19"/>
        <v>0.6962962962962963</v>
      </c>
      <c r="F265" s="7"/>
      <c r="G265" s="7">
        <v>1312</v>
      </c>
      <c r="H265" s="10">
        <f t="shared" si="20"/>
        <v>0.3037037037037037</v>
      </c>
      <c r="I265" s="7">
        <f t="shared" si="18"/>
        <v>4320</v>
      </c>
      <c r="W265"/>
      <c r="X265"/>
      <c r="Y265"/>
    </row>
    <row r="266" spans="1:25" ht="12.75" customHeight="1" x14ac:dyDescent="0.2">
      <c r="A266" s="209"/>
      <c r="B266" s="210"/>
      <c r="C266" s="9" t="s">
        <v>208</v>
      </c>
      <c r="D266" s="7">
        <v>6672</v>
      </c>
      <c r="E266" s="10">
        <f t="shared" si="19"/>
        <v>0.33016627078384797</v>
      </c>
      <c r="F266" s="12"/>
      <c r="G266" s="7">
        <v>13536</v>
      </c>
      <c r="H266" s="10">
        <f t="shared" si="20"/>
        <v>0.66983372921615203</v>
      </c>
      <c r="I266" s="7">
        <f t="shared" si="18"/>
        <v>20208</v>
      </c>
      <c r="W266"/>
      <c r="X266"/>
      <c r="Y266"/>
    </row>
    <row r="267" spans="1:25" ht="12.75" customHeight="1" x14ac:dyDescent="0.2">
      <c r="A267" s="209"/>
      <c r="B267" s="210"/>
      <c r="C267" s="9" t="s">
        <v>219</v>
      </c>
      <c r="D267" s="15">
        <v>0</v>
      </c>
      <c r="E267" s="10">
        <f t="shared" si="19"/>
        <v>0</v>
      </c>
      <c r="F267" s="7"/>
      <c r="G267" s="14">
        <v>2944</v>
      </c>
      <c r="H267" s="10">
        <f t="shared" si="20"/>
        <v>1</v>
      </c>
      <c r="I267" s="7">
        <f t="shared" si="18"/>
        <v>2944</v>
      </c>
      <c r="W267"/>
      <c r="X267"/>
      <c r="Y267"/>
    </row>
    <row r="268" spans="1:25" ht="12.75" customHeight="1" x14ac:dyDescent="0.2">
      <c r="A268" s="209"/>
      <c r="B268" s="210"/>
      <c r="C268" s="9" t="s">
        <v>10</v>
      </c>
      <c r="D268" s="7">
        <v>12208</v>
      </c>
      <c r="E268" s="10">
        <f t="shared" si="19"/>
        <v>0.48598726114649682</v>
      </c>
      <c r="F268" s="7"/>
      <c r="G268" s="7">
        <v>12912</v>
      </c>
      <c r="H268" s="10">
        <f t="shared" si="20"/>
        <v>0.51401273885350318</v>
      </c>
      <c r="I268" s="7">
        <f t="shared" si="18"/>
        <v>25120</v>
      </c>
      <c r="W268"/>
      <c r="X268"/>
      <c r="Y268"/>
    </row>
    <row r="269" spans="1:25" ht="12.75" customHeight="1" x14ac:dyDescent="0.2">
      <c r="A269" s="209"/>
      <c r="B269" s="210"/>
      <c r="C269" s="35" t="s">
        <v>75</v>
      </c>
      <c r="D269" s="33">
        <f>SUM(D263:D268)</f>
        <v>80784</v>
      </c>
      <c r="E269" s="34">
        <f t="shared" si="19"/>
        <v>0.51805869074492095</v>
      </c>
      <c r="F269" s="33"/>
      <c r="G269" s="33">
        <f>SUM(G263:G268)</f>
        <v>75152</v>
      </c>
      <c r="H269" s="34">
        <f t="shared" si="20"/>
        <v>0.481941309255079</v>
      </c>
      <c r="I269" s="33">
        <f t="shared" si="18"/>
        <v>155936</v>
      </c>
      <c r="W269"/>
      <c r="X269"/>
      <c r="Y269"/>
    </row>
    <row r="270" spans="1:25" ht="12.75" customHeight="1" thickBot="1" x14ac:dyDescent="0.25">
      <c r="A270" s="209"/>
      <c r="B270" s="217"/>
      <c r="C270" s="64" t="s">
        <v>25</v>
      </c>
      <c r="D270" s="63">
        <f>SUM(D261,D269)</f>
        <v>158568</v>
      </c>
      <c r="E270" s="61">
        <f t="shared" si="19"/>
        <v>0.57684584267046946</v>
      </c>
      <c r="F270" s="63"/>
      <c r="G270" s="63">
        <f>SUM(G261,G269)</f>
        <v>116320</v>
      </c>
      <c r="H270" s="61">
        <f t="shared" si="20"/>
        <v>0.42315415732953054</v>
      </c>
      <c r="I270" s="63">
        <f t="shared" si="18"/>
        <v>274888</v>
      </c>
      <c r="W270"/>
      <c r="X270"/>
      <c r="Y270"/>
    </row>
    <row r="271" spans="1:25" ht="12.75" customHeight="1" x14ac:dyDescent="0.2">
      <c r="A271" s="209"/>
      <c r="B271" s="212" t="s">
        <v>526</v>
      </c>
      <c r="C271" s="53" t="s">
        <v>101</v>
      </c>
      <c r="D271" s="36"/>
      <c r="E271" s="36"/>
      <c r="F271" s="36"/>
      <c r="G271" s="36"/>
      <c r="H271" s="36"/>
      <c r="I271" s="36"/>
      <c r="W271"/>
      <c r="X271"/>
      <c r="Y271"/>
    </row>
    <row r="272" spans="1:25" ht="12.75" customHeight="1" x14ac:dyDescent="0.2">
      <c r="A272" s="209"/>
      <c r="B272" s="210"/>
      <c r="C272" s="52" t="s">
        <v>36</v>
      </c>
      <c r="D272" s="15">
        <v>14208</v>
      </c>
      <c r="E272" s="10">
        <f t="shared" ref="E272:E281" si="24">+D272/$I272</f>
        <v>0.88800000000000001</v>
      </c>
      <c r="F272" s="7"/>
      <c r="G272" s="15">
        <v>1792</v>
      </c>
      <c r="H272" s="10">
        <f t="shared" ref="H272:H281" si="25">+G272/$I272</f>
        <v>0.112</v>
      </c>
      <c r="I272" s="7">
        <f t="shared" ref="I272:I281" si="26">+D272+G272</f>
        <v>16000</v>
      </c>
      <c r="W272"/>
      <c r="X272"/>
      <c r="Y272"/>
    </row>
    <row r="273" spans="1:25" ht="12.75" customHeight="1" x14ac:dyDescent="0.2">
      <c r="A273" s="209"/>
      <c r="B273" s="210"/>
      <c r="C273" s="52" t="s">
        <v>207</v>
      </c>
      <c r="D273" s="7">
        <v>0</v>
      </c>
      <c r="E273" s="10">
        <f t="shared" si="24"/>
        <v>0</v>
      </c>
      <c r="F273" s="7"/>
      <c r="G273" s="7">
        <v>7472</v>
      </c>
      <c r="H273" s="10">
        <f t="shared" si="25"/>
        <v>1</v>
      </c>
      <c r="I273" s="7">
        <f t="shared" si="26"/>
        <v>7472</v>
      </c>
      <c r="W273"/>
      <c r="X273"/>
      <c r="Y273"/>
    </row>
    <row r="274" spans="1:25" ht="12.75" customHeight="1" x14ac:dyDescent="0.2">
      <c r="A274" s="209"/>
      <c r="B274" s="210"/>
      <c r="C274" s="9" t="s">
        <v>314</v>
      </c>
      <c r="D274" s="16">
        <v>2976</v>
      </c>
      <c r="E274" s="17">
        <f t="shared" si="24"/>
        <v>0.88571428571428568</v>
      </c>
      <c r="F274" s="16"/>
      <c r="G274" s="16">
        <v>384</v>
      </c>
      <c r="H274" s="17">
        <f t="shared" si="25"/>
        <v>0.11428571428571428</v>
      </c>
      <c r="I274" s="16">
        <f t="shared" si="26"/>
        <v>3360</v>
      </c>
      <c r="W274"/>
      <c r="X274"/>
      <c r="Y274"/>
    </row>
    <row r="275" spans="1:25" ht="12.75" customHeight="1" x14ac:dyDescent="0.2">
      <c r="A275" s="209"/>
      <c r="B275" s="210"/>
      <c r="C275" s="52" t="s">
        <v>0</v>
      </c>
      <c r="D275" s="16">
        <v>11376</v>
      </c>
      <c r="E275" s="17">
        <f t="shared" si="24"/>
        <v>0.91860465116279066</v>
      </c>
      <c r="F275" s="16"/>
      <c r="G275" s="16">
        <v>1008</v>
      </c>
      <c r="H275" s="17">
        <f t="shared" si="25"/>
        <v>8.1395348837209308E-2</v>
      </c>
      <c r="I275" s="16">
        <f t="shared" si="26"/>
        <v>12384</v>
      </c>
      <c r="W275"/>
      <c r="X275"/>
      <c r="Y275"/>
    </row>
    <row r="276" spans="1:25" ht="12.75" customHeight="1" x14ac:dyDescent="0.2">
      <c r="A276" s="209"/>
      <c r="B276" s="210"/>
      <c r="C276" s="52" t="s">
        <v>37</v>
      </c>
      <c r="D276" s="7">
        <v>19488</v>
      </c>
      <c r="E276" s="10">
        <f t="shared" si="24"/>
        <v>0.80237154150197632</v>
      </c>
      <c r="F276" s="7"/>
      <c r="G276" s="7">
        <v>4800</v>
      </c>
      <c r="H276" s="10">
        <f t="shared" si="25"/>
        <v>0.19762845849802371</v>
      </c>
      <c r="I276" s="7">
        <f t="shared" si="26"/>
        <v>24288</v>
      </c>
      <c r="W276"/>
      <c r="X276"/>
      <c r="Y276"/>
    </row>
    <row r="277" spans="1:25" ht="12.75" customHeight="1" x14ac:dyDescent="0.2">
      <c r="A277" s="209"/>
      <c r="B277" s="210"/>
      <c r="C277" s="9" t="s">
        <v>2</v>
      </c>
      <c r="D277" s="15">
        <v>1600</v>
      </c>
      <c r="E277" s="10">
        <f t="shared" si="24"/>
        <v>1</v>
      </c>
      <c r="F277" s="7"/>
      <c r="G277" s="15">
        <v>0</v>
      </c>
      <c r="H277" s="10">
        <f t="shared" si="25"/>
        <v>0</v>
      </c>
      <c r="I277" s="7">
        <f t="shared" si="26"/>
        <v>1600</v>
      </c>
      <c r="W277"/>
      <c r="X277"/>
      <c r="Y277"/>
    </row>
    <row r="278" spans="1:25" ht="12.75" customHeight="1" x14ac:dyDescent="0.2">
      <c r="A278" s="209"/>
      <c r="B278" s="210"/>
      <c r="C278" s="52" t="s">
        <v>309</v>
      </c>
      <c r="D278" s="7">
        <v>2304</v>
      </c>
      <c r="E278" s="10">
        <f t="shared" si="24"/>
        <v>0.62337662337662336</v>
      </c>
      <c r="F278" s="7"/>
      <c r="G278" s="7">
        <v>1392</v>
      </c>
      <c r="H278" s="10">
        <f t="shared" si="25"/>
        <v>0.37662337662337664</v>
      </c>
      <c r="I278" s="7">
        <f t="shared" si="26"/>
        <v>3696</v>
      </c>
      <c r="W278"/>
      <c r="X278"/>
      <c r="Y278"/>
    </row>
    <row r="279" spans="1:25" ht="12.75" customHeight="1" x14ac:dyDescent="0.2">
      <c r="A279" s="209"/>
      <c r="B279" s="210"/>
      <c r="C279" s="45" t="s">
        <v>215</v>
      </c>
      <c r="D279" s="15">
        <v>0</v>
      </c>
      <c r="E279" s="10">
        <f t="shared" si="24"/>
        <v>0</v>
      </c>
      <c r="F279" s="7"/>
      <c r="G279" s="15">
        <v>48</v>
      </c>
      <c r="H279" s="10">
        <f t="shared" si="25"/>
        <v>1</v>
      </c>
      <c r="I279" s="7">
        <f t="shared" si="26"/>
        <v>48</v>
      </c>
      <c r="W279"/>
      <c r="X279"/>
      <c r="Y279"/>
    </row>
    <row r="280" spans="1:25" ht="12.75" customHeight="1" x14ac:dyDescent="0.2">
      <c r="A280" s="209"/>
      <c r="B280" s="210"/>
      <c r="C280" s="9" t="s">
        <v>206</v>
      </c>
      <c r="D280" s="7">
        <v>6720</v>
      </c>
      <c r="E280" s="10">
        <f t="shared" si="24"/>
        <v>1</v>
      </c>
      <c r="F280" s="7"/>
      <c r="G280" s="7">
        <v>0</v>
      </c>
      <c r="H280" s="10">
        <f t="shared" si="25"/>
        <v>0</v>
      </c>
      <c r="I280" s="7">
        <f t="shared" si="26"/>
        <v>6720</v>
      </c>
      <c r="W280"/>
      <c r="X280"/>
      <c r="Y280"/>
    </row>
    <row r="281" spans="1:25" ht="12.75" customHeight="1" x14ac:dyDescent="0.2">
      <c r="A281" s="209"/>
      <c r="B281" s="210"/>
      <c r="C281" s="35" t="s">
        <v>75</v>
      </c>
      <c r="D281" s="37">
        <f>SUM(D272:D280)</f>
        <v>58672</v>
      </c>
      <c r="E281" s="34">
        <f t="shared" si="24"/>
        <v>0.77641329663349568</v>
      </c>
      <c r="F281" s="33"/>
      <c r="G281" s="37">
        <f>SUM(G272:G280)</f>
        <v>16896</v>
      </c>
      <c r="H281" s="34">
        <f t="shared" si="25"/>
        <v>0.22358670336650435</v>
      </c>
      <c r="I281" s="33">
        <f t="shared" si="26"/>
        <v>75568</v>
      </c>
      <c r="W281"/>
      <c r="X281"/>
      <c r="Y281"/>
    </row>
    <row r="282" spans="1:25" ht="12.75" customHeight="1" x14ac:dyDescent="0.2">
      <c r="A282" s="209"/>
      <c r="B282" s="210"/>
      <c r="C282" s="53" t="s">
        <v>179</v>
      </c>
      <c r="D282" s="37"/>
      <c r="E282" s="34"/>
      <c r="F282" s="33"/>
      <c r="G282" s="37"/>
      <c r="H282" s="34"/>
      <c r="I282" s="33"/>
      <c r="W282"/>
      <c r="X282"/>
      <c r="Y282"/>
    </row>
    <row r="283" spans="1:25" ht="12.75" customHeight="1" x14ac:dyDescent="0.2">
      <c r="A283" s="209"/>
      <c r="B283" s="210"/>
      <c r="C283" s="9" t="s">
        <v>312</v>
      </c>
      <c r="D283" s="16">
        <v>6431.9999999999991</v>
      </c>
      <c r="E283" s="17">
        <f>+D283/$I283</f>
        <v>0.67449664429530187</v>
      </c>
      <c r="F283" s="16"/>
      <c r="G283" s="16">
        <v>3104</v>
      </c>
      <c r="H283" s="17">
        <f>+G283/$I283</f>
        <v>0.32550335570469796</v>
      </c>
      <c r="I283" s="16">
        <f>+D283+G283</f>
        <v>9536</v>
      </c>
      <c r="W283"/>
      <c r="X283"/>
      <c r="Y283"/>
    </row>
    <row r="284" spans="1:25" ht="12.75" customHeight="1" x14ac:dyDescent="0.2">
      <c r="A284" s="209"/>
      <c r="B284" s="210"/>
      <c r="C284" s="9" t="s">
        <v>34</v>
      </c>
      <c r="D284" s="7">
        <v>15840</v>
      </c>
      <c r="E284" s="10">
        <f t="shared" ref="E284:E285" si="27">+D284/$I284</f>
        <v>0.30726256983240224</v>
      </c>
      <c r="F284" s="7"/>
      <c r="G284" s="7">
        <v>35712</v>
      </c>
      <c r="H284" s="10">
        <f t="shared" ref="H284:H285" si="28">+G284/$I284</f>
        <v>0.69273743016759781</v>
      </c>
      <c r="I284" s="7">
        <f t="shared" ref="I284:I285" si="29">+D284+G284</f>
        <v>51552</v>
      </c>
      <c r="W284"/>
      <c r="X284"/>
      <c r="Y284"/>
    </row>
    <row r="285" spans="1:25" ht="12.75" customHeight="1" x14ac:dyDescent="0.2">
      <c r="A285" s="209"/>
      <c r="B285" s="210"/>
      <c r="C285" s="9" t="s">
        <v>81</v>
      </c>
      <c r="D285" s="7">
        <v>3904</v>
      </c>
      <c r="E285" s="10">
        <f t="shared" si="27"/>
        <v>0.2687224669603524</v>
      </c>
      <c r="F285" s="7"/>
      <c r="G285" s="7">
        <v>10624.000000000002</v>
      </c>
      <c r="H285" s="10">
        <f t="shared" si="28"/>
        <v>0.7312775330396476</v>
      </c>
      <c r="I285" s="7">
        <f t="shared" si="29"/>
        <v>14528.000000000002</v>
      </c>
      <c r="W285"/>
      <c r="X285"/>
      <c r="Y285"/>
    </row>
    <row r="286" spans="1:25" ht="12.75" customHeight="1" x14ac:dyDescent="0.2">
      <c r="A286" s="209"/>
      <c r="B286" s="210"/>
      <c r="C286" s="9" t="s">
        <v>6</v>
      </c>
      <c r="D286" s="7">
        <v>79184</v>
      </c>
      <c r="E286" s="10">
        <f>+D286/$I286</f>
        <v>0.64256037392884968</v>
      </c>
      <c r="F286" s="7"/>
      <c r="G286" s="7">
        <v>44048</v>
      </c>
      <c r="H286" s="10">
        <f>+G286/$I286</f>
        <v>0.35743962607115037</v>
      </c>
      <c r="I286" s="7">
        <f>+D286+G286</f>
        <v>123232</v>
      </c>
      <c r="W286"/>
      <c r="X286"/>
      <c r="Y286"/>
    </row>
    <row r="287" spans="1:25" ht="12.75" customHeight="1" x14ac:dyDescent="0.2">
      <c r="A287" s="209"/>
      <c r="B287" s="210"/>
      <c r="C287" s="35" t="s">
        <v>75</v>
      </c>
      <c r="D287" s="33">
        <f>SUM(D283:D286)</f>
        <v>105360</v>
      </c>
      <c r="E287" s="34">
        <f>+D287/$I287</f>
        <v>0.52985194721596396</v>
      </c>
      <c r="F287" s="33"/>
      <c r="G287" s="33">
        <f>SUM(G283:G286)</f>
        <v>93488</v>
      </c>
      <c r="H287" s="34">
        <f>+G287/$I287</f>
        <v>0.47014805278403604</v>
      </c>
      <c r="I287" s="33">
        <f>+D287+G287</f>
        <v>198848</v>
      </c>
      <c r="W287"/>
      <c r="X287"/>
      <c r="Y287"/>
    </row>
    <row r="288" spans="1:25" ht="12.75" customHeight="1" x14ac:dyDescent="0.2">
      <c r="A288" s="209"/>
      <c r="B288" s="210"/>
      <c r="C288" s="53" t="s">
        <v>93</v>
      </c>
      <c r="D288" s="43"/>
      <c r="E288" s="42"/>
      <c r="F288" s="43"/>
      <c r="G288" s="43"/>
      <c r="H288" s="42"/>
      <c r="I288" s="43"/>
      <c r="W288"/>
      <c r="X288"/>
      <c r="Y288"/>
    </row>
    <row r="289" spans="1:25" ht="12.75" customHeight="1" x14ac:dyDescent="0.2">
      <c r="A289" s="209"/>
      <c r="B289" s="210"/>
      <c r="C289" s="9" t="s">
        <v>1</v>
      </c>
      <c r="D289" s="15">
        <v>85408</v>
      </c>
      <c r="E289" s="10">
        <f t="shared" si="19"/>
        <v>0.91263463839972647</v>
      </c>
      <c r="F289" s="7"/>
      <c r="G289" s="15">
        <v>8176</v>
      </c>
      <c r="H289" s="10">
        <f t="shared" si="20"/>
        <v>8.7365361600273556E-2</v>
      </c>
      <c r="I289" s="7">
        <f t="shared" si="18"/>
        <v>93584</v>
      </c>
      <c r="W289"/>
      <c r="X289"/>
      <c r="Y289"/>
    </row>
    <row r="290" spans="1:25" ht="12.75" customHeight="1" x14ac:dyDescent="0.2">
      <c r="A290" s="209"/>
      <c r="B290" s="210"/>
      <c r="C290" s="9" t="s">
        <v>97</v>
      </c>
      <c r="D290" s="15">
        <v>7055.9999999999991</v>
      </c>
      <c r="E290" s="10">
        <f t="shared" si="19"/>
        <v>0.71707317073170718</v>
      </c>
      <c r="F290" s="7"/>
      <c r="G290" s="15">
        <v>2784</v>
      </c>
      <c r="H290" s="10">
        <f t="shared" si="20"/>
        <v>0.28292682926829266</v>
      </c>
      <c r="I290" s="7">
        <f t="shared" si="18"/>
        <v>9840</v>
      </c>
      <c r="W290"/>
      <c r="X290"/>
      <c r="Y290"/>
    </row>
    <row r="291" spans="1:25" ht="12.75" customHeight="1" x14ac:dyDescent="0.2">
      <c r="A291" s="209"/>
      <c r="B291" s="210"/>
      <c r="C291" s="9" t="s">
        <v>307</v>
      </c>
      <c r="D291" s="15">
        <v>2256</v>
      </c>
      <c r="E291" s="10">
        <f t="shared" si="19"/>
        <v>0.19665271966527198</v>
      </c>
      <c r="F291" s="7"/>
      <c r="G291" s="15">
        <v>9216</v>
      </c>
      <c r="H291" s="10">
        <f t="shared" si="20"/>
        <v>0.80334728033472802</v>
      </c>
      <c r="I291" s="7">
        <f t="shared" si="18"/>
        <v>11472</v>
      </c>
      <c r="W291"/>
      <c r="X291"/>
      <c r="Y291"/>
    </row>
    <row r="292" spans="1:25" ht="12.75" customHeight="1" x14ac:dyDescent="0.2">
      <c r="A292" s="209"/>
      <c r="B292" s="210"/>
      <c r="C292" s="9" t="s">
        <v>4</v>
      </c>
      <c r="D292" s="7">
        <v>10320</v>
      </c>
      <c r="E292" s="10">
        <f t="shared" si="19"/>
        <v>0.62865497076023391</v>
      </c>
      <c r="F292" s="7"/>
      <c r="G292" s="7">
        <v>6096</v>
      </c>
      <c r="H292" s="10">
        <f t="shared" si="20"/>
        <v>0.37134502923976609</v>
      </c>
      <c r="I292" s="7">
        <f t="shared" si="18"/>
        <v>16416</v>
      </c>
      <c r="W292"/>
      <c r="X292"/>
      <c r="Y292"/>
    </row>
    <row r="293" spans="1:25" ht="12.75" customHeight="1" x14ac:dyDescent="0.2">
      <c r="A293" s="209"/>
      <c r="B293" s="210"/>
      <c r="C293" s="9" t="s">
        <v>47</v>
      </c>
      <c r="D293" s="7">
        <v>24864</v>
      </c>
      <c r="E293" s="10">
        <f>+D293/$I293</f>
        <v>0.66325224071702948</v>
      </c>
      <c r="F293" s="7"/>
      <c r="G293" s="7">
        <v>12624</v>
      </c>
      <c r="H293" s="10">
        <f>+G293/$I293</f>
        <v>0.33674775928297057</v>
      </c>
      <c r="I293" s="7">
        <f>+D293+G293</f>
        <v>37488</v>
      </c>
      <c r="W293"/>
      <c r="X293"/>
      <c r="Y293"/>
    </row>
    <row r="294" spans="1:25" ht="12.75" customHeight="1" x14ac:dyDescent="0.2">
      <c r="A294" s="209"/>
      <c r="B294" s="210"/>
      <c r="C294" s="35" t="s">
        <v>75</v>
      </c>
      <c r="D294" s="33">
        <f>SUM(D289:D293)</f>
        <v>129904</v>
      </c>
      <c r="E294" s="34">
        <f t="shared" si="19"/>
        <v>0.76957345971563984</v>
      </c>
      <c r="F294" s="33"/>
      <c r="G294" s="33">
        <v>38896</v>
      </c>
      <c r="H294" s="34">
        <f t="shared" si="20"/>
        <v>0.23042654028436019</v>
      </c>
      <c r="I294" s="33">
        <f t="shared" si="18"/>
        <v>168800</v>
      </c>
      <c r="W294"/>
      <c r="X294"/>
      <c r="Y294"/>
    </row>
    <row r="295" spans="1:25" ht="12.75" customHeight="1" thickBot="1" x14ac:dyDescent="0.25">
      <c r="A295" s="209"/>
      <c r="B295" s="217"/>
      <c r="C295" s="64" t="s">
        <v>25</v>
      </c>
      <c r="D295" s="63">
        <f>SUM(D281,D287,D294)</f>
        <v>293936</v>
      </c>
      <c r="E295" s="61">
        <f t="shared" si="19"/>
        <v>0.66318905454676724</v>
      </c>
      <c r="F295" s="63"/>
      <c r="G295" s="63">
        <f>SUM(G281,G287,G294)</f>
        <v>149280</v>
      </c>
      <c r="H295" s="61">
        <f t="shared" si="20"/>
        <v>0.33681094545323276</v>
      </c>
      <c r="I295" s="63">
        <f t="shared" si="18"/>
        <v>443216</v>
      </c>
      <c r="W295"/>
      <c r="X295"/>
      <c r="Y295"/>
    </row>
    <row r="296" spans="1:25" ht="12.75" customHeight="1" x14ac:dyDescent="0.2">
      <c r="A296" s="207" t="s">
        <v>530</v>
      </c>
      <c r="B296" s="212" t="s">
        <v>527</v>
      </c>
      <c r="C296" s="51" t="s">
        <v>487</v>
      </c>
      <c r="D296" s="65"/>
      <c r="E296" s="65"/>
      <c r="F296" s="65"/>
      <c r="G296" s="33"/>
      <c r="H296" s="33"/>
      <c r="I296" s="38"/>
      <c r="W296"/>
      <c r="X296"/>
      <c r="Y296"/>
    </row>
    <row r="297" spans="1:25" ht="12.75" customHeight="1" x14ac:dyDescent="0.2">
      <c r="A297" s="207"/>
      <c r="B297" s="210"/>
      <c r="C297" s="9" t="s">
        <v>234</v>
      </c>
      <c r="D297" s="7">
        <v>26271.999999999996</v>
      </c>
      <c r="E297" s="10">
        <f t="shared" ref="E297:E359" si="30">+D297/$I297</f>
        <v>0.75913083680073956</v>
      </c>
      <c r="F297" s="12"/>
      <c r="G297" s="7">
        <v>8336</v>
      </c>
      <c r="H297" s="10">
        <f t="shared" ref="H297:H359" si="31">+G297/$I297</f>
        <v>0.2408691631992603</v>
      </c>
      <c r="I297" s="15">
        <f t="shared" ref="I297:I360" si="32">+D297+G297</f>
        <v>34608</v>
      </c>
      <c r="W297"/>
      <c r="X297"/>
      <c r="Y297"/>
    </row>
    <row r="298" spans="1:25" ht="12.75" customHeight="1" x14ac:dyDescent="0.2">
      <c r="A298" s="207"/>
      <c r="B298" s="210"/>
      <c r="C298" s="52" t="s">
        <v>19</v>
      </c>
      <c r="D298" s="7">
        <v>2496</v>
      </c>
      <c r="E298" s="10">
        <f t="shared" si="30"/>
        <v>1</v>
      </c>
      <c r="F298" s="12"/>
      <c r="G298" s="7">
        <v>0</v>
      </c>
      <c r="H298" s="10">
        <f t="shared" si="31"/>
        <v>0</v>
      </c>
      <c r="I298" s="15">
        <f t="shared" si="32"/>
        <v>2496</v>
      </c>
      <c r="W298"/>
      <c r="X298"/>
      <c r="Y298"/>
    </row>
    <row r="299" spans="1:25" ht="12.75" customHeight="1" x14ac:dyDescent="0.2">
      <c r="A299" s="207"/>
      <c r="B299" s="210"/>
      <c r="C299" s="9" t="s">
        <v>235</v>
      </c>
      <c r="D299" s="7">
        <v>8640</v>
      </c>
      <c r="E299" s="10">
        <f t="shared" ref="E299" si="33">+D299/$I299</f>
        <v>1</v>
      </c>
      <c r="F299" s="12"/>
      <c r="G299" s="7">
        <v>0</v>
      </c>
      <c r="H299" s="10">
        <f t="shared" ref="H299" si="34">+G299/$I299</f>
        <v>0</v>
      </c>
      <c r="I299" s="15">
        <f t="shared" ref="I299" si="35">+D299+G299</f>
        <v>8640</v>
      </c>
      <c r="W299"/>
      <c r="X299"/>
      <c r="Y299"/>
    </row>
    <row r="300" spans="1:25" ht="12.75" customHeight="1" x14ac:dyDescent="0.2">
      <c r="A300" s="207"/>
      <c r="B300" s="210"/>
      <c r="C300" s="52" t="s">
        <v>14</v>
      </c>
      <c r="D300" s="7">
        <v>32544</v>
      </c>
      <c r="E300" s="10">
        <f t="shared" si="30"/>
        <v>0.50321622958931223</v>
      </c>
      <c r="F300" s="12"/>
      <c r="G300" s="7">
        <v>32128</v>
      </c>
      <c r="H300" s="10">
        <f t="shared" si="31"/>
        <v>0.49678377041068777</v>
      </c>
      <c r="I300" s="15">
        <f t="shared" si="32"/>
        <v>64672</v>
      </c>
      <c r="W300"/>
      <c r="X300"/>
      <c r="Y300"/>
    </row>
    <row r="301" spans="1:25" ht="12.75" customHeight="1" x14ac:dyDescent="0.2">
      <c r="A301" s="207"/>
      <c r="B301" s="210"/>
      <c r="C301" s="9" t="s">
        <v>470</v>
      </c>
      <c r="D301" s="7">
        <v>384</v>
      </c>
      <c r="E301" s="10">
        <f t="shared" si="30"/>
        <v>1</v>
      </c>
      <c r="F301" s="12"/>
      <c r="G301" s="7">
        <v>0</v>
      </c>
      <c r="H301" s="10">
        <f t="shared" si="31"/>
        <v>0</v>
      </c>
      <c r="I301" s="15">
        <f t="shared" si="32"/>
        <v>384</v>
      </c>
      <c r="W301"/>
      <c r="X301"/>
      <c r="Y301"/>
    </row>
    <row r="302" spans="1:25" ht="12.75" customHeight="1" x14ac:dyDescent="0.2">
      <c r="A302" s="207"/>
      <c r="B302" s="210"/>
      <c r="C302" s="9" t="s">
        <v>15</v>
      </c>
      <c r="D302" s="7">
        <v>25808</v>
      </c>
      <c r="E302" s="10">
        <f t="shared" si="30"/>
        <v>0.65092816787732044</v>
      </c>
      <c r="F302" s="12"/>
      <c r="G302" s="7">
        <v>13840</v>
      </c>
      <c r="H302" s="10">
        <f t="shared" si="31"/>
        <v>0.34907183212267956</v>
      </c>
      <c r="I302" s="15">
        <f t="shared" si="32"/>
        <v>39648</v>
      </c>
      <c r="W302"/>
      <c r="X302"/>
      <c r="Y302"/>
    </row>
    <row r="303" spans="1:25" ht="12.75" customHeight="1" x14ac:dyDescent="0.2">
      <c r="A303" s="207"/>
      <c r="B303" s="210"/>
      <c r="C303" s="9" t="s">
        <v>236</v>
      </c>
      <c r="D303" s="7">
        <v>2400</v>
      </c>
      <c r="E303" s="10">
        <f t="shared" si="30"/>
        <v>0.68493150684931503</v>
      </c>
      <c r="F303" s="12"/>
      <c r="G303" s="7">
        <v>1104</v>
      </c>
      <c r="H303" s="10">
        <f t="shared" si="31"/>
        <v>0.31506849315068491</v>
      </c>
      <c r="I303" s="15">
        <f t="shared" si="32"/>
        <v>3504</v>
      </c>
      <c r="W303"/>
      <c r="X303"/>
      <c r="Y303"/>
    </row>
    <row r="304" spans="1:25" ht="12.75" customHeight="1" x14ac:dyDescent="0.2">
      <c r="A304" s="207"/>
      <c r="B304" s="210"/>
      <c r="C304" s="9" t="s">
        <v>18</v>
      </c>
      <c r="D304" s="7">
        <v>9696</v>
      </c>
      <c r="E304" s="10">
        <f t="shared" si="30"/>
        <v>0.505</v>
      </c>
      <c r="F304" s="12"/>
      <c r="G304" s="7">
        <v>9504</v>
      </c>
      <c r="H304" s="10">
        <f t="shared" si="31"/>
        <v>0.495</v>
      </c>
      <c r="I304" s="15">
        <f t="shared" si="32"/>
        <v>19200</v>
      </c>
      <c r="W304"/>
      <c r="X304"/>
      <c r="Y304"/>
    </row>
    <row r="305" spans="1:25" ht="12.75" customHeight="1" x14ac:dyDescent="0.2">
      <c r="A305" s="207"/>
      <c r="B305" s="210"/>
      <c r="C305" s="9" t="s">
        <v>24</v>
      </c>
      <c r="D305" s="7">
        <v>5184</v>
      </c>
      <c r="E305" s="10">
        <f t="shared" si="30"/>
        <v>0.83720930232558144</v>
      </c>
      <c r="F305" s="12"/>
      <c r="G305" s="7">
        <v>1008</v>
      </c>
      <c r="H305" s="10">
        <f t="shared" si="31"/>
        <v>0.16279069767441862</v>
      </c>
      <c r="I305" s="15">
        <f t="shared" si="32"/>
        <v>6192</v>
      </c>
      <c r="W305"/>
      <c r="X305"/>
      <c r="Y305"/>
    </row>
    <row r="306" spans="1:25" ht="12.75" customHeight="1" x14ac:dyDescent="0.2">
      <c r="A306" s="207"/>
      <c r="B306" s="210"/>
      <c r="C306" s="56" t="s">
        <v>75</v>
      </c>
      <c r="D306" s="33">
        <f>SUM(D297:D305)</f>
        <v>113424</v>
      </c>
      <c r="E306" s="34">
        <f t="shared" si="30"/>
        <v>0.63243821928807209</v>
      </c>
      <c r="F306" s="65"/>
      <c r="G306" s="33">
        <f>SUM(G297:G305)</f>
        <v>65920</v>
      </c>
      <c r="H306" s="34">
        <f t="shared" si="31"/>
        <v>0.36756178071192791</v>
      </c>
      <c r="I306" s="37">
        <f t="shared" si="32"/>
        <v>179344</v>
      </c>
      <c r="W306"/>
      <c r="X306"/>
      <c r="Y306"/>
    </row>
    <row r="307" spans="1:25" ht="12.75" customHeight="1" x14ac:dyDescent="0.2">
      <c r="A307" s="207"/>
      <c r="B307" s="210"/>
      <c r="C307" s="53" t="s">
        <v>299</v>
      </c>
      <c r="D307" s="33"/>
      <c r="E307" s="34"/>
      <c r="F307" s="65"/>
      <c r="G307" s="33"/>
      <c r="H307" s="34"/>
      <c r="I307" s="37"/>
      <c r="M307" s="8"/>
      <c r="N307" s="8"/>
      <c r="O307" s="8"/>
      <c r="P307" s="8"/>
      <c r="Q307" s="8"/>
      <c r="W307"/>
      <c r="X307"/>
      <c r="Y307"/>
    </row>
    <row r="308" spans="1:25" ht="12.75" customHeight="1" x14ac:dyDescent="0.2">
      <c r="A308" s="207"/>
      <c r="B308" s="210"/>
      <c r="C308" s="49" t="s">
        <v>208</v>
      </c>
      <c r="D308" s="7"/>
      <c r="E308" s="10" t="s">
        <v>102</v>
      </c>
      <c r="F308" s="12"/>
      <c r="G308" s="7"/>
      <c r="H308" s="10" t="s">
        <v>102</v>
      </c>
      <c r="I308" s="15">
        <f t="shared" si="32"/>
        <v>0</v>
      </c>
      <c r="M308" s="8"/>
      <c r="N308" s="8"/>
      <c r="O308" s="8"/>
      <c r="P308" s="8"/>
      <c r="Q308" s="8"/>
      <c r="W308"/>
      <c r="X308"/>
      <c r="Y308"/>
    </row>
    <row r="309" spans="1:25" ht="12.75" customHeight="1" x14ac:dyDescent="0.2">
      <c r="A309" s="207"/>
      <c r="B309" s="210"/>
      <c r="C309" s="49" t="s">
        <v>16</v>
      </c>
      <c r="D309" s="7">
        <v>13392</v>
      </c>
      <c r="E309" s="10">
        <f t="shared" si="30"/>
        <v>0.87187499999999996</v>
      </c>
      <c r="F309" s="12"/>
      <c r="G309" s="7">
        <v>1968</v>
      </c>
      <c r="H309" s="10">
        <f t="shared" si="31"/>
        <v>0.12812499999999999</v>
      </c>
      <c r="I309" s="15">
        <f t="shared" si="32"/>
        <v>15360</v>
      </c>
      <c r="W309"/>
      <c r="X309"/>
      <c r="Y309"/>
    </row>
    <row r="310" spans="1:25" ht="12.75" customHeight="1" x14ac:dyDescent="0.2">
      <c r="A310" s="207"/>
      <c r="B310" s="210"/>
      <c r="C310" s="49" t="s">
        <v>17</v>
      </c>
      <c r="D310" s="7">
        <v>8304</v>
      </c>
      <c r="E310" s="10">
        <f t="shared" si="30"/>
        <v>0.47267759562841533</v>
      </c>
      <c r="F310" s="12"/>
      <c r="G310" s="7">
        <v>9264</v>
      </c>
      <c r="H310" s="10">
        <f t="shared" si="31"/>
        <v>0.52732240437158473</v>
      </c>
      <c r="I310" s="15">
        <f t="shared" si="32"/>
        <v>17568</v>
      </c>
      <c r="W310"/>
      <c r="X310"/>
      <c r="Y310"/>
    </row>
    <row r="311" spans="1:25" ht="12.75" customHeight="1" x14ac:dyDescent="0.2">
      <c r="A311" s="207"/>
      <c r="B311" s="210"/>
      <c r="C311" s="9" t="s">
        <v>21</v>
      </c>
      <c r="D311" s="7">
        <v>45936</v>
      </c>
      <c r="E311" s="10">
        <f t="shared" si="30"/>
        <v>0.82358003442340788</v>
      </c>
      <c r="F311" s="12"/>
      <c r="G311" s="7">
        <v>9840</v>
      </c>
      <c r="H311" s="10">
        <f t="shared" si="31"/>
        <v>0.17641996557659209</v>
      </c>
      <c r="I311" s="15">
        <f t="shared" si="32"/>
        <v>55776</v>
      </c>
      <c r="W311"/>
      <c r="X311"/>
      <c r="Y311"/>
    </row>
    <row r="312" spans="1:25" ht="12.75" customHeight="1" x14ac:dyDescent="0.2">
      <c r="A312" s="207"/>
      <c r="B312" s="210"/>
      <c r="C312" s="49" t="s">
        <v>22</v>
      </c>
      <c r="D312" s="7">
        <v>33503.999999999993</v>
      </c>
      <c r="E312" s="10">
        <f t="shared" si="30"/>
        <v>0.76535087719298245</v>
      </c>
      <c r="F312" s="12"/>
      <c r="G312" s="7">
        <v>10272</v>
      </c>
      <c r="H312" s="10">
        <f t="shared" si="31"/>
        <v>0.23464912280701758</v>
      </c>
      <c r="I312" s="15">
        <f t="shared" si="32"/>
        <v>43775.999999999993</v>
      </c>
      <c r="W312"/>
      <c r="X312"/>
      <c r="Y312"/>
    </row>
    <row r="313" spans="1:25" ht="12.75" customHeight="1" x14ac:dyDescent="0.2">
      <c r="A313" s="207"/>
      <c r="B313" s="210"/>
      <c r="C313" s="9" t="s">
        <v>23</v>
      </c>
      <c r="D313" s="7">
        <v>17712</v>
      </c>
      <c r="E313" s="10">
        <f t="shared" si="30"/>
        <v>0.70825335892514396</v>
      </c>
      <c r="F313" s="12"/>
      <c r="G313" s="7">
        <v>7296</v>
      </c>
      <c r="H313" s="10">
        <f t="shared" si="31"/>
        <v>0.29174664107485604</v>
      </c>
      <c r="I313" s="15">
        <f t="shared" si="32"/>
        <v>25008</v>
      </c>
      <c r="W313"/>
      <c r="X313"/>
      <c r="Y313"/>
    </row>
    <row r="314" spans="1:25" ht="12.75" customHeight="1" x14ac:dyDescent="0.2">
      <c r="A314" s="207"/>
      <c r="B314" s="210"/>
      <c r="C314" s="35" t="s">
        <v>75</v>
      </c>
      <c r="D314" s="33">
        <f>SUM(D308:D313)</f>
        <v>118848</v>
      </c>
      <c r="E314" s="34">
        <f t="shared" si="30"/>
        <v>0.75464797317890886</v>
      </c>
      <c r="F314" s="65"/>
      <c r="G314" s="33">
        <f>SUM(G308:G313)</f>
        <v>38640</v>
      </c>
      <c r="H314" s="34">
        <f t="shared" si="31"/>
        <v>0.24535202682109114</v>
      </c>
      <c r="I314" s="37">
        <f t="shared" si="32"/>
        <v>157488</v>
      </c>
      <c r="W314"/>
      <c r="X314"/>
      <c r="Y314"/>
    </row>
    <row r="315" spans="1:25" ht="12.75" customHeight="1" x14ac:dyDescent="0.2">
      <c r="A315" s="207"/>
      <c r="B315" s="210"/>
      <c r="C315" s="47" t="s">
        <v>433</v>
      </c>
      <c r="D315" s="33"/>
      <c r="E315" s="34"/>
      <c r="F315" s="65"/>
      <c r="G315" s="33"/>
      <c r="H315" s="34"/>
      <c r="I315" s="37"/>
      <c r="M315" s="8"/>
      <c r="N315" s="8"/>
      <c r="O315" s="8"/>
      <c r="P315" s="8"/>
      <c r="Q315" s="8"/>
      <c r="W315"/>
      <c r="X315"/>
      <c r="Y315"/>
    </row>
    <row r="316" spans="1:25" ht="12.75" customHeight="1" x14ac:dyDescent="0.2">
      <c r="A316" s="207"/>
      <c r="B316" s="210"/>
      <c r="C316" s="52" t="s">
        <v>304</v>
      </c>
      <c r="D316" s="7"/>
      <c r="E316" s="10" t="s">
        <v>102</v>
      </c>
      <c r="F316" s="12"/>
      <c r="G316" s="7"/>
      <c r="H316" s="10" t="s">
        <v>102</v>
      </c>
      <c r="I316" s="15">
        <f t="shared" si="32"/>
        <v>0</v>
      </c>
      <c r="M316" s="8"/>
      <c r="N316" s="8"/>
      <c r="O316" s="8"/>
      <c r="P316" s="8"/>
      <c r="Q316" s="8"/>
      <c r="W316"/>
      <c r="X316"/>
      <c r="Y316"/>
    </row>
    <row r="317" spans="1:25" ht="12.75" customHeight="1" x14ac:dyDescent="0.2">
      <c r="A317" s="207"/>
      <c r="B317" s="210"/>
      <c r="C317" s="52" t="s">
        <v>238</v>
      </c>
      <c r="D317" s="7">
        <v>0</v>
      </c>
      <c r="E317" s="10">
        <f t="shared" ref="E317:E326" si="36">+D317/$I317</f>
        <v>0</v>
      </c>
      <c r="F317" s="12"/>
      <c r="G317" s="7">
        <v>7872</v>
      </c>
      <c r="H317" s="10">
        <f t="shared" ref="H317:H326" si="37">+G317/$I317</f>
        <v>1</v>
      </c>
      <c r="I317" s="15">
        <f t="shared" si="32"/>
        <v>7872</v>
      </c>
      <c r="W317"/>
      <c r="X317"/>
      <c r="Y317"/>
    </row>
    <row r="318" spans="1:25" ht="12.75" customHeight="1" x14ac:dyDescent="0.2">
      <c r="A318" s="207"/>
      <c r="B318" s="210"/>
      <c r="C318" s="9" t="s">
        <v>239</v>
      </c>
      <c r="D318" s="7">
        <v>5136</v>
      </c>
      <c r="E318" s="10">
        <f t="shared" si="36"/>
        <v>0.29722222222222222</v>
      </c>
      <c r="F318" s="12"/>
      <c r="G318" s="7">
        <v>12144</v>
      </c>
      <c r="H318" s="10">
        <f t="shared" si="37"/>
        <v>0.70277777777777772</v>
      </c>
      <c r="I318" s="15">
        <f t="shared" si="32"/>
        <v>17280</v>
      </c>
      <c r="W318"/>
      <c r="X318"/>
      <c r="Y318"/>
    </row>
    <row r="319" spans="1:25" ht="12.75" customHeight="1" x14ac:dyDescent="0.2">
      <c r="A319" s="207"/>
      <c r="B319" s="210"/>
      <c r="C319" s="49" t="s">
        <v>246</v>
      </c>
      <c r="D319" s="7"/>
      <c r="E319" s="10" t="s">
        <v>102</v>
      </c>
      <c r="F319" s="12"/>
      <c r="G319" s="7"/>
      <c r="H319" s="10" t="s">
        <v>102</v>
      </c>
      <c r="I319" s="15">
        <f t="shared" si="32"/>
        <v>0</v>
      </c>
      <c r="M319" s="8"/>
      <c r="N319" s="8"/>
      <c r="O319" s="8"/>
      <c r="P319" s="8"/>
      <c r="Q319" s="8"/>
      <c r="W319"/>
      <c r="X319"/>
      <c r="Y319"/>
    </row>
    <row r="320" spans="1:25" ht="12.75" customHeight="1" x14ac:dyDescent="0.2">
      <c r="A320" s="207"/>
      <c r="B320" s="210"/>
      <c r="C320" s="49" t="s">
        <v>240</v>
      </c>
      <c r="D320" s="7">
        <v>25024</v>
      </c>
      <c r="E320" s="10">
        <f t="shared" si="36"/>
        <v>0.47122627297378727</v>
      </c>
      <c r="F320" s="12"/>
      <c r="G320" s="7">
        <v>28080</v>
      </c>
      <c r="H320" s="10">
        <f t="shared" si="37"/>
        <v>0.52877372702621273</v>
      </c>
      <c r="I320" s="15">
        <f t="shared" si="32"/>
        <v>53104</v>
      </c>
      <c r="W320"/>
      <c r="X320"/>
      <c r="Y320"/>
    </row>
    <row r="321" spans="1:25" ht="12.75" customHeight="1" x14ac:dyDescent="0.2">
      <c r="A321" s="207"/>
      <c r="B321" s="210"/>
      <c r="C321" s="49" t="s">
        <v>241</v>
      </c>
      <c r="D321" s="7">
        <v>5904</v>
      </c>
      <c r="E321" s="10">
        <f t="shared" si="36"/>
        <v>0.35652173913043478</v>
      </c>
      <c r="F321" s="12"/>
      <c r="G321" s="7">
        <v>10656</v>
      </c>
      <c r="H321" s="10">
        <f t="shared" si="37"/>
        <v>0.64347826086956517</v>
      </c>
      <c r="I321" s="15">
        <f t="shared" si="32"/>
        <v>16560</v>
      </c>
      <c r="W321"/>
      <c r="X321"/>
      <c r="Y321"/>
    </row>
    <row r="322" spans="1:25" ht="12.75" customHeight="1" x14ac:dyDescent="0.2">
      <c r="A322" s="207"/>
      <c r="B322" s="210"/>
      <c r="C322" s="49" t="s">
        <v>247</v>
      </c>
      <c r="D322" s="7"/>
      <c r="E322" s="10" t="s">
        <v>102</v>
      </c>
      <c r="F322" s="12"/>
      <c r="G322" s="7"/>
      <c r="H322" s="10" t="s">
        <v>102</v>
      </c>
      <c r="I322" s="15">
        <f t="shared" si="32"/>
        <v>0</v>
      </c>
      <c r="M322" s="8"/>
      <c r="N322" s="8"/>
      <c r="O322" s="8"/>
      <c r="P322" s="8"/>
      <c r="Q322" s="8"/>
      <c r="W322"/>
      <c r="X322"/>
      <c r="Y322"/>
    </row>
    <row r="323" spans="1:25" ht="12.75" customHeight="1" x14ac:dyDescent="0.2">
      <c r="A323" s="207"/>
      <c r="B323" s="210"/>
      <c r="C323" s="9" t="s">
        <v>243</v>
      </c>
      <c r="D323" s="7">
        <v>15200</v>
      </c>
      <c r="E323" s="10">
        <f t="shared" si="36"/>
        <v>0.61290322580645162</v>
      </c>
      <c r="F323" s="12"/>
      <c r="G323" s="7">
        <v>9600</v>
      </c>
      <c r="H323" s="10">
        <f t="shared" si="37"/>
        <v>0.38709677419354838</v>
      </c>
      <c r="I323" s="15">
        <f t="shared" si="32"/>
        <v>24800</v>
      </c>
      <c r="W323"/>
      <c r="X323"/>
      <c r="Y323"/>
    </row>
    <row r="324" spans="1:25" ht="12.75" customHeight="1" x14ac:dyDescent="0.2">
      <c r="A324" s="207"/>
      <c r="B324" s="210"/>
      <c r="C324" s="49" t="s">
        <v>242</v>
      </c>
      <c r="D324" s="7">
        <v>5280</v>
      </c>
      <c r="E324" s="10">
        <f t="shared" si="36"/>
        <v>0.40892193308550184</v>
      </c>
      <c r="F324" s="12"/>
      <c r="G324" s="7">
        <v>7632</v>
      </c>
      <c r="H324" s="10">
        <f t="shared" si="37"/>
        <v>0.59107806691449816</v>
      </c>
      <c r="I324" s="15">
        <f t="shared" si="32"/>
        <v>12912</v>
      </c>
      <c r="W324"/>
      <c r="X324"/>
      <c r="Y324"/>
    </row>
    <row r="325" spans="1:25" ht="12.75" customHeight="1" x14ac:dyDescent="0.2">
      <c r="A325" s="207"/>
      <c r="B325" s="210"/>
      <c r="C325" s="49" t="s">
        <v>248</v>
      </c>
      <c r="D325" s="7">
        <v>672</v>
      </c>
      <c r="E325" s="10">
        <f t="shared" si="36"/>
        <v>1</v>
      </c>
      <c r="F325" s="12"/>
      <c r="G325" s="7">
        <v>0</v>
      </c>
      <c r="H325" s="10">
        <f t="shared" si="37"/>
        <v>0</v>
      </c>
      <c r="I325" s="15">
        <f t="shared" si="32"/>
        <v>672</v>
      </c>
      <c r="W325"/>
      <c r="X325"/>
      <c r="Y325"/>
    </row>
    <row r="326" spans="1:25" ht="12.75" customHeight="1" x14ac:dyDescent="0.2">
      <c r="A326" s="207"/>
      <c r="B326" s="210"/>
      <c r="C326" s="49" t="s">
        <v>310</v>
      </c>
      <c r="D326" s="7">
        <v>0</v>
      </c>
      <c r="E326" s="10">
        <f t="shared" si="36"/>
        <v>0</v>
      </c>
      <c r="F326" s="12"/>
      <c r="G326" s="7">
        <v>2000</v>
      </c>
      <c r="H326" s="10">
        <f t="shared" si="37"/>
        <v>1</v>
      </c>
      <c r="I326" s="15">
        <f t="shared" si="32"/>
        <v>2000</v>
      </c>
      <c r="W326"/>
      <c r="X326"/>
      <c r="Y326"/>
    </row>
    <row r="327" spans="1:25" ht="12.75" customHeight="1" x14ac:dyDescent="0.2">
      <c r="A327" s="207"/>
      <c r="B327" s="210"/>
      <c r="C327" s="9" t="s">
        <v>244</v>
      </c>
      <c r="D327" s="7"/>
      <c r="E327" s="10" t="s">
        <v>102</v>
      </c>
      <c r="F327" s="12"/>
      <c r="G327" s="7"/>
      <c r="H327" s="10" t="s">
        <v>102</v>
      </c>
      <c r="I327" s="15">
        <f t="shared" si="32"/>
        <v>0</v>
      </c>
      <c r="M327" s="8"/>
      <c r="N327" s="8"/>
      <c r="O327" s="8"/>
      <c r="P327" s="8"/>
      <c r="Q327" s="8"/>
      <c r="W327"/>
      <c r="X327"/>
      <c r="Y327"/>
    </row>
    <row r="328" spans="1:25" ht="12.75" customHeight="1" x14ac:dyDescent="0.2">
      <c r="A328" s="207"/>
      <c r="B328" s="210"/>
      <c r="C328" s="57" t="s">
        <v>75</v>
      </c>
      <c r="D328" s="33">
        <f>SUM(D316:D327)</f>
        <v>57216</v>
      </c>
      <c r="E328" s="34">
        <f t="shared" si="30"/>
        <v>0.42319526627218934</v>
      </c>
      <c r="F328" s="65"/>
      <c r="G328" s="33">
        <f>SUM(G316:G327)</f>
        <v>77984</v>
      </c>
      <c r="H328" s="34">
        <f t="shared" si="31"/>
        <v>0.5768047337278106</v>
      </c>
      <c r="I328" s="37">
        <f t="shared" si="32"/>
        <v>135200</v>
      </c>
      <c r="W328"/>
      <c r="X328"/>
      <c r="Y328"/>
    </row>
    <row r="329" spans="1:25" ht="12.75" customHeight="1" thickBot="1" x14ac:dyDescent="0.25">
      <c r="A329" s="207"/>
      <c r="B329" s="217"/>
      <c r="C329" s="64" t="s">
        <v>25</v>
      </c>
      <c r="D329" s="63">
        <f>SUM(D306,D314,D328)</f>
        <v>289488</v>
      </c>
      <c r="E329" s="61">
        <f t="shared" si="30"/>
        <v>0.61328045556233479</v>
      </c>
      <c r="F329" s="68"/>
      <c r="G329" s="63">
        <f>SUM(G306,G314,G328)</f>
        <v>182544</v>
      </c>
      <c r="H329" s="61">
        <f t="shared" si="31"/>
        <v>0.38671954443766526</v>
      </c>
      <c r="I329" s="60">
        <f t="shared" si="32"/>
        <v>472032</v>
      </c>
      <c r="W329"/>
      <c r="X329"/>
      <c r="Y329"/>
    </row>
    <row r="330" spans="1:25" ht="12.75" customHeight="1" thickBot="1" x14ac:dyDescent="0.25">
      <c r="A330" s="211"/>
      <c r="B330" s="204" t="s">
        <v>253</v>
      </c>
      <c r="C330" s="205"/>
      <c r="D330" s="76">
        <f>SUM(D270,D295,D329)</f>
        <v>741992</v>
      </c>
      <c r="E330" s="77">
        <f t="shared" si="30"/>
        <v>0.62345143748277509</v>
      </c>
      <c r="F330" s="78"/>
      <c r="G330" s="76">
        <f>SUM(G270,G295,G329)</f>
        <v>448144</v>
      </c>
      <c r="H330" s="77">
        <f t="shared" si="31"/>
        <v>0.37654856251722491</v>
      </c>
      <c r="I330" s="78">
        <f t="shared" si="32"/>
        <v>1190136</v>
      </c>
      <c r="W330"/>
      <c r="X330"/>
      <c r="Y330"/>
    </row>
    <row r="331" spans="1:25" ht="12.75" customHeight="1" x14ac:dyDescent="0.2">
      <c r="A331" s="206" t="s">
        <v>529</v>
      </c>
      <c r="B331" s="212" t="s">
        <v>624</v>
      </c>
      <c r="C331" s="55" t="s">
        <v>301</v>
      </c>
      <c r="D331" s="70"/>
      <c r="E331" s="83"/>
      <c r="F331" s="69"/>
      <c r="G331" s="70"/>
      <c r="H331" s="83"/>
      <c r="I331" s="84"/>
      <c r="W331"/>
      <c r="X331"/>
      <c r="Y331"/>
    </row>
    <row r="332" spans="1:25" ht="12.75" customHeight="1" x14ac:dyDescent="0.2">
      <c r="A332" s="207"/>
      <c r="B332" s="210"/>
      <c r="C332" s="52" t="s">
        <v>36</v>
      </c>
      <c r="D332" s="7">
        <v>0</v>
      </c>
      <c r="E332" s="10">
        <f t="shared" si="30"/>
        <v>0</v>
      </c>
      <c r="F332" s="12"/>
      <c r="G332" s="7">
        <v>2368</v>
      </c>
      <c r="H332" s="10">
        <f t="shared" si="31"/>
        <v>1</v>
      </c>
      <c r="I332" s="15">
        <f t="shared" si="32"/>
        <v>2368</v>
      </c>
      <c r="W332"/>
      <c r="X332"/>
      <c r="Y332"/>
    </row>
    <row r="333" spans="1:25" ht="12.75" customHeight="1" x14ac:dyDescent="0.2">
      <c r="A333" s="207"/>
      <c r="B333" s="210"/>
      <c r="C333" s="52" t="s">
        <v>7</v>
      </c>
      <c r="D333" s="7">
        <v>0</v>
      </c>
      <c r="E333" s="10">
        <f t="shared" si="30"/>
        <v>0</v>
      </c>
      <c r="F333" s="12"/>
      <c r="G333" s="7">
        <v>11088.000000000002</v>
      </c>
      <c r="H333" s="10">
        <f t="shared" si="31"/>
        <v>1</v>
      </c>
      <c r="I333" s="15">
        <f t="shared" si="32"/>
        <v>11088.000000000002</v>
      </c>
      <c r="W333"/>
      <c r="X333"/>
      <c r="Y333"/>
    </row>
    <row r="334" spans="1:25" ht="12.75" customHeight="1" x14ac:dyDescent="0.2">
      <c r="A334" s="207"/>
      <c r="B334" s="210"/>
      <c r="C334" s="9" t="s">
        <v>0</v>
      </c>
      <c r="D334" s="7">
        <v>0</v>
      </c>
      <c r="E334" s="10">
        <f t="shared" si="30"/>
        <v>0</v>
      </c>
      <c r="F334" s="12"/>
      <c r="G334" s="7">
        <v>2880</v>
      </c>
      <c r="H334" s="10">
        <f t="shared" si="31"/>
        <v>1</v>
      </c>
      <c r="I334" s="15">
        <f t="shared" si="32"/>
        <v>2880</v>
      </c>
      <c r="W334"/>
      <c r="X334"/>
      <c r="Y334"/>
    </row>
    <row r="335" spans="1:25" ht="12.75" customHeight="1" x14ac:dyDescent="0.2">
      <c r="A335" s="207"/>
      <c r="B335" s="210"/>
      <c r="C335" s="9" t="s">
        <v>37</v>
      </c>
      <c r="D335" s="7">
        <v>13535.999999999998</v>
      </c>
      <c r="E335" s="10">
        <f t="shared" si="30"/>
        <v>0.67303102625298317</v>
      </c>
      <c r="F335" s="12"/>
      <c r="G335" s="7">
        <v>6576</v>
      </c>
      <c r="H335" s="10">
        <f t="shared" si="31"/>
        <v>0.32696897374701672</v>
      </c>
      <c r="I335" s="15">
        <f t="shared" si="32"/>
        <v>20112</v>
      </c>
      <c r="W335"/>
      <c r="X335"/>
      <c r="Y335"/>
    </row>
    <row r="336" spans="1:25" ht="12.75" customHeight="1" x14ac:dyDescent="0.2">
      <c r="A336" s="207"/>
      <c r="B336" s="210"/>
      <c r="C336" s="9" t="s">
        <v>208</v>
      </c>
      <c r="D336" s="7">
        <v>4224</v>
      </c>
      <c r="E336" s="10">
        <f t="shared" si="30"/>
        <v>0.43137254901960786</v>
      </c>
      <c r="F336" s="12"/>
      <c r="G336" s="7">
        <v>5568</v>
      </c>
      <c r="H336" s="10">
        <f t="shared" si="31"/>
        <v>0.56862745098039214</v>
      </c>
      <c r="I336" s="15">
        <f t="shared" si="32"/>
        <v>9792</v>
      </c>
      <c r="W336"/>
      <c r="X336"/>
      <c r="Y336"/>
    </row>
    <row r="337" spans="1:25" ht="12.75" customHeight="1" x14ac:dyDescent="0.2">
      <c r="A337" s="207"/>
      <c r="B337" s="210"/>
      <c r="C337" s="9" t="s">
        <v>219</v>
      </c>
      <c r="D337" s="7">
        <v>1792</v>
      </c>
      <c r="E337" s="10">
        <f t="shared" si="30"/>
        <v>0.8</v>
      </c>
      <c r="F337" s="12"/>
      <c r="G337" s="7">
        <v>448</v>
      </c>
      <c r="H337" s="10">
        <f t="shared" si="31"/>
        <v>0.2</v>
      </c>
      <c r="I337" s="15">
        <f t="shared" si="32"/>
        <v>2240</v>
      </c>
      <c r="W337"/>
      <c r="X337"/>
      <c r="Y337"/>
    </row>
    <row r="338" spans="1:25" ht="12.75" customHeight="1" x14ac:dyDescent="0.2">
      <c r="A338" s="207"/>
      <c r="B338" s="210"/>
      <c r="C338" s="9" t="s">
        <v>1</v>
      </c>
      <c r="D338" s="7">
        <v>42320</v>
      </c>
      <c r="E338" s="10">
        <f t="shared" si="30"/>
        <v>0.42510446801671486</v>
      </c>
      <c r="F338" s="12"/>
      <c r="G338" s="7">
        <v>57232</v>
      </c>
      <c r="H338" s="10">
        <f t="shared" si="31"/>
        <v>0.57489553198328514</v>
      </c>
      <c r="I338" s="15">
        <f t="shared" si="32"/>
        <v>99552</v>
      </c>
      <c r="W338"/>
      <c r="X338"/>
      <c r="Y338"/>
    </row>
    <row r="339" spans="1:25" ht="12.75" customHeight="1" x14ac:dyDescent="0.2">
      <c r="A339" s="207"/>
      <c r="B339" s="210"/>
      <c r="C339" s="9" t="s">
        <v>3</v>
      </c>
      <c r="D339" s="7">
        <v>3792</v>
      </c>
      <c r="E339" s="10">
        <f t="shared" si="30"/>
        <v>0.75238095238095237</v>
      </c>
      <c r="F339" s="12"/>
      <c r="G339" s="7">
        <v>1248</v>
      </c>
      <c r="H339" s="10">
        <f t="shared" si="31"/>
        <v>0.24761904761904763</v>
      </c>
      <c r="I339" s="15">
        <f t="shared" si="32"/>
        <v>5040</v>
      </c>
      <c r="W339"/>
      <c r="X339"/>
      <c r="Y339"/>
    </row>
    <row r="340" spans="1:25" ht="12.75" customHeight="1" x14ac:dyDescent="0.2">
      <c r="A340" s="207"/>
      <c r="B340" s="210"/>
      <c r="C340" s="9" t="s">
        <v>9</v>
      </c>
      <c r="D340" s="7">
        <v>2584</v>
      </c>
      <c r="E340" s="10">
        <f t="shared" si="30"/>
        <v>0.4073139974779319</v>
      </c>
      <c r="F340" s="12"/>
      <c r="G340" s="7">
        <v>3760</v>
      </c>
      <c r="H340" s="10">
        <f t="shared" si="31"/>
        <v>0.59268600252206805</v>
      </c>
      <c r="I340" s="15">
        <f t="shared" si="32"/>
        <v>6344</v>
      </c>
      <c r="W340"/>
      <c r="X340"/>
      <c r="Y340"/>
    </row>
    <row r="341" spans="1:25" ht="12.75" customHeight="1" x14ac:dyDescent="0.2">
      <c r="A341" s="207"/>
      <c r="B341" s="210"/>
      <c r="C341" s="9" t="s">
        <v>4</v>
      </c>
      <c r="D341" s="7">
        <v>720</v>
      </c>
      <c r="E341" s="10">
        <f t="shared" si="30"/>
        <v>0.13274336283185842</v>
      </c>
      <c r="F341" s="12"/>
      <c r="G341" s="7">
        <v>4704</v>
      </c>
      <c r="H341" s="10">
        <f t="shared" si="31"/>
        <v>0.86725663716814161</v>
      </c>
      <c r="I341" s="15">
        <f t="shared" si="32"/>
        <v>5424</v>
      </c>
      <c r="W341"/>
      <c r="X341"/>
      <c r="Y341"/>
    </row>
    <row r="342" spans="1:25" ht="12.75" customHeight="1" x14ac:dyDescent="0.2">
      <c r="A342" s="207"/>
      <c r="B342" s="210"/>
      <c r="C342" s="9" t="s">
        <v>10</v>
      </c>
      <c r="D342" s="7"/>
      <c r="E342" s="10" t="s">
        <v>102</v>
      </c>
      <c r="F342" s="12"/>
      <c r="G342" s="7"/>
      <c r="H342" s="10" t="s">
        <v>102</v>
      </c>
      <c r="I342" s="15">
        <f t="shared" si="32"/>
        <v>0</v>
      </c>
      <c r="W342"/>
      <c r="X342"/>
      <c r="Y342"/>
    </row>
    <row r="343" spans="1:25" ht="12.75" customHeight="1" x14ac:dyDescent="0.2">
      <c r="A343" s="207"/>
      <c r="B343" s="210"/>
      <c r="C343" s="9" t="s">
        <v>23</v>
      </c>
      <c r="D343" s="7">
        <v>6480</v>
      </c>
      <c r="E343" s="10">
        <f t="shared" si="30"/>
        <v>0.61085972850678738</v>
      </c>
      <c r="F343" s="12"/>
      <c r="G343" s="7">
        <v>4128</v>
      </c>
      <c r="H343" s="10">
        <f t="shared" si="31"/>
        <v>0.38914027149321267</v>
      </c>
      <c r="I343" s="15">
        <f t="shared" si="32"/>
        <v>10608</v>
      </c>
      <c r="W343"/>
      <c r="X343"/>
      <c r="Y343"/>
    </row>
    <row r="344" spans="1:25" ht="12.75" customHeight="1" x14ac:dyDescent="0.2">
      <c r="A344" s="207"/>
      <c r="B344" s="210"/>
      <c r="C344" s="9" t="s">
        <v>47</v>
      </c>
      <c r="D344" s="7">
        <v>5232</v>
      </c>
      <c r="E344" s="10">
        <f t="shared" si="30"/>
        <v>0.43253968253968256</v>
      </c>
      <c r="F344" s="12"/>
      <c r="G344" s="7">
        <v>6864</v>
      </c>
      <c r="H344" s="10">
        <f t="shared" si="31"/>
        <v>0.56746031746031744</v>
      </c>
      <c r="I344" s="15">
        <f t="shared" si="32"/>
        <v>12096</v>
      </c>
      <c r="W344"/>
      <c r="X344"/>
      <c r="Y344"/>
    </row>
    <row r="345" spans="1:25" ht="12.75" customHeight="1" x14ac:dyDescent="0.2">
      <c r="A345" s="207"/>
      <c r="B345" s="210"/>
      <c r="C345" s="9" t="s">
        <v>24</v>
      </c>
      <c r="D345" s="7">
        <v>2640</v>
      </c>
      <c r="E345" s="10">
        <f t="shared" si="30"/>
        <v>1</v>
      </c>
      <c r="F345" s="12"/>
      <c r="G345" s="7">
        <v>0</v>
      </c>
      <c r="H345" s="10">
        <f t="shared" si="31"/>
        <v>0</v>
      </c>
      <c r="I345" s="15">
        <f t="shared" si="32"/>
        <v>2640</v>
      </c>
      <c r="W345"/>
      <c r="X345"/>
      <c r="Y345"/>
    </row>
    <row r="346" spans="1:25" ht="12.75" customHeight="1" x14ac:dyDescent="0.2">
      <c r="A346" s="207"/>
      <c r="B346" s="210"/>
      <c r="C346" s="9" t="s">
        <v>206</v>
      </c>
      <c r="D346" s="7">
        <v>0</v>
      </c>
      <c r="E346" s="10">
        <f t="shared" si="30"/>
        <v>0</v>
      </c>
      <c r="F346" s="12"/>
      <c r="G346" s="7">
        <v>1520</v>
      </c>
      <c r="H346" s="10">
        <f t="shared" si="31"/>
        <v>1</v>
      </c>
      <c r="I346" s="15">
        <f t="shared" si="32"/>
        <v>1520</v>
      </c>
      <c r="W346"/>
      <c r="X346"/>
      <c r="Y346"/>
    </row>
    <row r="347" spans="1:25" ht="12.75" customHeight="1" x14ac:dyDescent="0.2">
      <c r="A347" s="207"/>
      <c r="B347" s="210"/>
      <c r="C347" s="9" t="s">
        <v>5</v>
      </c>
      <c r="D347" s="7">
        <v>3840</v>
      </c>
      <c r="E347" s="10">
        <f t="shared" si="30"/>
        <v>0.42328042328042326</v>
      </c>
      <c r="F347" s="12"/>
      <c r="G347" s="7">
        <v>5232</v>
      </c>
      <c r="H347" s="10">
        <f t="shared" si="31"/>
        <v>0.57671957671957674</v>
      </c>
      <c r="I347" s="15">
        <f t="shared" si="32"/>
        <v>9072</v>
      </c>
      <c r="W347"/>
      <c r="X347"/>
      <c r="Y347"/>
    </row>
    <row r="348" spans="1:25" ht="12.75" customHeight="1" x14ac:dyDescent="0.2">
      <c r="A348" s="207"/>
      <c r="B348" s="210"/>
      <c r="C348" s="57" t="s">
        <v>75</v>
      </c>
      <c r="D348" s="33">
        <f>SUM(D332:D347)</f>
        <v>87160</v>
      </c>
      <c r="E348" s="34">
        <f t="shared" si="30"/>
        <v>0.43411563135036058</v>
      </c>
      <c r="F348" s="65"/>
      <c r="G348" s="33">
        <f>SUM(G332:G347)</f>
        <v>113616</v>
      </c>
      <c r="H348" s="34">
        <f t="shared" si="31"/>
        <v>0.56588436864963942</v>
      </c>
      <c r="I348" s="37">
        <f t="shared" si="32"/>
        <v>200776</v>
      </c>
      <c r="W348"/>
      <c r="X348"/>
      <c r="Y348"/>
    </row>
    <row r="349" spans="1:25" ht="12.75" customHeight="1" x14ac:dyDescent="0.2">
      <c r="A349" s="207"/>
      <c r="B349" s="210"/>
      <c r="C349" s="47" t="s">
        <v>305</v>
      </c>
      <c r="D349" s="33"/>
      <c r="E349" s="34"/>
      <c r="F349" s="65"/>
      <c r="G349" s="33"/>
      <c r="H349" s="34"/>
      <c r="I349" s="37"/>
      <c r="W349"/>
      <c r="X349"/>
      <c r="Y349"/>
    </row>
    <row r="350" spans="1:25" ht="12.75" customHeight="1" x14ac:dyDescent="0.2">
      <c r="A350" s="207"/>
      <c r="B350" s="210"/>
      <c r="C350" s="9" t="s">
        <v>234</v>
      </c>
      <c r="D350" s="7">
        <v>12752</v>
      </c>
      <c r="E350" s="10">
        <f t="shared" si="30"/>
        <v>0.67371090448013526</v>
      </c>
      <c r="F350" s="12"/>
      <c r="G350" s="7">
        <v>6176</v>
      </c>
      <c r="H350" s="10">
        <f t="shared" si="31"/>
        <v>0.32628909551986474</v>
      </c>
      <c r="I350" s="15">
        <f t="shared" si="32"/>
        <v>18928</v>
      </c>
      <c r="W350"/>
      <c r="X350"/>
      <c r="Y350"/>
    </row>
    <row r="351" spans="1:25" ht="12.75" customHeight="1" x14ac:dyDescent="0.2">
      <c r="A351" s="207"/>
      <c r="B351" s="210"/>
      <c r="C351" s="9" t="s">
        <v>235</v>
      </c>
      <c r="D351" s="7">
        <v>672</v>
      </c>
      <c r="E351" s="10">
        <f t="shared" si="30"/>
        <v>1</v>
      </c>
      <c r="F351" s="12"/>
      <c r="G351" s="7">
        <v>0</v>
      </c>
      <c r="H351" s="10">
        <f t="shared" si="31"/>
        <v>0</v>
      </c>
      <c r="I351" s="15">
        <f t="shared" si="32"/>
        <v>672</v>
      </c>
      <c r="W351"/>
      <c r="X351"/>
      <c r="Y351"/>
    </row>
    <row r="352" spans="1:25" ht="12.75" customHeight="1" x14ac:dyDescent="0.2">
      <c r="A352" s="207"/>
      <c r="B352" s="210"/>
      <c r="C352" s="9" t="s">
        <v>14</v>
      </c>
      <c r="D352" s="7">
        <v>8992</v>
      </c>
      <c r="E352" s="10">
        <f t="shared" si="30"/>
        <v>0.32731508444962143</v>
      </c>
      <c r="F352" s="12"/>
      <c r="G352" s="7">
        <v>18480</v>
      </c>
      <c r="H352" s="10">
        <f t="shared" si="31"/>
        <v>0.67268491555037857</v>
      </c>
      <c r="I352" s="15">
        <f t="shared" si="32"/>
        <v>27472</v>
      </c>
      <c r="W352"/>
      <c r="X352"/>
      <c r="Y352"/>
    </row>
    <row r="353" spans="1:25" ht="12.75" customHeight="1" x14ac:dyDescent="0.2">
      <c r="A353" s="207"/>
      <c r="B353" s="210"/>
      <c r="C353" s="9" t="s">
        <v>15</v>
      </c>
      <c r="D353" s="7">
        <v>7248</v>
      </c>
      <c r="E353" s="10">
        <f t="shared" si="30"/>
        <v>0.79894179894179895</v>
      </c>
      <c r="F353" s="12"/>
      <c r="G353" s="7">
        <v>1824</v>
      </c>
      <c r="H353" s="10">
        <f t="shared" si="31"/>
        <v>0.20105820105820105</v>
      </c>
      <c r="I353" s="15">
        <f t="shared" si="32"/>
        <v>9072</v>
      </c>
      <c r="W353"/>
      <c r="X353"/>
      <c r="Y353"/>
    </row>
    <row r="354" spans="1:25" ht="12.75" customHeight="1" x14ac:dyDescent="0.2">
      <c r="A354" s="207"/>
      <c r="B354" s="210"/>
      <c r="C354" s="9" t="s">
        <v>34</v>
      </c>
      <c r="D354" s="7">
        <v>13296</v>
      </c>
      <c r="E354" s="10">
        <f t="shared" si="30"/>
        <v>0.76731301939058172</v>
      </c>
      <c r="F354" s="12"/>
      <c r="G354" s="7">
        <v>4032</v>
      </c>
      <c r="H354" s="10">
        <f t="shared" si="31"/>
        <v>0.23268698060941828</v>
      </c>
      <c r="I354" s="15">
        <f t="shared" si="32"/>
        <v>17328</v>
      </c>
      <c r="W354"/>
      <c r="X354"/>
      <c r="Y354"/>
    </row>
    <row r="355" spans="1:25" ht="12.75" customHeight="1" x14ac:dyDescent="0.2">
      <c r="A355" s="207"/>
      <c r="B355" s="210"/>
      <c r="C355" s="9" t="s">
        <v>16</v>
      </c>
      <c r="D355" s="7">
        <v>0</v>
      </c>
      <c r="E355" s="10">
        <f t="shared" si="30"/>
        <v>0</v>
      </c>
      <c r="F355" s="12"/>
      <c r="G355" s="7">
        <v>4800</v>
      </c>
      <c r="H355" s="10">
        <f t="shared" si="31"/>
        <v>1</v>
      </c>
      <c r="I355" s="15">
        <f t="shared" si="32"/>
        <v>4800</v>
      </c>
      <c r="W355"/>
      <c r="X355"/>
      <c r="Y355"/>
    </row>
    <row r="356" spans="1:25" ht="12.75" customHeight="1" x14ac:dyDescent="0.2">
      <c r="A356" s="207"/>
      <c r="B356" s="210"/>
      <c r="C356" s="9" t="s">
        <v>17</v>
      </c>
      <c r="D356" s="7">
        <v>0</v>
      </c>
      <c r="E356" s="10">
        <f t="shared" si="30"/>
        <v>0</v>
      </c>
      <c r="F356" s="12"/>
      <c r="G356" s="7">
        <v>4416</v>
      </c>
      <c r="H356" s="10">
        <f t="shared" si="31"/>
        <v>1</v>
      </c>
      <c r="I356" s="15">
        <f t="shared" si="32"/>
        <v>4416</v>
      </c>
      <c r="W356"/>
      <c r="X356"/>
      <c r="Y356"/>
    </row>
    <row r="357" spans="1:25" ht="12.75" customHeight="1" x14ac:dyDescent="0.2">
      <c r="A357" s="207"/>
      <c r="B357" s="210"/>
      <c r="C357" s="9" t="s">
        <v>21</v>
      </c>
      <c r="D357" s="7">
        <v>17376</v>
      </c>
      <c r="E357" s="10">
        <f t="shared" si="30"/>
        <v>0.36491935483870969</v>
      </c>
      <c r="F357" s="12"/>
      <c r="G357" s="7">
        <v>30240</v>
      </c>
      <c r="H357" s="10">
        <f t="shared" si="31"/>
        <v>0.63508064516129037</v>
      </c>
      <c r="I357" s="15">
        <f t="shared" si="32"/>
        <v>47616</v>
      </c>
      <c r="W357"/>
      <c r="X357"/>
      <c r="Y357"/>
    </row>
    <row r="358" spans="1:25" ht="12.75" customHeight="1" x14ac:dyDescent="0.2">
      <c r="A358" s="207"/>
      <c r="B358" s="210"/>
      <c r="C358" s="9" t="s">
        <v>97</v>
      </c>
      <c r="D358" s="7">
        <v>0</v>
      </c>
      <c r="E358" s="10">
        <f t="shared" si="30"/>
        <v>0</v>
      </c>
      <c r="F358" s="12"/>
      <c r="G358" s="7">
        <v>1856</v>
      </c>
      <c r="H358" s="10">
        <f t="shared" si="31"/>
        <v>1</v>
      </c>
      <c r="I358" s="15">
        <f t="shared" si="32"/>
        <v>1856</v>
      </c>
      <c r="W358"/>
      <c r="X358"/>
      <c r="Y358"/>
    </row>
    <row r="359" spans="1:25" ht="12.75" customHeight="1" x14ac:dyDescent="0.2">
      <c r="A359" s="207"/>
      <c r="B359" s="210"/>
      <c r="C359" s="9" t="s">
        <v>6</v>
      </c>
      <c r="D359" s="7">
        <v>27760.000000000004</v>
      </c>
      <c r="E359" s="10">
        <f t="shared" si="30"/>
        <v>0.46242004264392328</v>
      </c>
      <c r="F359" s="12"/>
      <c r="G359" s="7">
        <v>32272</v>
      </c>
      <c r="H359" s="10">
        <f t="shared" si="31"/>
        <v>0.53757995735607678</v>
      </c>
      <c r="I359" s="15">
        <f t="shared" si="32"/>
        <v>60032</v>
      </c>
      <c r="W359"/>
      <c r="X359"/>
      <c r="Y359"/>
    </row>
    <row r="360" spans="1:25" ht="12.75" customHeight="1" x14ac:dyDescent="0.2">
      <c r="A360" s="207"/>
      <c r="B360" s="210"/>
      <c r="C360" s="9" t="s">
        <v>236</v>
      </c>
      <c r="D360" s="7">
        <v>1056</v>
      </c>
      <c r="E360" s="10" t="s">
        <v>102</v>
      </c>
      <c r="F360" s="12"/>
      <c r="G360" s="7">
        <v>1440</v>
      </c>
      <c r="H360" s="10" t="s">
        <v>102</v>
      </c>
      <c r="I360" s="15">
        <f t="shared" si="32"/>
        <v>2496</v>
      </c>
      <c r="W360"/>
      <c r="X360"/>
      <c r="Y360"/>
    </row>
    <row r="361" spans="1:25" ht="12.75" customHeight="1" x14ac:dyDescent="0.2">
      <c r="A361" s="207"/>
      <c r="B361" s="210"/>
      <c r="C361" s="9" t="s">
        <v>18</v>
      </c>
      <c r="D361" s="7"/>
      <c r="E361" s="10" t="s">
        <v>102</v>
      </c>
      <c r="F361" s="12"/>
      <c r="G361" s="7"/>
      <c r="H361" s="10" t="s">
        <v>102</v>
      </c>
      <c r="I361" s="15">
        <f t="shared" ref="I361:I368" si="38">+D361+G361</f>
        <v>0</v>
      </c>
      <c r="W361"/>
      <c r="X361"/>
      <c r="Y361"/>
    </row>
    <row r="362" spans="1:25" ht="12.75" customHeight="1" x14ac:dyDescent="0.2">
      <c r="A362" s="207"/>
      <c r="B362" s="210"/>
      <c r="C362" s="9" t="s">
        <v>22</v>
      </c>
      <c r="D362" s="7">
        <v>11472</v>
      </c>
      <c r="E362" s="10">
        <f t="shared" ref="E362:E368" si="39">+D362/$I362</f>
        <v>0.48088531187122735</v>
      </c>
      <c r="F362" s="12"/>
      <c r="G362" s="7">
        <v>12384</v>
      </c>
      <c r="H362" s="10">
        <f t="shared" ref="H362:H368" si="40">+G362/$I362</f>
        <v>0.51911468812877259</v>
      </c>
      <c r="I362" s="15">
        <f t="shared" si="38"/>
        <v>23856</v>
      </c>
      <c r="W362"/>
      <c r="X362"/>
      <c r="Y362"/>
    </row>
    <row r="363" spans="1:25" ht="12.75" customHeight="1" x14ac:dyDescent="0.2">
      <c r="A363" s="207"/>
      <c r="B363" s="210"/>
      <c r="C363" s="35" t="s">
        <v>75</v>
      </c>
      <c r="D363" s="33">
        <f>SUM(D350:D362)</f>
        <v>100624</v>
      </c>
      <c r="E363" s="34">
        <f t="shared" si="39"/>
        <v>0.46042902115821072</v>
      </c>
      <c r="F363" s="65"/>
      <c r="G363" s="33">
        <f>SUM(G350:G362)</f>
        <v>117920</v>
      </c>
      <c r="H363" s="34">
        <f t="shared" si="40"/>
        <v>0.53957097884178928</v>
      </c>
      <c r="I363" s="37">
        <f t="shared" si="38"/>
        <v>218544</v>
      </c>
      <c r="W363"/>
      <c r="X363"/>
      <c r="Y363"/>
    </row>
    <row r="364" spans="1:25" ht="12.75" customHeight="1" x14ac:dyDescent="0.2">
      <c r="A364" s="207"/>
      <c r="B364" s="210"/>
      <c r="C364" s="9" t="s">
        <v>513</v>
      </c>
      <c r="D364" s="7">
        <v>2640</v>
      </c>
      <c r="E364" s="10">
        <f t="shared" si="39"/>
        <v>0.53921568627450978</v>
      </c>
      <c r="F364" s="12"/>
      <c r="G364" s="7">
        <v>2256</v>
      </c>
      <c r="H364" s="10">
        <f t="shared" si="40"/>
        <v>0.46078431372549017</v>
      </c>
      <c r="I364" s="15">
        <f t="shared" si="38"/>
        <v>4896</v>
      </c>
      <c r="W364"/>
      <c r="X364"/>
      <c r="Y364"/>
    </row>
    <row r="365" spans="1:25" ht="12.75" customHeight="1" x14ac:dyDescent="0.2">
      <c r="A365" s="207"/>
      <c r="B365" s="210"/>
      <c r="C365" s="9" t="s">
        <v>659</v>
      </c>
      <c r="D365" s="7">
        <v>3936.0000000000005</v>
      </c>
      <c r="E365" s="10">
        <f t="shared" si="39"/>
        <v>0.80392156862745112</v>
      </c>
      <c r="F365" s="12"/>
      <c r="G365" s="7">
        <v>960</v>
      </c>
      <c r="H365" s="10">
        <f t="shared" si="40"/>
        <v>0.19607843137254902</v>
      </c>
      <c r="I365" s="15">
        <f t="shared" si="38"/>
        <v>4896</v>
      </c>
      <c r="W365"/>
      <c r="X365"/>
      <c r="Y365"/>
    </row>
    <row r="366" spans="1:25" ht="12.75" customHeight="1" x14ac:dyDescent="0.2">
      <c r="A366" s="207"/>
      <c r="B366" s="210"/>
      <c r="C366" s="57" t="s">
        <v>75</v>
      </c>
      <c r="D366" s="33">
        <f>SUM(D364:D365)</f>
        <v>6576</v>
      </c>
      <c r="E366" s="34">
        <f t="shared" si="39"/>
        <v>0.67156862745098034</v>
      </c>
      <c r="F366" s="65"/>
      <c r="G366" s="33">
        <f>SUM(G364:G365)</f>
        <v>3216</v>
      </c>
      <c r="H366" s="34">
        <f t="shared" si="40"/>
        <v>0.32843137254901961</v>
      </c>
      <c r="I366" s="37">
        <f t="shared" si="38"/>
        <v>9792</v>
      </c>
      <c r="W366"/>
      <c r="X366"/>
      <c r="Y366"/>
    </row>
    <row r="367" spans="1:25" ht="12.75" customHeight="1" thickBot="1" x14ac:dyDescent="0.25">
      <c r="A367" s="207"/>
      <c r="B367" s="217"/>
      <c r="C367" s="64" t="s">
        <v>25</v>
      </c>
      <c r="D367" s="67">
        <f>SUM(D348,D363,D366)</f>
        <v>194360</v>
      </c>
      <c r="E367" s="79">
        <f t="shared" si="39"/>
        <v>0.45293536419396335</v>
      </c>
      <c r="F367" s="66"/>
      <c r="G367" s="67">
        <f>SUM(G348,G363,G366)</f>
        <v>234752</v>
      </c>
      <c r="H367" s="67">
        <f>SUM(H348,H363,H366)</f>
        <v>1.4338867200404481</v>
      </c>
      <c r="I367" s="85">
        <f t="shared" si="38"/>
        <v>429112</v>
      </c>
      <c r="W367"/>
      <c r="X367"/>
      <c r="Y367"/>
    </row>
    <row r="368" spans="1:25" ht="12.75" customHeight="1" thickBot="1" x14ac:dyDescent="0.25">
      <c r="A368" s="208"/>
      <c r="B368" s="204" t="s">
        <v>254</v>
      </c>
      <c r="C368" s="205"/>
      <c r="D368" s="76">
        <f>+D367</f>
        <v>194360</v>
      </c>
      <c r="E368" s="77">
        <f t="shared" si="39"/>
        <v>0.45293536419396335</v>
      </c>
      <c r="F368" s="78"/>
      <c r="G368" s="76">
        <f>+G367</f>
        <v>234752</v>
      </c>
      <c r="H368" s="77">
        <f t="shared" si="40"/>
        <v>0.5470646358060367</v>
      </c>
      <c r="I368" s="78">
        <f t="shared" si="38"/>
        <v>429112</v>
      </c>
      <c r="W368"/>
      <c r="X368"/>
      <c r="Y368"/>
    </row>
    <row r="369" spans="4:25" ht="12.75" customHeight="1" x14ac:dyDescent="0.2">
      <c r="D369" s="2"/>
      <c r="E369" s="2"/>
      <c r="F369" s="2"/>
      <c r="G369" s="1"/>
      <c r="H369" s="1"/>
      <c r="W369"/>
      <c r="X369"/>
      <c r="Y369"/>
    </row>
  </sheetData>
  <mergeCells count="35">
    <mergeCell ref="A331:A368"/>
    <mergeCell ref="B331:B367"/>
    <mergeCell ref="B368:C368"/>
    <mergeCell ref="B252:C252"/>
    <mergeCell ref="A253:A295"/>
    <mergeCell ref="B253:B270"/>
    <mergeCell ref="B271:B295"/>
    <mergeCell ref="A296:A330"/>
    <mergeCell ref="B296:B329"/>
    <mergeCell ref="B330:C330"/>
    <mergeCell ref="A233:A252"/>
    <mergeCell ref="B233:B247"/>
    <mergeCell ref="B248:B251"/>
    <mergeCell ref="B102:B137"/>
    <mergeCell ref="A138:A153"/>
    <mergeCell ref="B138:B153"/>
    <mergeCell ref="A154:A191"/>
    <mergeCell ref="B154:B190"/>
    <mergeCell ref="B191:C191"/>
    <mergeCell ref="A192:A232"/>
    <mergeCell ref="B192:B232"/>
    <mergeCell ref="A9:A51"/>
    <mergeCell ref="B51:C51"/>
    <mergeCell ref="G6:H6"/>
    <mergeCell ref="B8:C8"/>
    <mergeCell ref="D6:E6"/>
    <mergeCell ref="B9:B32"/>
    <mergeCell ref="B33:B50"/>
    <mergeCell ref="A52:A78"/>
    <mergeCell ref="B52:B77"/>
    <mergeCell ref="B78:C78"/>
    <mergeCell ref="A79:A101"/>
    <mergeCell ref="B79:B100"/>
    <mergeCell ref="B101:C101"/>
    <mergeCell ref="A102:A137"/>
  </mergeCells>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0" manualBreakCount="10">
    <brk id="51" max="8" man="1"/>
    <brk id="78" max="8" man="1"/>
    <brk id="101" max="8" man="1"/>
    <brk id="137" max="8" man="1"/>
    <brk id="153" max="8" man="1"/>
    <brk id="191" max="8" man="1"/>
    <brk id="232" max="8" man="1"/>
    <brk id="252" max="8" man="1"/>
    <brk id="295" max="8" man="1"/>
    <brk id="33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412"/>
  <sheetViews>
    <sheetView zoomScale="140" zoomScaleNormal="140" workbookViewId="0">
      <pane ySplit="8" topLeftCell="A9" activePane="bottomLeft" state="frozen"/>
      <selection activeCell="A9" sqref="A9:A31"/>
      <selection pane="bottomLeft" activeCell="A9" sqref="A9:A31"/>
    </sheetView>
  </sheetViews>
  <sheetFormatPr defaultColWidth="8.88671875" defaultRowHeight="12.75" customHeight="1" x14ac:dyDescent="0.2"/>
  <cols>
    <col min="1" max="1" width="1.77734375" style="8" customWidth="1"/>
    <col min="2" max="2" width="6.77734375" style="8" customWidth="1"/>
    <col min="3" max="3" width="30.77734375" style="8" customWidth="1"/>
    <col min="4" max="4" width="8.77734375" style="8" customWidth="1"/>
    <col min="5" max="5" width="6.77734375" style="8" customWidth="1"/>
    <col min="6" max="6" width="1.77734375" style="8" customWidth="1"/>
    <col min="7" max="7" width="8.77734375" style="8" customWidth="1"/>
    <col min="8" max="8" width="6.77734375" style="8" customWidth="1"/>
    <col min="9" max="9" width="8.77734375" style="8" customWidth="1"/>
    <col min="10" max="12" width="1.77734375" style="8" customWidth="1"/>
    <col min="13" max="13" width="24.109375" bestFit="1" customWidth="1"/>
    <col min="14" max="14" width="1.77734375" customWidth="1"/>
    <col min="15" max="17" width="9.77734375" style="95" customWidth="1"/>
    <col min="34" max="16384" width="8.88671875" style="8"/>
  </cols>
  <sheetData>
    <row r="1" spans="1:33" ht="12.75" customHeight="1" x14ac:dyDescent="0.2">
      <c r="A1" s="26" t="s">
        <v>427</v>
      </c>
      <c r="C1" s="26"/>
      <c r="D1" s="26"/>
      <c r="E1" s="26"/>
      <c r="F1" s="26"/>
      <c r="G1" s="26"/>
      <c r="H1" s="26"/>
      <c r="I1" s="26"/>
    </row>
    <row r="2" spans="1:33" ht="12.75" customHeight="1" x14ac:dyDescent="0.2">
      <c r="A2" s="26" t="s">
        <v>39</v>
      </c>
      <c r="C2" s="26"/>
      <c r="D2" s="26"/>
      <c r="E2" s="26"/>
      <c r="F2" s="26"/>
      <c r="G2" s="26"/>
      <c r="H2" s="26"/>
      <c r="I2" s="26"/>
    </row>
    <row r="3" spans="1:33" ht="12.75" customHeight="1" x14ac:dyDescent="0.2">
      <c r="A3" s="26" t="s">
        <v>41</v>
      </c>
      <c r="C3" s="26"/>
      <c r="D3" s="26"/>
      <c r="E3" s="26"/>
      <c r="F3" s="26"/>
      <c r="G3" s="26"/>
      <c r="H3" s="26"/>
      <c r="I3" s="26"/>
    </row>
    <row r="4" spans="1:33" ht="12.75" customHeight="1" x14ac:dyDescent="0.2">
      <c r="A4" s="26" t="s">
        <v>689</v>
      </c>
      <c r="D4" s="26"/>
      <c r="E4" s="26"/>
      <c r="F4" s="26"/>
      <c r="G4" s="92"/>
      <c r="H4" s="26"/>
      <c r="I4" s="26"/>
    </row>
    <row r="5" spans="1:33" ht="12.75" customHeight="1" x14ac:dyDescent="0.2">
      <c r="B5" s="93"/>
    </row>
    <row r="6" spans="1:33" ht="12.75" customHeight="1" x14ac:dyDescent="0.2">
      <c r="D6" s="202" t="s">
        <v>46</v>
      </c>
      <c r="E6" s="202"/>
      <c r="F6" s="3"/>
      <c r="G6" s="202" t="s">
        <v>26</v>
      </c>
      <c r="H6" s="202"/>
      <c r="I6" s="3"/>
    </row>
    <row r="7" spans="1:33" ht="12.75" customHeight="1" x14ac:dyDescent="0.2">
      <c r="A7" s="82"/>
      <c r="B7" s="4" t="s">
        <v>27</v>
      </c>
      <c r="C7" s="4" t="s">
        <v>28</v>
      </c>
      <c r="D7" s="5" t="s">
        <v>29</v>
      </c>
      <c r="E7" s="5" t="s">
        <v>30</v>
      </c>
      <c r="F7" s="5"/>
      <c r="G7" s="5" t="s">
        <v>29</v>
      </c>
      <c r="H7" s="5" t="s">
        <v>30</v>
      </c>
      <c r="I7" s="5" t="s">
        <v>31</v>
      </c>
    </row>
    <row r="8" spans="1:33" ht="12.75" customHeight="1" thickBot="1" x14ac:dyDescent="0.25">
      <c r="A8" s="71"/>
      <c r="B8" s="218" t="s">
        <v>262</v>
      </c>
      <c r="C8" s="218"/>
      <c r="D8" s="88">
        <f>SUM(D51,D78,D101,D191,D234,D295,D373,D411)</f>
        <v>235920</v>
      </c>
      <c r="E8" s="61">
        <f>D8/$I8</f>
        <v>0.37612876894036018</v>
      </c>
      <c r="F8" s="60"/>
      <c r="G8" s="88">
        <f>SUM(G51,G78,G101,G191,G234,G295,G373,G411)</f>
        <v>391312</v>
      </c>
      <c r="H8" s="61">
        <f>G8/$I8</f>
        <v>0.62387123105963982</v>
      </c>
      <c r="I8" s="63">
        <f>+D8+G8</f>
        <v>627232</v>
      </c>
      <c r="N8" s="95"/>
    </row>
    <row r="9" spans="1:33" ht="12.75" customHeight="1" x14ac:dyDescent="0.2">
      <c r="A9" s="206" t="s">
        <v>536</v>
      </c>
      <c r="B9" s="212" t="s">
        <v>515</v>
      </c>
      <c r="C9" s="51" t="s">
        <v>514</v>
      </c>
      <c r="D9" s="86"/>
      <c r="E9" s="87"/>
      <c r="F9" s="86"/>
      <c r="G9" s="86"/>
      <c r="H9" s="87"/>
      <c r="I9" s="86"/>
      <c r="N9" s="95"/>
      <c r="Z9" s="8"/>
      <c r="AA9" s="8"/>
      <c r="AB9" s="8"/>
      <c r="AC9" s="8"/>
      <c r="AD9" s="8"/>
      <c r="AE9" s="8"/>
      <c r="AF9" s="8"/>
      <c r="AG9" s="8"/>
    </row>
    <row r="10" spans="1:33" ht="12.75" customHeight="1" x14ac:dyDescent="0.2">
      <c r="A10" s="207"/>
      <c r="B10" s="209"/>
      <c r="C10" s="52" t="s">
        <v>36</v>
      </c>
      <c r="D10" s="16"/>
      <c r="E10" s="10" t="s">
        <v>102</v>
      </c>
      <c r="F10" s="16"/>
      <c r="G10" s="16"/>
      <c r="H10" s="10" t="s">
        <v>102</v>
      </c>
      <c r="I10" s="7">
        <f t="shared" ref="I10:I76" si="0">+D10+G10</f>
        <v>0</v>
      </c>
      <c r="N10" s="95"/>
      <c r="Z10" s="8"/>
      <c r="AA10" s="8"/>
      <c r="AB10" s="8"/>
      <c r="AC10" s="8"/>
      <c r="AD10" s="8"/>
      <c r="AE10" s="8"/>
      <c r="AF10" s="8"/>
      <c r="AG10" s="8"/>
    </row>
    <row r="11" spans="1:33" ht="12.75" customHeight="1" x14ac:dyDescent="0.2">
      <c r="A11" s="207"/>
      <c r="B11" s="209"/>
      <c r="C11" s="52" t="s">
        <v>234</v>
      </c>
      <c r="D11" s="16"/>
      <c r="E11" s="10" t="s">
        <v>102</v>
      </c>
      <c r="F11" s="16"/>
      <c r="G11" s="16"/>
      <c r="H11" s="10" t="s">
        <v>102</v>
      </c>
      <c r="I11" s="7">
        <f t="shared" si="0"/>
        <v>0</v>
      </c>
      <c r="N11" s="95"/>
      <c r="Z11" s="8"/>
      <c r="AA11" s="8"/>
      <c r="AB11" s="8"/>
      <c r="AC11" s="8"/>
      <c r="AD11" s="8"/>
      <c r="AE11" s="8"/>
      <c r="AF11" s="8"/>
      <c r="AG11" s="8"/>
    </row>
    <row r="12" spans="1:33" ht="12.75" customHeight="1" x14ac:dyDescent="0.2">
      <c r="A12" s="207"/>
      <c r="B12" s="209"/>
      <c r="C12" s="52" t="s">
        <v>7</v>
      </c>
      <c r="D12" s="16"/>
      <c r="E12" s="10" t="s">
        <v>102</v>
      </c>
      <c r="F12" s="16"/>
      <c r="G12" s="16"/>
      <c r="H12" s="10" t="s">
        <v>102</v>
      </c>
      <c r="I12" s="7">
        <f t="shared" si="0"/>
        <v>0</v>
      </c>
      <c r="N12" s="95"/>
      <c r="Z12" s="8"/>
      <c r="AA12" s="8"/>
      <c r="AB12" s="8"/>
      <c r="AC12" s="8"/>
      <c r="AD12" s="8"/>
      <c r="AE12" s="8"/>
      <c r="AF12" s="8"/>
      <c r="AG12" s="8"/>
    </row>
    <row r="13" spans="1:33" ht="12.75" customHeight="1" x14ac:dyDescent="0.2">
      <c r="A13" s="207"/>
      <c r="B13" s="209"/>
      <c r="C13" s="52" t="s">
        <v>235</v>
      </c>
      <c r="D13" s="16"/>
      <c r="E13" s="10" t="s">
        <v>102</v>
      </c>
      <c r="F13" s="16"/>
      <c r="G13" s="16"/>
      <c r="H13" s="10" t="s">
        <v>102</v>
      </c>
      <c r="I13" s="7">
        <f t="shared" si="0"/>
        <v>0</v>
      </c>
      <c r="N13" s="95"/>
      <c r="Z13" s="8"/>
      <c r="AA13" s="8"/>
      <c r="AB13" s="8"/>
      <c r="AC13" s="8"/>
      <c r="AD13" s="8"/>
      <c r="AE13" s="8"/>
      <c r="AF13" s="8"/>
      <c r="AG13" s="8"/>
    </row>
    <row r="14" spans="1:33" ht="12.75" customHeight="1" x14ac:dyDescent="0.2">
      <c r="A14" s="207"/>
      <c r="B14" s="209"/>
      <c r="C14" s="52" t="s">
        <v>14</v>
      </c>
      <c r="D14" s="16"/>
      <c r="E14" s="10" t="s">
        <v>102</v>
      </c>
      <c r="F14" s="16"/>
      <c r="G14" s="16"/>
      <c r="H14" s="10" t="s">
        <v>102</v>
      </c>
      <c r="I14" s="7">
        <f t="shared" si="0"/>
        <v>0</v>
      </c>
      <c r="N14" s="95"/>
      <c r="Z14" s="8"/>
      <c r="AA14" s="8"/>
      <c r="AB14" s="8"/>
      <c r="AC14" s="8"/>
      <c r="AD14" s="8"/>
      <c r="AE14" s="8"/>
      <c r="AF14" s="8"/>
      <c r="AG14" s="8"/>
    </row>
    <row r="15" spans="1:33" ht="12.75" customHeight="1" x14ac:dyDescent="0.2">
      <c r="A15" s="207"/>
      <c r="B15" s="209"/>
      <c r="C15" s="52" t="s">
        <v>0</v>
      </c>
      <c r="D15" s="7"/>
      <c r="E15" s="10" t="s">
        <v>102</v>
      </c>
      <c r="F15" s="7"/>
      <c r="G15" s="7"/>
      <c r="H15" s="10" t="s">
        <v>102</v>
      </c>
      <c r="I15" s="7">
        <f t="shared" si="0"/>
        <v>0</v>
      </c>
      <c r="N15" s="95"/>
      <c r="Z15" s="8"/>
      <c r="AA15" s="8"/>
      <c r="AB15" s="8"/>
      <c r="AC15" s="8"/>
      <c r="AD15" s="8"/>
      <c r="AE15" s="8"/>
      <c r="AF15" s="8"/>
      <c r="AG15" s="8"/>
    </row>
    <row r="16" spans="1:33" ht="12.75" customHeight="1" x14ac:dyDescent="0.2">
      <c r="A16" s="207"/>
      <c r="B16" s="210"/>
      <c r="C16" s="9" t="s">
        <v>34</v>
      </c>
      <c r="D16" s="7"/>
      <c r="E16" s="10" t="s">
        <v>102</v>
      </c>
      <c r="F16" s="7"/>
      <c r="G16" s="7"/>
      <c r="H16" s="10" t="s">
        <v>102</v>
      </c>
      <c r="I16" s="7">
        <f t="shared" si="0"/>
        <v>0</v>
      </c>
      <c r="N16" s="95"/>
      <c r="Z16" s="8"/>
      <c r="AA16" s="8"/>
      <c r="AB16" s="8"/>
      <c r="AC16" s="8"/>
      <c r="AD16" s="8"/>
      <c r="AE16" s="8"/>
      <c r="AF16" s="8"/>
      <c r="AG16" s="8"/>
    </row>
    <row r="17" spans="1:33" ht="12.75" customHeight="1" x14ac:dyDescent="0.2">
      <c r="A17" s="207"/>
      <c r="B17" s="210"/>
      <c r="C17" s="9" t="s">
        <v>37</v>
      </c>
      <c r="D17" s="7"/>
      <c r="E17" s="10" t="s">
        <v>102</v>
      </c>
      <c r="F17" s="7"/>
      <c r="G17" s="7"/>
      <c r="H17" s="10" t="s">
        <v>102</v>
      </c>
      <c r="I17" s="7">
        <f t="shared" si="0"/>
        <v>0</v>
      </c>
      <c r="N17" s="95"/>
      <c r="Z17" s="8"/>
      <c r="AA17" s="8"/>
      <c r="AB17" s="8"/>
      <c r="AC17" s="8"/>
      <c r="AD17" s="8"/>
      <c r="AE17" s="8"/>
      <c r="AF17" s="8"/>
      <c r="AG17" s="8"/>
    </row>
    <row r="18" spans="1:33" ht="12.75" customHeight="1" x14ac:dyDescent="0.2">
      <c r="A18" s="207"/>
      <c r="B18" s="210"/>
      <c r="C18" s="9" t="s">
        <v>208</v>
      </c>
      <c r="D18" s="7"/>
      <c r="E18" s="10" t="s">
        <v>102</v>
      </c>
      <c r="F18" s="12"/>
      <c r="G18" s="7"/>
      <c r="H18" s="10" t="s">
        <v>102</v>
      </c>
      <c r="I18" s="7">
        <f t="shared" si="0"/>
        <v>0</v>
      </c>
      <c r="N18" s="95"/>
      <c r="Z18" s="8"/>
      <c r="AA18" s="8"/>
      <c r="AB18" s="8"/>
      <c r="AC18" s="8"/>
      <c r="AD18" s="8"/>
      <c r="AE18" s="8"/>
      <c r="AF18" s="8"/>
      <c r="AG18" s="8"/>
    </row>
    <row r="19" spans="1:33" ht="12.75" customHeight="1" x14ac:dyDescent="0.2">
      <c r="A19" s="207"/>
      <c r="B19" s="210"/>
      <c r="C19" s="9" t="s">
        <v>1</v>
      </c>
      <c r="D19" s="7"/>
      <c r="E19" s="10" t="s">
        <v>102</v>
      </c>
      <c r="F19" s="12"/>
      <c r="G19" s="7"/>
      <c r="H19" s="10" t="s">
        <v>102</v>
      </c>
      <c r="I19" s="7">
        <f t="shared" si="0"/>
        <v>0</v>
      </c>
      <c r="N19" s="95"/>
      <c r="Z19" s="8"/>
      <c r="AA19" s="8"/>
      <c r="AB19" s="8"/>
      <c r="AC19" s="8"/>
      <c r="AD19" s="8"/>
      <c r="AE19" s="8"/>
      <c r="AF19" s="8"/>
      <c r="AG19" s="8"/>
    </row>
    <row r="20" spans="1:33" ht="12.75" customHeight="1" x14ac:dyDescent="0.2">
      <c r="A20" s="207"/>
      <c r="B20" s="210"/>
      <c r="C20" s="9" t="s">
        <v>16</v>
      </c>
      <c r="D20" s="7"/>
      <c r="E20" s="10" t="s">
        <v>102</v>
      </c>
      <c r="F20" s="12"/>
      <c r="G20" s="7"/>
      <c r="H20" s="10" t="s">
        <v>102</v>
      </c>
      <c r="I20" s="7">
        <f t="shared" si="0"/>
        <v>0</v>
      </c>
      <c r="N20" s="95"/>
      <c r="Z20" s="8"/>
      <c r="AA20" s="8"/>
      <c r="AB20" s="8"/>
      <c r="AC20" s="8"/>
      <c r="AD20" s="8"/>
      <c r="AE20" s="8"/>
      <c r="AF20" s="8"/>
      <c r="AG20" s="8"/>
    </row>
    <row r="21" spans="1:33" ht="12.75" customHeight="1" x14ac:dyDescent="0.2">
      <c r="A21" s="207"/>
      <c r="B21" s="210"/>
      <c r="C21" s="9" t="s">
        <v>21</v>
      </c>
      <c r="D21" s="7">
        <v>0</v>
      </c>
      <c r="E21" s="10">
        <f t="shared" ref="E21" si="1">+D21/$I21</f>
        <v>0</v>
      </c>
      <c r="F21" s="12"/>
      <c r="G21" s="7">
        <v>240</v>
      </c>
      <c r="H21" s="10">
        <f t="shared" ref="H21" si="2">+G21/$I21</f>
        <v>1</v>
      </c>
      <c r="I21" s="7">
        <f t="shared" si="0"/>
        <v>240</v>
      </c>
      <c r="N21" s="95"/>
      <c r="Z21" s="8"/>
      <c r="AA21" s="8"/>
      <c r="AB21" s="8"/>
      <c r="AC21" s="8"/>
      <c r="AD21" s="8"/>
      <c r="AE21" s="8"/>
      <c r="AF21" s="8"/>
      <c r="AG21" s="8"/>
    </row>
    <row r="22" spans="1:33" ht="12.75" customHeight="1" x14ac:dyDescent="0.2">
      <c r="A22" s="207"/>
      <c r="B22" s="210"/>
      <c r="C22" s="9" t="s">
        <v>3</v>
      </c>
      <c r="D22" s="7"/>
      <c r="E22" s="10" t="s">
        <v>102</v>
      </c>
      <c r="F22" s="12"/>
      <c r="G22" s="7"/>
      <c r="H22" s="10" t="s">
        <v>102</v>
      </c>
      <c r="I22" s="7">
        <f t="shared" si="0"/>
        <v>0</v>
      </c>
      <c r="Z22" s="8"/>
      <c r="AA22" s="8"/>
      <c r="AB22" s="8"/>
      <c r="AC22" s="8"/>
      <c r="AD22" s="8"/>
      <c r="AE22" s="8"/>
      <c r="AF22" s="8"/>
      <c r="AG22" s="8"/>
    </row>
    <row r="23" spans="1:33" ht="12.75" customHeight="1" x14ac:dyDescent="0.2">
      <c r="A23" s="207"/>
      <c r="B23" s="210"/>
      <c r="C23" s="9" t="s">
        <v>6</v>
      </c>
      <c r="D23" s="15">
        <v>0</v>
      </c>
      <c r="E23" s="10">
        <f t="shared" ref="E23" si="3">+D23/$I23</f>
        <v>0</v>
      </c>
      <c r="F23" s="7"/>
      <c r="G23" s="15">
        <v>768</v>
      </c>
      <c r="H23" s="10">
        <f t="shared" ref="H23" si="4">+G23/$I23</f>
        <v>1</v>
      </c>
      <c r="I23" s="7">
        <f t="shared" si="0"/>
        <v>768</v>
      </c>
      <c r="N23" s="95"/>
      <c r="Z23" s="8"/>
      <c r="AA23" s="8"/>
      <c r="AB23" s="8"/>
      <c r="AC23" s="8"/>
      <c r="AD23" s="8"/>
      <c r="AE23" s="8"/>
      <c r="AF23" s="8"/>
      <c r="AG23" s="8"/>
    </row>
    <row r="24" spans="1:33" ht="12.75" customHeight="1" x14ac:dyDescent="0.2">
      <c r="A24" s="207"/>
      <c r="B24" s="210"/>
      <c r="C24" s="9" t="s">
        <v>9</v>
      </c>
      <c r="D24" s="15"/>
      <c r="E24" s="10" t="s">
        <v>102</v>
      </c>
      <c r="F24" s="7"/>
      <c r="G24" s="15"/>
      <c r="H24" s="10" t="s">
        <v>102</v>
      </c>
      <c r="I24" s="7">
        <f t="shared" si="0"/>
        <v>0</v>
      </c>
      <c r="Z24" s="8"/>
      <c r="AA24" s="8"/>
      <c r="AB24" s="8"/>
      <c r="AC24" s="8"/>
      <c r="AD24" s="8"/>
      <c r="AE24" s="8"/>
      <c r="AF24" s="8"/>
      <c r="AG24" s="8"/>
    </row>
    <row r="25" spans="1:33" ht="12.75" customHeight="1" x14ac:dyDescent="0.2">
      <c r="A25" s="207"/>
      <c r="B25" s="210"/>
      <c r="C25" s="9" t="s">
        <v>236</v>
      </c>
      <c r="D25" s="15"/>
      <c r="E25" s="10" t="s">
        <v>102</v>
      </c>
      <c r="F25" s="7"/>
      <c r="G25" s="15"/>
      <c r="H25" s="10" t="s">
        <v>102</v>
      </c>
      <c r="I25" s="7">
        <f t="shared" si="0"/>
        <v>0</v>
      </c>
      <c r="Z25" s="8"/>
      <c r="AA25" s="8"/>
      <c r="AB25" s="8"/>
      <c r="AC25" s="8"/>
      <c r="AD25" s="8"/>
      <c r="AE25" s="8"/>
      <c r="AF25" s="8"/>
      <c r="AG25" s="8"/>
    </row>
    <row r="26" spans="1:33" ht="12.75" customHeight="1" x14ac:dyDescent="0.2">
      <c r="A26" s="207"/>
      <c r="B26" s="210"/>
      <c r="C26" s="9" t="s">
        <v>4</v>
      </c>
      <c r="D26" s="15"/>
      <c r="E26" s="10" t="s">
        <v>102</v>
      </c>
      <c r="F26" s="7"/>
      <c r="G26" s="15"/>
      <c r="H26" s="10" t="s">
        <v>102</v>
      </c>
      <c r="I26" s="7">
        <f t="shared" si="0"/>
        <v>0</v>
      </c>
      <c r="N26" s="95"/>
      <c r="Z26" s="8"/>
      <c r="AA26" s="8"/>
      <c r="AB26" s="8"/>
      <c r="AC26" s="8"/>
      <c r="AD26" s="8"/>
      <c r="AE26" s="8"/>
      <c r="AF26" s="8"/>
      <c r="AG26" s="8"/>
    </row>
    <row r="27" spans="1:33" ht="12.75" customHeight="1" x14ac:dyDescent="0.2">
      <c r="A27" s="207"/>
      <c r="B27" s="210"/>
      <c r="C27" s="9" t="s">
        <v>18</v>
      </c>
      <c r="D27" s="7"/>
      <c r="E27" s="10" t="s">
        <v>102</v>
      </c>
      <c r="F27" s="7"/>
      <c r="G27" s="7"/>
      <c r="H27" s="10" t="s">
        <v>102</v>
      </c>
      <c r="I27" s="7">
        <f t="shared" si="0"/>
        <v>0</v>
      </c>
      <c r="N27" s="95"/>
      <c r="Z27" s="8"/>
      <c r="AA27" s="8"/>
      <c r="AB27" s="8"/>
      <c r="AC27" s="8"/>
      <c r="AD27" s="8"/>
      <c r="AE27" s="8"/>
      <c r="AF27" s="8"/>
      <c r="AG27" s="8"/>
    </row>
    <row r="28" spans="1:33" ht="12.75" customHeight="1" x14ac:dyDescent="0.2">
      <c r="A28" s="207"/>
      <c r="B28" s="210"/>
      <c r="C28" s="9" t="s">
        <v>22</v>
      </c>
      <c r="D28" s="7"/>
      <c r="E28" s="10" t="s">
        <v>102</v>
      </c>
      <c r="F28" s="7"/>
      <c r="G28" s="7"/>
      <c r="H28" s="10" t="s">
        <v>102</v>
      </c>
      <c r="I28" s="7">
        <f t="shared" si="0"/>
        <v>0</v>
      </c>
      <c r="N28" s="95"/>
      <c r="Z28" s="8"/>
      <c r="AA28" s="8"/>
      <c r="AB28" s="8"/>
      <c r="AC28" s="8"/>
      <c r="AD28" s="8"/>
      <c r="AE28" s="8"/>
      <c r="AF28" s="8"/>
      <c r="AG28" s="8"/>
    </row>
    <row r="29" spans="1:33" ht="12.75" customHeight="1" x14ac:dyDescent="0.2">
      <c r="A29" s="207"/>
      <c r="B29" s="210"/>
      <c r="C29" s="9" t="s">
        <v>23</v>
      </c>
      <c r="D29" s="7"/>
      <c r="E29" s="10" t="s">
        <v>102</v>
      </c>
      <c r="F29" s="7"/>
      <c r="G29" s="7"/>
      <c r="H29" s="10" t="s">
        <v>102</v>
      </c>
      <c r="I29" s="7">
        <f t="shared" si="0"/>
        <v>0</v>
      </c>
      <c r="N29" s="95"/>
      <c r="Z29" s="8"/>
      <c r="AA29" s="8"/>
      <c r="AB29" s="8"/>
      <c r="AC29" s="8"/>
      <c r="AD29" s="8"/>
      <c r="AE29" s="8"/>
      <c r="AF29" s="8"/>
      <c r="AG29" s="8"/>
    </row>
    <row r="30" spans="1:33" ht="12.75" customHeight="1" x14ac:dyDescent="0.2">
      <c r="A30" s="207"/>
      <c r="B30" s="210"/>
      <c r="C30" s="9" t="s">
        <v>47</v>
      </c>
      <c r="D30" s="7"/>
      <c r="E30" s="10" t="s">
        <v>102</v>
      </c>
      <c r="F30" s="7"/>
      <c r="G30" s="7"/>
      <c r="H30" s="10" t="s">
        <v>102</v>
      </c>
      <c r="I30" s="7">
        <f t="shared" si="0"/>
        <v>0</v>
      </c>
      <c r="N30" s="95"/>
      <c r="Z30" s="8"/>
      <c r="AA30" s="8"/>
      <c r="AB30" s="8"/>
      <c r="AC30" s="8"/>
      <c r="AD30" s="8"/>
      <c r="AE30" s="8"/>
      <c r="AF30" s="8"/>
      <c r="AG30" s="8"/>
    </row>
    <row r="31" spans="1:33" ht="12.75" customHeight="1" x14ac:dyDescent="0.2">
      <c r="A31" s="207"/>
      <c r="B31" s="210"/>
      <c r="C31" s="9" t="s">
        <v>5</v>
      </c>
      <c r="D31" s="7"/>
      <c r="E31" s="10" t="s">
        <v>102</v>
      </c>
      <c r="F31" s="7"/>
      <c r="G31" s="7"/>
      <c r="H31" s="10" t="s">
        <v>102</v>
      </c>
      <c r="I31" s="7">
        <f t="shared" si="0"/>
        <v>0</v>
      </c>
      <c r="N31" s="95"/>
      <c r="Z31" s="8"/>
      <c r="AA31" s="8"/>
      <c r="AB31" s="8"/>
      <c r="AC31" s="8"/>
      <c r="AD31" s="8"/>
      <c r="AE31" s="8"/>
      <c r="AF31" s="8"/>
      <c r="AG31" s="8"/>
    </row>
    <row r="32" spans="1:33" ht="12.75" customHeight="1" thickBot="1" x14ac:dyDescent="0.25">
      <c r="A32" s="207"/>
      <c r="B32" s="217"/>
      <c r="C32" s="59" t="s">
        <v>25</v>
      </c>
      <c r="D32" s="60">
        <f>SUM(D10:D31)</f>
        <v>0</v>
      </c>
      <c r="E32" s="61" t="s">
        <v>102</v>
      </c>
      <c r="F32" s="62"/>
      <c r="G32" s="60">
        <f>SUM(G10:G31)</f>
        <v>1008</v>
      </c>
      <c r="H32" s="61" t="s">
        <v>102</v>
      </c>
      <c r="I32" s="63">
        <f t="shared" si="0"/>
        <v>1008</v>
      </c>
      <c r="N32" s="95"/>
      <c r="Z32" s="8"/>
      <c r="AA32" s="8"/>
      <c r="AB32" s="8"/>
      <c r="AC32" s="8"/>
      <c r="AD32" s="8"/>
      <c r="AE32" s="8"/>
      <c r="AF32" s="8"/>
      <c r="AG32" s="8"/>
    </row>
    <row r="33" spans="1:33" ht="12.75" customHeight="1" x14ac:dyDescent="0.2">
      <c r="A33" s="207"/>
      <c r="B33" s="209" t="s">
        <v>516</v>
      </c>
      <c r="C33" s="48" t="s">
        <v>490</v>
      </c>
      <c r="D33" s="16">
        <v>6048</v>
      </c>
      <c r="E33" s="17">
        <f t="shared" ref="E33:E65" si="5">+D33/$I33</f>
        <v>0.45323741007194246</v>
      </c>
      <c r="F33" s="16"/>
      <c r="G33" s="16">
        <v>7296</v>
      </c>
      <c r="H33" s="17">
        <f t="shared" ref="H33:H65" si="6">+G33/$I33</f>
        <v>0.5467625899280576</v>
      </c>
      <c r="I33" s="16">
        <f t="shared" si="0"/>
        <v>13344</v>
      </c>
      <c r="N33" s="95"/>
      <c r="Z33" s="8"/>
      <c r="AA33" s="8"/>
      <c r="AB33" s="8"/>
      <c r="AC33" s="8"/>
      <c r="AD33" s="8"/>
      <c r="AE33" s="8"/>
      <c r="AF33" s="8"/>
      <c r="AG33" s="8"/>
    </row>
    <row r="34" spans="1:33" ht="12.75" customHeight="1" x14ac:dyDescent="0.2">
      <c r="A34" s="207"/>
      <c r="B34" s="209"/>
      <c r="C34" s="9" t="s">
        <v>491</v>
      </c>
      <c r="D34" s="7">
        <v>1040</v>
      </c>
      <c r="E34" s="10">
        <f t="shared" si="5"/>
        <v>1</v>
      </c>
      <c r="F34" s="12"/>
      <c r="G34" s="7">
        <v>0</v>
      </c>
      <c r="H34" s="10">
        <f t="shared" si="6"/>
        <v>0</v>
      </c>
      <c r="I34" s="7">
        <f t="shared" si="0"/>
        <v>1040</v>
      </c>
      <c r="N34" s="95"/>
      <c r="Z34" s="8"/>
      <c r="AA34" s="8"/>
      <c r="AB34" s="8"/>
      <c r="AC34" s="8"/>
      <c r="AD34" s="8"/>
      <c r="AE34" s="8"/>
      <c r="AF34" s="8"/>
      <c r="AG34" s="8"/>
    </row>
    <row r="35" spans="1:33" ht="12.75" customHeight="1" x14ac:dyDescent="0.2">
      <c r="A35" s="207"/>
      <c r="B35" s="209"/>
      <c r="C35" s="9" t="s">
        <v>661</v>
      </c>
      <c r="D35" s="12">
        <v>960</v>
      </c>
      <c r="E35" s="10">
        <f t="shared" si="5"/>
        <v>0.30612244897959184</v>
      </c>
      <c r="F35" s="12"/>
      <c r="G35" s="7">
        <v>2176</v>
      </c>
      <c r="H35" s="10">
        <f t="shared" si="6"/>
        <v>0.69387755102040816</v>
      </c>
      <c r="I35" s="7">
        <f t="shared" si="0"/>
        <v>3136</v>
      </c>
      <c r="N35" s="95"/>
      <c r="Z35" s="8"/>
      <c r="AA35" s="8"/>
      <c r="AB35" s="8"/>
      <c r="AC35" s="8"/>
      <c r="AD35" s="8"/>
      <c r="AE35" s="8"/>
      <c r="AF35" s="8"/>
      <c r="AG35" s="8"/>
    </row>
    <row r="36" spans="1:33" ht="12.75" customHeight="1" x14ac:dyDescent="0.2">
      <c r="A36" s="207"/>
      <c r="B36" s="209"/>
      <c r="C36" s="9" t="s">
        <v>662</v>
      </c>
      <c r="D36" s="7">
        <v>1280</v>
      </c>
      <c r="E36" s="10">
        <f t="shared" si="5"/>
        <v>1</v>
      </c>
      <c r="F36" s="7"/>
      <c r="G36" s="7">
        <v>0</v>
      </c>
      <c r="H36" s="10">
        <f t="shared" si="6"/>
        <v>0</v>
      </c>
      <c r="I36" s="7">
        <f t="shared" si="0"/>
        <v>1280</v>
      </c>
      <c r="N36" s="95"/>
      <c r="Z36" s="8"/>
      <c r="AA36" s="8"/>
      <c r="AB36" s="8"/>
      <c r="AC36" s="8"/>
      <c r="AD36" s="8"/>
      <c r="AE36" s="8"/>
      <c r="AF36" s="8"/>
      <c r="AG36" s="8"/>
    </row>
    <row r="37" spans="1:33" ht="12.75" customHeight="1" x14ac:dyDescent="0.2">
      <c r="A37" s="207"/>
      <c r="B37" s="209"/>
      <c r="C37" s="9" t="s">
        <v>492</v>
      </c>
      <c r="D37" s="7">
        <v>1248</v>
      </c>
      <c r="E37" s="10">
        <f t="shared" si="5"/>
        <v>1</v>
      </c>
      <c r="F37" s="7"/>
      <c r="G37" s="7">
        <v>0</v>
      </c>
      <c r="H37" s="10">
        <f t="shared" si="6"/>
        <v>0</v>
      </c>
      <c r="I37" s="7">
        <f t="shared" si="0"/>
        <v>1248</v>
      </c>
      <c r="N37" s="95"/>
      <c r="Z37" s="8"/>
      <c r="AA37" s="8"/>
      <c r="AB37" s="8"/>
      <c r="AC37" s="8"/>
      <c r="AD37" s="8"/>
      <c r="AE37" s="8"/>
      <c r="AF37" s="8"/>
      <c r="AG37" s="8"/>
    </row>
    <row r="38" spans="1:33" ht="12.75" customHeight="1" x14ac:dyDescent="0.2">
      <c r="A38" s="207"/>
      <c r="B38" s="209"/>
      <c r="C38" s="9" t="s">
        <v>663</v>
      </c>
      <c r="D38" s="7">
        <v>4240</v>
      </c>
      <c r="E38" s="10">
        <f t="shared" si="5"/>
        <v>0.15380150899593734</v>
      </c>
      <c r="F38" s="7"/>
      <c r="G38" s="7">
        <v>23327.999999999996</v>
      </c>
      <c r="H38" s="10">
        <f t="shared" si="6"/>
        <v>0.84619849100406264</v>
      </c>
      <c r="I38" s="7">
        <f t="shared" si="0"/>
        <v>27567.999999999996</v>
      </c>
      <c r="N38" s="95"/>
      <c r="Z38" s="8"/>
      <c r="AA38" s="8"/>
      <c r="AB38" s="8"/>
      <c r="AC38" s="8"/>
      <c r="AD38" s="8"/>
      <c r="AE38" s="8"/>
      <c r="AF38" s="8"/>
      <c r="AG38" s="8"/>
    </row>
    <row r="39" spans="1:33" ht="12.75" customHeight="1" x14ac:dyDescent="0.2">
      <c r="A39" s="207"/>
      <c r="B39" s="209"/>
      <c r="C39" s="9" t="s">
        <v>664</v>
      </c>
      <c r="D39" s="7">
        <v>3744</v>
      </c>
      <c r="E39" s="10">
        <f t="shared" si="5"/>
        <v>1</v>
      </c>
      <c r="F39" s="7"/>
      <c r="G39" s="7">
        <v>0</v>
      </c>
      <c r="H39" s="10">
        <f t="shared" si="6"/>
        <v>0</v>
      </c>
      <c r="I39" s="7">
        <f t="shared" si="0"/>
        <v>3744</v>
      </c>
      <c r="N39" s="95"/>
      <c r="Z39" s="8"/>
      <c r="AA39" s="8"/>
      <c r="AB39" s="8"/>
      <c r="AC39" s="8"/>
      <c r="AD39" s="8"/>
      <c r="AE39" s="8"/>
      <c r="AF39" s="8"/>
      <c r="AG39" s="8"/>
    </row>
    <row r="40" spans="1:33" ht="12.75" customHeight="1" x14ac:dyDescent="0.2">
      <c r="A40" s="207"/>
      <c r="B40" s="209"/>
      <c r="C40" s="9" t="s">
        <v>683</v>
      </c>
      <c r="D40" s="7">
        <v>1264</v>
      </c>
      <c r="E40" s="10">
        <f t="shared" si="5"/>
        <v>0.49685534591194969</v>
      </c>
      <c r="F40" s="7"/>
      <c r="G40" s="7">
        <v>1280</v>
      </c>
      <c r="H40" s="10">
        <f t="shared" si="6"/>
        <v>0.50314465408805031</v>
      </c>
      <c r="I40" s="7">
        <f t="shared" si="0"/>
        <v>2544</v>
      </c>
      <c r="N40" s="95"/>
      <c r="Z40" s="8"/>
      <c r="AA40" s="8"/>
      <c r="AB40" s="8"/>
      <c r="AC40" s="8"/>
      <c r="AD40" s="8"/>
      <c r="AE40" s="8"/>
      <c r="AF40" s="8"/>
      <c r="AG40" s="8"/>
    </row>
    <row r="41" spans="1:33" ht="12.75" customHeight="1" x14ac:dyDescent="0.2">
      <c r="A41" s="207"/>
      <c r="B41" s="209"/>
      <c r="C41" s="9" t="s">
        <v>493</v>
      </c>
      <c r="D41" s="7">
        <v>4720</v>
      </c>
      <c r="E41" s="10">
        <f t="shared" si="5"/>
        <v>0.83098591549295775</v>
      </c>
      <c r="F41" s="7"/>
      <c r="G41" s="7">
        <v>960</v>
      </c>
      <c r="H41" s="10">
        <f t="shared" si="6"/>
        <v>0.16901408450704225</v>
      </c>
      <c r="I41" s="7">
        <f t="shared" si="0"/>
        <v>5680</v>
      </c>
      <c r="N41" s="95"/>
      <c r="Z41" s="8"/>
      <c r="AA41" s="8"/>
      <c r="AB41" s="8"/>
      <c r="AC41" s="8"/>
      <c r="AD41" s="8"/>
      <c r="AE41" s="8"/>
      <c r="AF41" s="8"/>
      <c r="AG41" s="8"/>
    </row>
    <row r="42" spans="1:33" ht="12.75" customHeight="1" x14ac:dyDescent="0.2">
      <c r="A42" s="207"/>
      <c r="B42" s="209"/>
      <c r="C42" s="9" t="s">
        <v>494</v>
      </c>
      <c r="D42" s="7">
        <v>0</v>
      </c>
      <c r="E42" s="10">
        <f t="shared" si="5"/>
        <v>0</v>
      </c>
      <c r="F42" s="7"/>
      <c r="G42" s="7">
        <v>1536</v>
      </c>
      <c r="H42" s="10">
        <f t="shared" si="6"/>
        <v>1</v>
      </c>
      <c r="I42" s="7">
        <f t="shared" si="0"/>
        <v>1536</v>
      </c>
      <c r="N42" s="95"/>
      <c r="Z42" s="8"/>
      <c r="AA42" s="8"/>
      <c r="AB42" s="8"/>
      <c r="AC42" s="8"/>
      <c r="AD42" s="8"/>
      <c r="AE42" s="8"/>
      <c r="AF42" s="8"/>
      <c r="AG42" s="8"/>
    </row>
    <row r="43" spans="1:33" ht="12.75" customHeight="1" x14ac:dyDescent="0.2">
      <c r="A43" s="207"/>
      <c r="B43" s="209"/>
      <c r="C43" s="9" t="s">
        <v>660</v>
      </c>
      <c r="D43" s="7"/>
      <c r="E43" s="10" t="s">
        <v>102</v>
      </c>
      <c r="F43" s="7"/>
      <c r="G43" s="7"/>
      <c r="H43" s="10" t="s">
        <v>102</v>
      </c>
      <c r="I43" s="7">
        <f t="shared" si="0"/>
        <v>0</v>
      </c>
      <c r="Z43" s="8"/>
      <c r="AA43" s="8"/>
      <c r="AB43" s="8"/>
      <c r="AC43" s="8"/>
      <c r="AD43" s="8"/>
      <c r="AE43" s="8"/>
      <c r="AF43" s="8"/>
      <c r="AG43" s="8"/>
    </row>
    <row r="44" spans="1:33" ht="12.75" customHeight="1" x14ac:dyDescent="0.2">
      <c r="A44" s="207"/>
      <c r="B44" s="209"/>
      <c r="C44" s="9" t="s">
        <v>495</v>
      </c>
      <c r="D44" s="41">
        <v>7808</v>
      </c>
      <c r="E44" s="17">
        <f t="shared" si="5"/>
        <v>0.34269662921348315</v>
      </c>
      <c r="F44" s="16"/>
      <c r="G44" s="41">
        <v>14976</v>
      </c>
      <c r="H44" s="17">
        <f t="shared" si="6"/>
        <v>0.65730337078651691</v>
      </c>
      <c r="I44" s="16">
        <f t="shared" si="0"/>
        <v>22784</v>
      </c>
      <c r="Z44" s="8"/>
      <c r="AA44" s="8"/>
      <c r="AB44" s="8"/>
      <c r="AC44" s="8"/>
      <c r="AD44" s="8"/>
      <c r="AE44" s="8"/>
      <c r="AF44" s="8"/>
      <c r="AG44" s="8"/>
    </row>
    <row r="45" spans="1:33" ht="12.75" customHeight="1" x14ac:dyDescent="0.2">
      <c r="A45" s="207"/>
      <c r="B45" s="209"/>
      <c r="C45" s="9" t="s">
        <v>665</v>
      </c>
      <c r="D45" s="7">
        <v>7680</v>
      </c>
      <c r="E45" s="10">
        <f t="shared" si="5"/>
        <v>0.71856287425149701</v>
      </c>
      <c r="F45" s="12"/>
      <c r="G45" s="7">
        <v>3008</v>
      </c>
      <c r="H45" s="10">
        <f t="shared" si="6"/>
        <v>0.28143712574850299</v>
      </c>
      <c r="I45" s="7">
        <f t="shared" si="0"/>
        <v>10688</v>
      </c>
      <c r="N45" s="95"/>
      <c r="Z45" s="8"/>
      <c r="AA45" s="8"/>
      <c r="AB45" s="8"/>
      <c r="AC45" s="8"/>
      <c r="AD45" s="8"/>
      <c r="AE45" s="8"/>
      <c r="AF45" s="8"/>
      <c r="AG45" s="8"/>
    </row>
    <row r="46" spans="1:33" ht="12.75" customHeight="1" x14ac:dyDescent="0.2">
      <c r="A46" s="207"/>
      <c r="B46" s="209"/>
      <c r="C46" s="9" t="s">
        <v>666</v>
      </c>
      <c r="D46" s="7">
        <v>4096</v>
      </c>
      <c r="E46" s="10">
        <f t="shared" si="5"/>
        <v>1</v>
      </c>
      <c r="F46" s="7"/>
      <c r="G46" s="7">
        <v>0</v>
      </c>
      <c r="H46" s="10">
        <f t="shared" si="6"/>
        <v>0</v>
      </c>
      <c r="I46" s="7">
        <f t="shared" si="0"/>
        <v>4096</v>
      </c>
      <c r="N46" s="95"/>
      <c r="Z46" s="8"/>
      <c r="AA46" s="8"/>
      <c r="AB46" s="8"/>
      <c r="AC46" s="8"/>
      <c r="AD46" s="8"/>
      <c r="AE46" s="8"/>
      <c r="AF46" s="8"/>
      <c r="AG46" s="8"/>
    </row>
    <row r="47" spans="1:33" ht="12.75" customHeight="1" x14ac:dyDescent="0.2">
      <c r="A47" s="207"/>
      <c r="B47" s="209"/>
      <c r="C47" s="9" t="s">
        <v>496</v>
      </c>
      <c r="D47" s="7">
        <v>0</v>
      </c>
      <c r="E47" s="10">
        <f t="shared" si="5"/>
        <v>0</v>
      </c>
      <c r="F47" s="7"/>
      <c r="G47" s="7">
        <v>560</v>
      </c>
      <c r="H47" s="10">
        <f t="shared" si="6"/>
        <v>1</v>
      </c>
      <c r="I47" s="7">
        <f t="shared" si="0"/>
        <v>560</v>
      </c>
      <c r="N47" s="95"/>
      <c r="Z47" s="8"/>
      <c r="AA47" s="8"/>
      <c r="AB47" s="8"/>
      <c r="AC47" s="8"/>
      <c r="AD47" s="8"/>
      <c r="AE47" s="8"/>
      <c r="AF47" s="8"/>
      <c r="AG47" s="8"/>
    </row>
    <row r="48" spans="1:33" ht="12.75" customHeight="1" x14ac:dyDescent="0.2">
      <c r="A48" s="207"/>
      <c r="B48" s="209"/>
      <c r="C48" s="9" t="s">
        <v>667</v>
      </c>
      <c r="D48" s="7">
        <v>0</v>
      </c>
      <c r="E48" s="10">
        <f t="shared" si="5"/>
        <v>0</v>
      </c>
      <c r="F48" s="7"/>
      <c r="G48" s="7">
        <v>1024</v>
      </c>
      <c r="H48" s="10">
        <f t="shared" si="6"/>
        <v>1</v>
      </c>
      <c r="I48" s="7">
        <f t="shared" si="0"/>
        <v>1024</v>
      </c>
      <c r="N48" s="95"/>
      <c r="Z48" s="8"/>
      <c r="AA48" s="8"/>
      <c r="AB48" s="8"/>
      <c r="AC48" s="8"/>
      <c r="AD48" s="8"/>
      <c r="AE48" s="8"/>
      <c r="AF48" s="8"/>
      <c r="AG48" s="8"/>
    </row>
    <row r="49" spans="1:33" ht="12.75" customHeight="1" x14ac:dyDescent="0.2">
      <c r="A49" s="207"/>
      <c r="B49" s="209"/>
      <c r="C49" s="9" t="s">
        <v>497</v>
      </c>
      <c r="D49" s="15">
        <v>11104</v>
      </c>
      <c r="E49" s="10">
        <f t="shared" si="5"/>
        <v>0.52416918429003023</v>
      </c>
      <c r="F49" s="7"/>
      <c r="G49" s="15">
        <v>10080</v>
      </c>
      <c r="H49" s="10">
        <f t="shared" si="6"/>
        <v>0.47583081570996977</v>
      </c>
      <c r="I49" s="7">
        <f t="shared" si="0"/>
        <v>21184</v>
      </c>
      <c r="N49" s="95"/>
      <c r="Z49" s="8"/>
      <c r="AA49" s="8"/>
      <c r="AB49" s="8"/>
      <c r="AC49" s="8"/>
      <c r="AD49" s="8"/>
      <c r="AE49" s="8"/>
      <c r="AF49" s="8"/>
      <c r="AG49" s="8"/>
    </row>
    <row r="50" spans="1:33" ht="12.75" customHeight="1" thickBot="1" x14ac:dyDescent="0.25">
      <c r="A50" s="207"/>
      <c r="B50" s="219"/>
      <c r="C50" s="64" t="s">
        <v>25</v>
      </c>
      <c r="D50" s="60">
        <f>SUM(D33:D49)</f>
        <v>55232</v>
      </c>
      <c r="E50" s="61">
        <f t="shared" si="5"/>
        <v>0.45474904492161772</v>
      </c>
      <c r="F50" s="63"/>
      <c r="G50" s="60">
        <f>SUM(G33:G49)</f>
        <v>66224</v>
      </c>
      <c r="H50" s="61">
        <f t="shared" si="6"/>
        <v>0.54525095507838228</v>
      </c>
      <c r="I50" s="63">
        <f t="shared" si="0"/>
        <v>121456</v>
      </c>
      <c r="N50" s="95"/>
      <c r="Z50" s="8"/>
      <c r="AA50" s="8"/>
      <c r="AB50" s="8"/>
      <c r="AC50" s="8"/>
      <c r="AD50" s="8"/>
      <c r="AE50" s="8"/>
      <c r="AF50" s="8"/>
      <c r="AG50" s="8"/>
    </row>
    <row r="51" spans="1:33" ht="12.75" customHeight="1" thickBot="1" x14ac:dyDescent="0.25">
      <c r="A51" s="211"/>
      <c r="B51" s="204" t="s">
        <v>295</v>
      </c>
      <c r="C51" s="205"/>
      <c r="D51" s="76">
        <f>SUM(D32,D50)</f>
        <v>55232</v>
      </c>
      <c r="E51" s="77">
        <f t="shared" si="5"/>
        <v>0.45100600992944867</v>
      </c>
      <c r="F51" s="78"/>
      <c r="G51" s="76">
        <f>SUM(G32,G50)</f>
        <v>67232</v>
      </c>
      <c r="H51" s="77">
        <f t="shared" si="6"/>
        <v>0.54899399007055139</v>
      </c>
      <c r="I51" s="78">
        <f t="shared" si="0"/>
        <v>122464</v>
      </c>
      <c r="N51" s="95"/>
      <c r="Z51" s="8"/>
      <c r="AA51" s="8"/>
      <c r="AB51" s="8"/>
      <c r="AC51" s="8"/>
      <c r="AD51" s="8"/>
      <c r="AE51" s="8"/>
      <c r="AF51" s="8"/>
      <c r="AG51" s="8"/>
    </row>
    <row r="52" spans="1:33" ht="12.75" customHeight="1" x14ac:dyDescent="0.2">
      <c r="A52" s="212" t="s">
        <v>535</v>
      </c>
      <c r="B52" s="212" t="s">
        <v>517</v>
      </c>
      <c r="C52" s="51" t="s">
        <v>203</v>
      </c>
      <c r="D52" s="86"/>
      <c r="E52" s="87"/>
      <c r="F52" s="86"/>
      <c r="G52" s="86"/>
      <c r="H52" s="87"/>
      <c r="I52" s="86"/>
      <c r="N52" s="95"/>
      <c r="Z52" s="8"/>
      <c r="AA52" s="8"/>
      <c r="AB52" s="8"/>
      <c r="AC52" s="8"/>
      <c r="AD52" s="8"/>
      <c r="AE52" s="8"/>
      <c r="AF52" s="8"/>
      <c r="AG52" s="8"/>
    </row>
    <row r="53" spans="1:33" ht="12.75" customHeight="1" x14ac:dyDescent="0.2">
      <c r="A53" s="209"/>
      <c r="B53" s="209"/>
      <c r="C53" s="9" t="s">
        <v>36</v>
      </c>
      <c r="D53" s="15"/>
      <c r="E53" s="10" t="s">
        <v>102</v>
      </c>
      <c r="F53" s="7"/>
      <c r="G53" s="15"/>
      <c r="H53" s="10" t="s">
        <v>102</v>
      </c>
      <c r="I53" s="7">
        <f t="shared" si="0"/>
        <v>0</v>
      </c>
      <c r="N53" s="95"/>
      <c r="Z53" s="8"/>
      <c r="AA53" s="8"/>
      <c r="AB53" s="8"/>
      <c r="AC53" s="8"/>
      <c r="AD53" s="8"/>
      <c r="AE53" s="8"/>
      <c r="AF53" s="8"/>
      <c r="AG53" s="8"/>
    </row>
    <row r="54" spans="1:33" ht="12.75" customHeight="1" x14ac:dyDescent="0.2">
      <c r="A54" s="209"/>
      <c r="B54" s="209"/>
      <c r="C54" s="9" t="s">
        <v>234</v>
      </c>
      <c r="D54" s="15">
        <v>0</v>
      </c>
      <c r="E54" s="10">
        <f t="shared" si="5"/>
        <v>0</v>
      </c>
      <c r="F54" s="7"/>
      <c r="G54" s="15">
        <v>336</v>
      </c>
      <c r="H54" s="10">
        <f t="shared" si="6"/>
        <v>1</v>
      </c>
      <c r="I54" s="7">
        <f t="shared" si="0"/>
        <v>336</v>
      </c>
      <c r="N54" s="95"/>
      <c r="Z54" s="8"/>
      <c r="AA54" s="8"/>
      <c r="AB54" s="8"/>
      <c r="AC54" s="8"/>
      <c r="AD54" s="8"/>
      <c r="AE54" s="8"/>
      <c r="AF54" s="8"/>
      <c r="AG54" s="8"/>
    </row>
    <row r="55" spans="1:33" ht="12.75" customHeight="1" x14ac:dyDescent="0.2">
      <c r="A55" s="209"/>
      <c r="B55" s="209"/>
      <c r="C55" s="9" t="s">
        <v>7</v>
      </c>
      <c r="D55" s="15"/>
      <c r="E55" s="10" t="s">
        <v>102</v>
      </c>
      <c r="F55" s="7"/>
      <c r="G55" s="15"/>
      <c r="H55" s="10" t="s">
        <v>102</v>
      </c>
      <c r="I55" s="7">
        <f t="shared" si="0"/>
        <v>0</v>
      </c>
      <c r="Z55" s="8"/>
      <c r="AA55" s="8"/>
      <c r="AB55" s="8"/>
      <c r="AC55" s="8"/>
      <c r="AD55" s="8"/>
      <c r="AE55" s="8"/>
      <c r="AF55" s="8"/>
      <c r="AG55" s="8"/>
    </row>
    <row r="56" spans="1:33" ht="12.75" customHeight="1" x14ac:dyDescent="0.2">
      <c r="A56" s="210"/>
      <c r="B56" s="210"/>
      <c r="C56" s="9" t="s">
        <v>14</v>
      </c>
      <c r="D56" s="15"/>
      <c r="E56" s="10" t="s">
        <v>102</v>
      </c>
      <c r="F56" s="7"/>
      <c r="G56" s="15"/>
      <c r="H56" s="10" t="s">
        <v>102</v>
      </c>
      <c r="I56" s="7">
        <f t="shared" si="0"/>
        <v>0</v>
      </c>
      <c r="Z56" s="8"/>
      <c r="AA56" s="8"/>
      <c r="AB56" s="8"/>
      <c r="AC56" s="8"/>
      <c r="AD56" s="8"/>
      <c r="AE56" s="8"/>
      <c r="AF56" s="8"/>
      <c r="AG56" s="8"/>
    </row>
    <row r="57" spans="1:33" ht="12.75" customHeight="1" x14ac:dyDescent="0.2">
      <c r="A57" s="210"/>
      <c r="B57" s="210"/>
      <c r="C57" s="9" t="s">
        <v>0</v>
      </c>
      <c r="D57" s="15"/>
      <c r="E57" s="10" t="s">
        <v>102</v>
      </c>
      <c r="F57" s="7"/>
      <c r="G57" s="15"/>
      <c r="H57" s="10" t="s">
        <v>102</v>
      </c>
      <c r="I57" s="7">
        <f t="shared" si="0"/>
        <v>0</v>
      </c>
      <c r="Z57" s="8"/>
      <c r="AA57" s="8"/>
      <c r="AB57" s="8"/>
      <c r="AC57" s="8"/>
      <c r="AD57" s="8"/>
      <c r="AE57" s="8"/>
      <c r="AF57" s="8"/>
      <c r="AG57" s="8"/>
    </row>
    <row r="58" spans="1:33" ht="12.75" customHeight="1" x14ac:dyDescent="0.2">
      <c r="A58" s="210"/>
      <c r="B58" s="210"/>
      <c r="C58" s="50" t="s">
        <v>15</v>
      </c>
      <c r="D58" s="15"/>
      <c r="E58" s="10" t="s">
        <v>102</v>
      </c>
      <c r="F58" s="7"/>
      <c r="G58" s="15"/>
      <c r="H58" s="10" t="s">
        <v>102</v>
      </c>
      <c r="I58" s="7">
        <f t="shared" si="0"/>
        <v>0</v>
      </c>
      <c r="Z58" s="8"/>
      <c r="AA58" s="8"/>
      <c r="AB58" s="8"/>
      <c r="AC58" s="8"/>
      <c r="AD58" s="8"/>
      <c r="AE58" s="8"/>
      <c r="AF58" s="8"/>
      <c r="AG58" s="8"/>
    </row>
    <row r="59" spans="1:33" ht="12.75" customHeight="1" x14ac:dyDescent="0.2">
      <c r="A59" s="210"/>
      <c r="B59" s="210"/>
      <c r="C59" s="50" t="s">
        <v>34</v>
      </c>
      <c r="D59" s="15"/>
      <c r="E59" s="10" t="s">
        <v>102</v>
      </c>
      <c r="F59" s="7"/>
      <c r="G59" s="15"/>
      <c r="H59" s="10" t="s">
        <v>102</v>
      </c>
      <c r="I59" s="7">
        <f t="shared" si="0"/>
        <v>0</v>
      </c>
      <c r="N59" s="95"/>
      <c r="Z59" s="8"/>
      <c r="AA59" s="8"/>
      <c r="AB59" s="8"/>
      <c r="AC59" s="8"/>
      <c r="AD59" s="8"/>
      <c r="AE59" s="8"/>
      <c r="AF59" s="8"/>
      <c r="AG59" s="8"/>
    </row>
    <row r="60" spans="1:33" ht="12.75" customHeight="1" x14ac:dyDescent="0.2">
      <c r="A60" s="210"/>
      <c r="B60" s="210"/>
      <c r="C60" s="50" t="s">
        <v>37</v>
      </c>
      <c r="D60" s="15"/>
      <c r="E60" s="10" t="s">
        <v>102</v>
      </c>
      <c r="F60" s="7"/>
      <c r="G60" s="15"/>
      <c r="H60" s="10" t="s">
        <v>102</v>
      </c>
      <c r="I60" s="7">
        <f t="shared" si="0"/>
        <v>0</v>
      </c>
      <c r="N60" s="95"/>
      <c r="Z60" s="8"/>
      <c r="AA60" s="8"/>
      <c r="AB60" s="8"/>
      <c r="AC60" s="8"/>
      <c r="AD60" s="8"/>
      <c r="AE60" s="8"/>
      <c r="AF60" s="8"/>
      <c r="AG60" s="8"/>
    </row>
    <row r="61" spans="1:33" ht="12.75" customHeight="1" x14ac:dyDescent="0.2">
      <c r="A61" s="210"/>
      <c r="B61" s="210"/>
      <c r="C61" s="50" t="s">
        <v>208</v>
      </c>
      <c r="D61" s="15"/>
      <c r="E61" s="10" t="s">
        <v>102</v>
      </c>
      <c r="F61" s="7"/>
      <c r="G61" s="15"/>
      <c r="H61" s="10" t="s">
        <v>102</v>
      </c>
      <c r="I61" s="7">
        <f t="shared" si="0"/>
        <v>0</v>
      </c>
      <c r="N61" s="95"/>
      <c r="Z61" s="8"/>
      <c r="AA61" s="8"/>
      <c r="AB61" s="8"/>
      <c r="AC61" s="8"/>
      <c r="AD61" s="8"/>
      <c r="AE61" s="8"/>
      <c r="AF61" s="8"/>
      <c r="AG61" s="8"/>
    </row>
    <row r="62" spans="1:33" ht="12.75" customHeight="1" x14ac:dyDescent="0.2">
      <c r="A62" s="210"/>
      <c r="B62" s="210"/>
      <c r="C62" s="50" t="s">
        <v>1</v>
      </c>
      <c r="D62" s="15">
        <v>0</v>
      </c>
      <c r="E62" s="10">
        <f t="shared" si="5"/>
        <v>0</v>
      </c>
      <c r="F62" s="7"/>
      <c r="G62" s="15">
        <v>704</v>
      </c>
      <c r="H62" s="10">
        <f t="shared" si="6"/>
        <v>1</v>
      </c>
      <c r="I62" s="7">
        <f t="shared" si="0"/>
        <v>704</v>
      </c>
      <c r="Z62" s="8"/>
      <c r="AA62" s="8"/>
      <c r="AB62" s="8"/>
      <c r="AC62" s="8"/>
      <c r="AD62" s="8"/>
      <c r="AE62" s="8"/>
      <c r="AF62" s="8"/>
      <c r="AG62" s="8"/>
    </row>
    <row r="63" spans="1:33" ht="12.75" customHeight="1" x14ac:dyDescent="0.2">
      <c r="A63" s="210"/>
      <c r="B63" s="210"/>
      <c r="C63" s="50" t="s">
        <v>16</v>
      </c>
      <c r="D63" s="15"/>
      <c r="E63" s="10" t="s">
        <v>102</v>
      </c>
      <c r="F63" s="7"/>
      <c r="G63" s="15"/>
      <c r="H63" s="10" t="s">
        <v>102</v>
      </c>
      <c r="I63" s="7">
        <f t="shared" si="0"/>
        <v>0</v>
      </c>
      <c r="Z63" s="8"/>
      <c r="AA63" s="8"/>
      <c r="AB63" s="8"/>
      <c r="AC63" s="8"/>
      <c r="AD63" s="8"/>
      <c r="AE63" s="8"/>
      <c r="AF63" s="8"/>
      <c r="AG63" s="8"/>
    </row>
    <row r="64" spans="1:33" ht="12.75" customHeight="1" x14ac:dyDescent="0.2">
      <c r="A64" s="210"/>
      <c r="B64" s="210"/>
      <c r="C64" s="50" t="s">
        <v>17</v>
      </c>
      <c r="D64" s="15"/>
      <c r="E64" s="10" t="s">
        <v>102</v>
      </c>
      <c r="F64" s="7"/>
      <c r="G64" s="15"/>
      <c r="H64" s="10" t="s">
        <v>102</v>
      </c>
      <c r="I64" s="7">
        <f t="shared" si="0"/>
        <v>0</v>
      </c>
      <c r="Z64" s="8"/>
      <c r="AA64" s="8"/>
      <c r="AB64" s="8"/>
      <c r="AC64" s="8"/>
      <c r="AD64" s="8"/>
      <c r="AE64" s="8"/>
      <c r="AF64" s="8"/>
      <c r="AG64" s="8"/>
    </row>
    <row r="65" spans="1:33" ht="12.75" customHeight="1" x14ac:dyDescent="0.2">
      <c r="A65" s="210"/>
      <c r="B65" s="210"/>
      <c r="C65" s="50" t="s">
        <v>21</v>
      </c>
      <c r="D65" s="15">
        <v>528</v>
      </c>
      <c r="E65" s="10">
        <f t="shared" si="5"/>
        <v>1</v>
      </c>
      <c r="F65" s="7"/>
      <c r="G65" s="15">
        <v>0</v>
      </c>
      <c r="H65" s="10">
        <f t="shared" si="6"/>
        <v>0</v>
      </c>
      <c r="I65" s="7">
        <f t="shared" si="0"/>
        <v>528</v>
      </c>
      <c r="Z65" s="8"/>
      <c r="AA65" s="8"/>
      <c r="AB65" s="8"/>
      <c r="AC65" s="8"/>
      <c r="AD65" s="8"/>
      <c r="AE65" s="8"/>
      <c r="AF65" s="8"/>
      <c r="AG65" s="8"/>
    </row>
    <row r="66" spans="1:33" ht="12.75" customHeight="1" x14ac:dyDescent="0.2">
      <c r="A66" s="210"/>
      <c r="B66" s="210"/>
      <c r="C66" s="50" t="s">
        <v>3</v>
      </c>
      <c r="D66" s="15"/>
      <c r="E66" s="10" t="s">
        <v>102</v>
      </c>
      <c r="F66" s="7"/>
      <c r="G66" s="15"/>
      <c r="H66" s="10" t="s">
        <v>102</v>
      </c>
      <c r="I66" s="7">
        <f t="shared" si="0"/>
        <v>0</v>
      </c>
      <c r="Z66" s="8"/>
      <c r="AA66" s="8"/>
      <c r="AB66" s="8"/>
      <c r="AC66" s="8"/>
      <c r="AD66" s="8"/>
      <c r="AE66" s="8"/>
      <c r="AF66" s="8"/>
      <c r="AG66" s="8"/>
    </row>
    <row r="67" spans="1:33" ht="12.75" customHeight="1" x14ac:dyDescent="0.2">
      <c r="A67" s="210"/>
      <c r="B67" s="210"/>
      <c r="C67" s="50" t="s">
        <v>6</v>
      </c>
      <c r="D67" s="15"/>
      <c r="E67" s="10" t="s">
        <v>102</v>
      </c>
      <c r="F67" s="7"/>
      <c r="G67" s="15"/>
      <c r="H67" s="10" t="s">
        <v>102</v>
      </c>
      <c r="I67" s="7">
        <f t="shared" si="0"/>
        <v>0</v>
      </c>
      <c r="Z67" s="8"/>
      <c r="AA67" s="8"/>
      <c r="AB67" s="8"/>
      <c r="AC67" s="8"/>
      <c r="AD67" s="8"/>
      <c r="AE67" s="8"/>
      <c r="AF67" s="8"/>
      <c r="AG67" s="8"/>
    </row>
    <row r="68" spans="1:33" ht="12.75" customHeight="1" x14ac:dyDescent="0.2">
      <c r="A68" s="210"/>
      <c r="B68" s="210"/>
      <c r="C68" s="50" t="s">
        <v>9</v>
      </c>
      <c r="D68" s="15"/>
      <c r="E68" s="10" t="s">
        <v>102</v>
      </c>
      <c r="F68" s="7"/>
      <c r="G68" s="15"/>
      <c r="H68" s="10" t="s">
        <v>102</v>
      </c>
      <c r="I68" s="7">
        <f t="shared" si="0"/>
        <v>0</v>
      </c>
      <c r="Z68" s="8"/>
      <c r="AA68" s="8"/>
      <c r="AB68" s="8"/>
      <c r="AC68" s="8"/>
      <c r="AD68" s="8"/>
      <c r="AE68" s="8"/>
      <c r="AF68" s="8"/>
      <c r="AG68" s="8"/>
    </row>
    <row r="69" spans="1:33" ht="12.75" customHeight="1" x14ac:dyDescent="0.2">
      <c r="A69" s="210"/>
      <c r="B69" s="210"/>
      <c r="C69" s="50" t="s">
        <v>236</v>
      </c>
      <c r="D69" s="15"/>
      <c r="E69" s="10" t="s">
        <v>102</v>
      </c>
      <c r="F69" s="7"/>
      <c r="G69" s="15"/>
      <c r="H69" s="10" t="s">
        <v>102</v>
      </c>
      <c r="I69" s="7">
        <f t="shared" si="0"/>
        <v>0</v>
      </c>
      <c r="N69" s="95"/>
      <c r="Z69" s="8"/>
      <c r="AA69" s="8"/>
      <c r="AB69" s="8"/>
      <c r="AC69" s="8"/>
      <c r="AD69" s="8"/>
      <c r="AE69" s="8"/>
      <c r="AF69" s="8"/>
      <c r="AG69" s="8"/>
    </row>
    <row r="70" spans="1:33" ht="12.75" customHeight="1" x14ac:dyDescent="0.2">
      <c r="A70" s="210"/>
      <c r="B70" s="210"/>
      <c r="C70" s="50" t="s">
        <v>4</v>
      </c>
      <c r="D70" s="15"/>
      <c r="E70" s="10" t="s">
        <v>102</v>
      </c>
      <c r="F70" s="7"/>
      <c r="G70" s="15"/>
      <c r="H70" s="10" t="s">
        <v>102</v>
      </c>
      <c r="I70" s="7">
        <f t="shared" si="0"/>
        <v>0</v>
      </c>
      <c r="N70" s="95"/>
      <c r="Z70" s="8"/>
      <c r="AA70" s="8"/>
      <c r="AB70" s="8"/>
      <c r="AC70" s="8"/>
      <c r="AD70" s="8"/>
      <c r="AE70" s="8"/>
      <c r="AF70" s="8"/>
      <c r="AG70" s="8"/>
    </row>
    <row r="71" spans="1:33" ht="12.75" customHeight="1" x14ac:dyDescent="0.2">
      <c r="A71" s="210"/>
      <c r="B71" s="210"/>
      <c r="C71" s="50" t="s">
        <v>10</v>
      </c>
      <c r="D71" s="15"/>
      <c r="E71" s="10" t="s">
        <v>102</v>
      </c>
      <c r="F71" s="7"/>
      <c r="G71" s="15"/>
      <c r="H71" s="10" t="s">
        <v>102</v>
      </c>
      <c r="I71" s="7">
        <f t="shared" si="0"/>
        <v>0</v>
      </c>
      <c r="N71" s="95"/>
      <c r="Z71" s="8"/>
      <c r="AA71" s="8"/>
      <c r="AB71" s="8"/>
      <c r="AC71" s="8"/>
      <c r="AD71" s="8"/>
      <c r="AE71" s="8"/>
      <c r="AF71" s="8"/>
      <c r="AG71" s="8"/>
    </row>
    <row r="72" spans="1:33" ht="12.75" customHeight="1" x14ac:dyDescent="0.2">
      <c r="A72" s="210"/>
      <c r="B72" s="210"/>
      <c r="C72" s="50" t="s">
        <v>22</v>
      </c>
      <c r="D72" s="15"/>
      <c r="E72" s="10" t="s">
        <v>102</v>
      </c>
      <c r="F72" s="7"/>
      <c r="G72" s="15"/>
      <c r="H72" s="10" t="s">
        <v>102</v>
      </c>
      <c r="I72" s="7">
        <f t="shared" si="0"/>
        <v>0</v>
      </c>
      <c r="N72" s="95"/>
      <c r="Z72" s="8"/>
      <c r="AA72" s="8"/>
      <c r="AB72" s="8"/>
      <c r="AC72" s="8"/>
      <c r="AD72" s="8"/>
      <c r="AE72" s="8"/>
      <c r="AF72" s="8"/>
      <c r="AG72" s="8"/>
    </row>
    <row r="73" spans="1:33" ht="12.75" customHeight="1" x14ac:dyDescent="0.2">
      <c r="A73" s="210"/>
      <c r="B73" s="210"/>
      <c r="C73" s="50" t="s">
        <v>23</v>
      </c>
      <c r="D73" s="15"/>
      <c r="E73" s="10" t="s">
        <v>102</v>
      </c>
      <c r="F73" s="7"/>
      <c r="G73" s="15"/>
      <c r="H73" s="10" t="s">
        <v>102</v>
      </c>
      <c r="I73" s="7">
        <f t="shared" si="0"/>
        <v>0</v>
      </c>
      <c r="N73" s="95"/>
      <c r="Z73" s="8"/>
      <c r="AA73" s="8"/>
      <c r="AB73" s="8"/>
      <c r="AC73" s="8"/>
      <c r="AD73" s="8"/>
      <c r="AE73" s="8"/>
      <c r="AF73" s="8"/>
      <c r="AG73" s="8"/>
    </row>
    <row r="74" spans="1:33" ht="12.75" customHeight="1" x14ac:dyDescent="0.2">
      <c r="A74" s="210"/>
      <c r="B74" s="210"/>
      <c r="C74" s="50" t="s">
        <v>47</v>
      </c>
      <c r="D74" s="15"/>
      <c r="E74" s="10" t="s">
        <v>102</v>
      </c>
      <c r="F74" s="7"/>
      <c r="G74" s="15"/>
      <c r="H74" s="10" t="s">
        <v>102</v>
      </c>
      <c r="I74" s="7">
        <f t="shared" si="0"/>
        <v>0</v>
      </c>
      <c r="N74" s="95"/>
      <c r="Z74" s="8"/>
      <c r="AA74" s="8"/>
      <c r="AB74" s="8"/>
      <c r="AC74" s="8"/>
      <c r="AD74" s="8"/>
      <c r="AE74" s="8"/>
      <c r="AF74" s="8"/>
      <c r="AG74" s="8"/>
    </row>
    <row r="75" spans="1:33" ht="12.75" customHeight="1" x14ac:dyDescent="0.2">
      <c r="A75" s="210"/>
      <c r="B75" s="210"/>
      <c r="C75" s="50" t="s">
        <v>24</v>
      </c>
      <c r="D75" s="15"/>
      <c r="E75" s="10" t="s">
        <v>102</v>
      </c>
      <c r="F75" s="7"/>
      <c r="G75" s="15"/>
      <c r="H75" s="10" t="s">
        <v>102</v>
      </c>
      <c r="I75" s="7">
        <f t="shared" si="0"/>
        <v>0</v>
      </c>
      <c r="N75" s="95"/>
      <c r="Z75" s="8"/>
      <c r="AA75" s="8"/>
      <c r="AB75" s="8"/>
      <c r="AC75" s="8"/>
      <c r="AD75" s="8"/>
      <c r="AE75" s="8"/>
      <c r="AF75" s="8"/>
      <c r="AG75" s="8"/>
    </row>
    <row r="76" spans="1:33" ht="12.75" customHeight="1" x14ac:dyDescent="0.2">
      <c r="A76" s="210"/>
      <c r="B76" s="210"/>
      <c r="C76" s="50" t="s">
        <v>5</v>
      </c>
      <c r="D76" s="15"/>
      <c r="E76" s="10" t="s">
        <v>102</v>
      </c>
      <c r="F76" s="7"/>
      <c r="G76" s="15"/>
      <c r="H76" s="10" t="s">
        <v>102</v>
      </c>
      <c r="I76" s="7">
        <f t="shared" si="0"/>
        <v>0</v>
      </c>
      <c r="N76" s="95"/>
      <c r="Z76" s="8"/>
      <c r="AA76" s="8"/>
      <c r="AB76" s="8"/>
      <c r="AC76" s="8"/>
      <c r="AD76" s="8"/>
      <c r="AE76" s="8"/>
      <c r="AF76" s="8"/>
      <c r="AG76" s="8"/>
    </row>
    <row r="77" spans="1:33" ht="12.75" customHeight="1" thickBot="1" x14ac:dyDescent="0.25">
      <c r="A77" s="210"/>
      <c r="B77" s="217"/>
      <c r="C77" s="64" t="s">
        <v>25</v>
      </c>
      <c r="D77" s="60">
        <f>SUM(D53:D76)</f>
        <v>528</v>
      </c>
      <c r="E77" s="61">
        <f t="shared" ref="E77:E101" si="7">+D77/$I77</f>
        <v>0.33673469387755101</v>
      </c>
      <c r="F77" s="63"/>
      <c r="G77" s="60">
        <f>SUM(G53:G76)</f>
        <v>1040</v>
      </c>
      <c r="H77" s="61">
        <f t="shared" ref="H77:H101" si="8">+G77/$I77</f>
        <v>0.66326530612244894</v>
      </c>
      <c r="I77" s="63">
        <f t="shared" ref="I77:I101" si="9">+D77+G77</f>
        <v>1568</v>
      </c>
      <c r="Z77" s="8"/>
      <c r="AA77" s="8"/>
      <c r="AB77" s="8"/>
      <c r="AC77" s="8"/>
      <c r="AD77" s="8"/>
      <c r="AE77" s="8"/>
      <c r="AF77" s="8"/>
      <c r="AG77" s="8"/>
    </row>
    <row r="78" spans="1:33" ht="12.75" customHeight="1" thickBot="1" x14ac:dyDescent="0.25">
      <c r="A78" s="217"/>
      <c r="B78" s="204" t="s">
        <v>326</v>
      </c>
      <c r="C78" s="205"/>
      <c r="D78" s="76">
        <f>+D77</f>
        <v>528</v>
      </c>
      <c r="E78" s="77">
        <f t="shared" si="7"/>
        <v>0.33673469387755101</v>
      </c>
      <c r="F78" s="78"/>
      <c r="G78" s="76">
        <f>+G77</f>
        <v>1040</v>
      </c>
      <c r="H78" s="77">
        <f t="shared" si="8"/>
        <v>0.66326530612244894</v>
      </c>
      <c r="I78" s="78">
        <f t="shared" si="9"/>
        <v>1568</v>
      </c>
      <c r="Z78" s="8"/>
      <c r="AA78" s="8"/>
      <c r="AB78" s="8"/>
      <c r="AC78" s="8"/>
      <c r="AD78" s="8"/>
      <c r="AE78" s="8"/>
      <c r="AF78" s="8"/>
      <c r="AG78" s="8"/>
    </row>
    <row r="79" spans="1:33" ht="12.75" customHeight="1" x14ac:dyDescent="0.2">
      <c r="A79" s="212" t="s">
        <v>534</v>
      </c>
      <c r="B79" s="212" t="s">
        <v>518</v>
      </c>
      <c r="C79" s="51" t="s">
        <v>76</v>
      </c>
      <c r="D79" s="86"/>
      <c r="E79" s="87"/>
      <c r="F79" s="86"/>
      <c r="G79" s="86"/>
      <c r="H79" s="87"/>
      <c r="I79" s="86"/>
      <c r="N79" s="95"/>
      <c r="Z79" s="8"/>
      <c r="AA79" s="8"/>
      <c r="AB79" s="8"/>
      <c r="AC79" s="8"/>
      <c r="AD79" s="8"/>
      <c r="AE79" s="8"/>
      <c r="AF79" s="8"/>
      <c r="AG79" s="8"/>
    </row>
    <row r="80" spans="1:33" ht="12.75" customHeight="1" x14ac:dyDescent="0.2">
      <c r="A80" s="209"/>
      <c r="B80" s="209"/>
      <c r="C80" s="9" t="s">
        <v>234</v>
      </c>
      <c r="D80" s="15"/>
      <c r="E80" s="10" t="s">
        <v>102</v>
      </c>
      <c r="F80" s="7"/>
      <c r="G80" s="15"/>
      <c r="H80" s="10" t="s">
        <v>102</v>
      </c>
      <c r="I80" s="7">
        <f t="shared" si="9"/>
        <v>0</v>
      </c>
      <c r="N80" s="95"/>
      <c r="Z80" s="8"/>
      <c r="AA80" s="8"/>
      <c r="AB80" s="8"/>
      <c r="AC80" s="8"/>
      <c r="AD80" s="8"/>
      <c r="AE80" s="8"/>
      <c r="AF80" s="8"/>
      <c r="AG80" s="8"/>
    </row>
    <row r="81" spans="1:33" ht="12.75" customHeight="1" x14ac:dyDescent="0.2">
      <c r="A81" s="209"/>
      <c r="B81" s="209"/>
      <c r="C81" s="9" t="s">
        <v>7</v>
      </c>
      <c r="D81" s="15"/>
      <c r="E81" s="10" t="s">
        <v>102</v>
      </c>
      <c r="F81" s="7"/>
      <c r="G81" s="15"/>
      <c r="H81" s="10" t="s">
        <v>102</v>
      </c>
      <c r="I81" s="7">
        <f t="shared" si="9"/>
        <v>0</v>
      </c>
      <c r="N81" s="95"/>
      <c r="Z81" s="8"/>
      <c r="AA81" s="8"/>
      <c r="AB81" s="8"/>
      <c r="AC81" s="8"/>
      <c r="AD81" s="8"/>
      <c r="AE81" s="8"/>
      <c r="AF81" s="8"/>
      <c r="AG81" s="8"/>
    </row>
    <row r="82" spans="1:33" ht="12.75" customHeight="1" x14ac:dyDescent="0.2">
      <c r="A82" s="209"/>
      <c r="B82" s="209"/>
      <c r="C82" s="9" t="s">
        <v>235</v>
      </c>
      <c r="D82" s="15">
        <v>0</v>
      </c>
      <c r="E82" s="10">
        <f t="shared" si="7"/>
        <v>0</v>
      </c>
      <c r="F82" s="7"/>
      <c r="G82" s="15">
        <v>576</v>
      </c>
      <c r="H82" s="10">
        <f t="shared" si="8"/>
        <v>1</v>
      </c>
      <c r="I82" s="7">
        <f t="shared" si="9"/>
        <v>576</v>
      </c>
      <c r="N82" s="95"/>
      <c r="Z82" s="8"/>
      <c r="AA82" s="8"/>
      <c r="AB82" s="8"/>
      <c r="AC82" s="8"/>
      <c r="AD82" s="8"/>
      <c r="AE82" s="8"/>
      <c r="AF82" s="8"/>
      <c r="AG82" s="8"/>
    </row>
    <row r="83" spans="1:33" ht="12.75" customHeight="1" x14ac:dyDescent="0.2">
      <c r="A83" s="209"/>
      <c r="B83" s="209"/>
      <c r="C83" s="9" t="s">
        <v>14</v>
      </c>
      <c r="D83" s="15"/>
      <c r="E83" s="10" t="s">
        <v>102</v>
      </c>
      <c r="F83" s="7"/>
      <c r="G83" s="15"/>
      <c r="H83" s="10" t="s">
        <v>102</v>
      </c>
      <c r="I83" s="7">
        <f t="shared" si="9"/>
        <v>0</v>
      </c>
      <c r="Z83" s="8"/>
      <c r="AA83" s="8"/>
      <c r="AB83" s="8"/>
      <c r="AC83" s="8"/>
      <c r="AD83" s="8"/>
      <c r="AE83" s="8"/>
      <c r="AF83" s="8"/>
      <c r="AG83" s="8"/>
    </row>
    <row r="84" spans="1:33" ht="12.75" customHeight="1" x14ac:dyDescent="0.2">
      <c r="A84" s="209"/>
      <c r="B84" s="210"/>
      <c r="C84" s="9" t="s">
        <v>0</v>
      </c>
      <c r="D84" s="15"/>
      <c r="E84" s="10" t="s">
        <v>102</v>
      </c>
      <c r="F84" s="7"/>
      <c r="G84" s="15"/>
      <c r="H84" s="10" t="s">
        <v>102</v>
      </c>
      <c r="I84" s="7">
        <f t="shared" si="9"/>
        <v>0</v>
      </c>
      <c r="Z84" s="8"/>
      <c r="AA84" s="8"/>
      <c r="AB84" s="8"/>
      <c r="AC84" s="8"/>
      <c r="AD84" s="8"/>
      <c r="AE84" s="8"/>
      <c r="AF84" s="8"/>
      <c r="AG84" s="8"/>
    </row>
    <row r="85" spans="1:33" ht="12.75" customHeight="1" x14ac:dyDescent="0.2">
      <c r="A85" s="209"/>
      <c r="B85" s="210"/>
      <c r="C85" s="50" t="s">
        <v>34</v>
      </c>
      <c r="D85" s="15"/>
      <c r="E85" s="10" t="s">
        <v>102</v>
      </c>
      <c r="F85" s="7"/>
      <c r="G85" s="15"/>
      <c r="H85" s="10" t="s">
        <v>102</v>
      </c>
      <c r="I85" s="7">
        <f t="shared" si="9"/>
        <v>0</v>
      </c>
      <c r="Z85" s="8"/>
      <c r="AA85" s="8"/>
      <c r="AB85" s="8"/>
      <c r="AC85" s="8"/>
      <c r="AD85" s="8"/>
      <c r="AE85" s="8"/>
      <c r="AF85" s="8"/>
      <c r="AG85" s="8"/>
    </row>
    <row r="86" spans="1:33" ht="12.75" customHeight="1" x14ac:dyDescent="0.2">
      <c r="A86" s="209"/>
      <c r="B86" s="210"/>
      <c r="C86" s="50" t="s">
        <v>37</v>
      </c>
      <c r="D86" s="15"/>
      <c r="E86" s="10" t="s">
        <v>102</v>
      </c>
      <c r="F86" s="7"/>
      <c r="G86" s="15"/>
      <c r="H86" s="10" t="s">
        <v>102</v>
      </c>
      <c r="I86" s="7">
        <f t="shared" si="9"/>
        <v>0</v>
      </c>
      <c r="Z86" s="8"/>
      <c r="AA86" s="8"/>
      <c r="AB86" s="8"/>
      <c r="AC86" s="8"/>
      <c r="AD86" s="8"/>
      <c r="AE86" s="8"/>
      <c r="AF86" s="8"/>
      <c r="AG86" s="8"/>
    </row>
    <row r="87" spans="1:33" ht="12.75" customHeight="1" x14ac:dyDescent="0.2">
      <c r="A87" s="209"/>
      <c r="B87" s="210"/>
      <c r="C87" s="50" t="s">
        <v>208</v>
      </c>
      <c r="D87" s="15"/>
      <c r="E87" s="10" t="s">
        <v>102</v>
      </c>
      <c r="F87" s="7"/>
      <c r="G87" s="15"/>
      <c r="H87" s="10" t="s">
        <v>102</v>
      </c>
      <c r="I87" s="7">
        <f t="shared" si="9"/>
        <v>0</v>
      </c>
      <c r="Z87" s="8"/>
      <c r="AA87" s="8"/>
      <c r="AB87" s="8"/>
      <c r="AC87" s="8"/>
      <c r="AD87" s="8"/>
      <c r="AE87" s="8"/>
      <c r="AF87" s="8"/>
      <c r="AG87" s="8"/>
    </row>
    <row r="88" spans="1:33" ht="12.75" customHeight="1" x14ac:dyDescent="0.2">
      <c r="A88" s="209"/>
      <c r="B88" s="210"/>
      <c r="C88" s="50" t="s">
        <v>1</v>
      </c>
      <c r="D88" s="15">
        <v>0</v>
      </c>
      <c r="E88" s="10">
        <f t="shared" si="7"/>
        <v>0</v>
      </c>
      <c r="F88" s="7"/>
      <c r="G88" s="15">
        <v>896</v>
      </c>
      <c r="H88" s="10">
        <f t="shared" si="8"/>
        <v>1</v>
      </c>
      <c r="I88" s="7">
        <f t="shared" si="9"/>
        <v>896</v>
      </c>
      <c r="Z88" s="8"/>
      <c r="AA88" s="8"/>
      <c r="AB88" s="8"/>
      <c r="AC88" s="8"/>
      <c r="AD88" s="8"/>
      <c r="AE88" s="8"/>
      <c r="AF88" s="8"/>
      <c r="AG88" s="8"/>
    </row>
    <row r="89" spans="1:33" ht="12.75" customHeight="1" x14ac:dyDescent="0.2">
      <c r="A89" s="209"/>
      <c r="B89" s="210"/>
      <c r="C89" s="50" t="s">
        <v>16</v>
      </c>
      <c r="D89" s="15"/>
      <c r="E89" s="10" t="s">
        <v>102</v>
      </c>
      <c r="F89" s="7"/>
      <c r="G89" s="15"/>
      <c r="H89" s="10" t="s">
        <v>102</v>
      </c>
      <c r="I89" s="7">
        <f t="shared" si="9"/>
        <v>0</v>
      </c>
      <c r="Z89" s="8"/>
      <c r="AA89" s="8"/>
      <c r="AB89" s="8"/>
      <c r="AC89" s="8"/>
      <c r="AD89" s="8"/>
      <c r="AE89" s="8"/>
      <c r="AF89" s="8"/>
      <c r="AG89" s="8"/>
    </row>
    <row r="90" spans="1:33" ht="12.75" customHeight="1" x14ac:dyDescent="0.2">
      <c r="A90" s="209"/>
      <c r="B90" s="210"/>
      <c r="C90" s="50" t="s">
        <v>21</v>
      </c>
      <c r="D90" s="15">
        <v>0</v>
      </c>
      <c r="E90" s="10">
        <f t="shared" si="7"/>
        <v>0</v>
      </c>
      <c r="F90" s="7"/>
      <c r="G90" s="15">
        <v>432</v>
      </c>
      <c r="H90" s="10">
        <f t="shared" si="8"/>
        <v>1</v>
      </c>
      <c r="I90" s="7">
        <f t="shared" si="9"/>
        <v>432</v>
      </c>
      <c r="Z90" s="8"/>
      <c r="AA90" s="8"/>
      <c r="AB90" s="8"/>
      <c r="AC90" s="8"/>
      <c r="AD90" s="8"/>
      <c r="AE90" s="8"/>
      <c r="AF90" s="8"/>
      <c r="AG90" s="8"/>
    </row>
    <row r="91" spans="1:33" ht="12.75" customHeight="1" x14ac:dyDescent="0.2">
      <c r="A91" s="209"/>
      <c r="B91" s="210"/>
      <c r="C91" s="50" t="s">
        <v>3</v>
      </c>
      <c r="D91" s="15"/>
      <c r="E91" s="10" t="s">
        <v>102</v>
      </c>
      <c r="F91" s="7"/>
      <c r="G91" s="15"/>
      <c r="H91" s="10" t="s">
        <v>102</v>
      </c>
      <c r="I91" s="7">
        <f t="shared" si="9"/>
        <v>0</v>
      </c>
      <c r="Z91" s="8"/>
      <c r="AA91" s="8"/>
      <c r="AB91" s="8"/>
      <c r="AC91" s="8"/>
      <c r="AD91" s="8"/>
      <c r="AE91" s="8"/>
      <c r="AF91" s="8"/>
      <c r="AG91" s="8"/>
    </row>
    <row r="92" spans="1:33" ht="12.75" customHeight="1" x14ac:dyDescent="0.2">
      <c r="A92" s="209"/>
      <c r="B92" s="210"/>
      <c r="C92" s="50" t="s">
        <v>6</v>
      </c>
      <c r="D92" s="15">
        <v>0</v>
      </c>
      <c r="E92" s="10">
        <f t="shared" si="7"/>
        <v>0</v>
      </c>
      <c r="F92" s="7"/>
      <c r="G92" s="15">
        <v>960</v>
      </c>
      <c r="H92" s="10">
        <f t="shared" si="8"/>
        <v>1</v>
      </c>
      <c r="I92" s="7">
        <f t="shared" si="9"/>
        <v>960</v>
      </c>
      <c r="Z92" s="8"/>
      <c r="AA92" s="8"/>
      <c r="AB92" s="8"/>
      <c r="AC92" s="8"/>
      <c r="AD92" s="8"/>
      <c r="AE92" s="8"/>
      <c r="AF92" s="8"/>
      <c r="AG92" s="8"/>
    </row>
    <row r="93" spans="1:33" ht="12.75" customHeight="1" x14ac:dyDescent="0.2">
      <c r="A93" s="209"/>
      <c r="B93" s="210"/>
      <c r="C93" s="50" t="s">
        <v>9</v>
      </c>
      <c r="D93" s="15"/>
      <c r="E93" s="10" t="s">
        <v>102</v>
      </c>
      <c r="F93" s="7"/>
      <c r="G93" s="15"/>
      <c r="H93" s="10" t="s">
        <v>102</v>
      </c>
      <c r="I93" s="7">
        <f t="shared" si="9"/>
        <v>0</v>
      </c>
      <c r="Z93" s="8"/>
      <c r="AA93" s="8"/>
      <c r="AB93" s="8"/>
      <c r="AC93" s="8"/>
      <c r="AD93" s="8"/>
      <c r="AE93" s="8"/>
      <c r="AF93" s="8"/>
      <c r="AG93" s="8"/>
    </row>
    <row r="94" spans="1:33" ht="12.75" customHeight="1" x14ac:dyDescent="0.2">
      <c r="A94" s="209"/>
      <c r="B94" s="210"/>
      <c r="C94" s="50" t="s">
        <v>236</v>
      </c>
      <c r="D94" s="15"/>
      <c r="E94" s="10" t="s">
        <v>102</v>
      </c>
      <c r="F94" s="7"/>
      <c r="G94" s="15"/>
      <c r="H94" s="10" t="s">
        <v>102</v>
      </c>
      <c r="I94" s="7">
        <f t="shared" si="9"/>
        <v>0</v>
      </c>
      <c r="Z94" s="8"/>
      <c r="AA94" s="8"/>
      <c r="AB94" s="8"/>
      <c r="AC94" s="8"/>
      <c r="AD94" s="8"/>
      <c r="AE94" s="8"/>
      <c r="AF94" s="8"/>
      <c r="AG94" s="8"/>
    </row>
    <row r="95" spans="1:33" ht="12.75" customHeight="1" x14ac:dyDescent="0.2">
      <c r="A95" s="209"/>
      <c r="B95" s="210"/>
      <c r="C95" s="50" t="s">
        <v>4</v>
      </c>
      <c r="D95" s="15"/>
      <c r="E95" s="10" t="s">
        <v>102</v>
      </c>
      <c r="F95" s="7"/>
      <c r="G95" s="15"/>
      <c r="H95" s="10" t="s">
        <v>102</v>
      </c>
      <c r="I95" s="7">
        <f t="shared" si="9"/>
        <v>0</v>
      </c>
      <c r="Z95" s="8"/>
      <c r="AA95" s="8"/>
      <c r="AB95" s="8"/>
      <c r="AC95" s="8"/>
      <c r="AD95" s="8"/>
      <c r="AE95" s="8"/>
      <c r="AF95" s="8"/>
      <c r="AG95" s="8"/>
    </row>
    <row r="96" spans="1:33" ht="12.75" customHeight="1" x14ac:dyDescent="0.2">
      <c r="A96" s="209"/>
      <c r="B96" s="210"/>
      <c r="C96" s="50" t="s">
        <v>22</v>
      </c>
      <c r="D96" s="15"/>
      <c r="E96" s="10" t="s">
        <v>102</v>
      </c>
      <c r="F96" s="7"/>
      <c r="G96" s="15"/>
      <c r="H96" s="10" t="s">
        <v>102</v>
      </c>
      <c r="I96" s="7">
        <f t="shared" si="9"/>
        <v>0</v>
      </c>
      <c r="Z96" s="8"/>
      <c r="AA96" s="8"/>
      <c r="AB96" s="8"/>
      <c r="AC96" s="8"/>
      <c r="AD96" s="8"/>
      <c r="AE96" s="8"/>
      <c r="AF96" s="8"/>
      <c r="AG96" s="8"/>
    </row>
    <row r="97" spans="1:33" ht="12.75" customHeight="1" x14ac:dyDescent="0.2">
      <c r="A97" s="209"/>
      <c r="B97" s="210"/>
      <c r="C97" s="50" t="s">
        <v>23</v>
      </c>
      <c r="D97" s="15">
        <v>0</v>
      </c>
      <c r="E97" s="10">
        <f t="shared" si="7"/>
        <v>0</v>
      </c>
      <c r="F97" s="7"/>
      <c r="G97" s="15">
        <v>336</v>
      </c>
      <c r="H97" s="10">
        <f t="shared" si="8"/>
        <v>1</v>
      </c>
      <c r="I97" s="7">
        <f t="shared" si="9"/>
        <v>336</v>
      </c>
      <c r="Z97" s="8"/>
      <c r="AA97" s="8"/>
      <c r="AB97" s="8"/>
      <c r="AC97" s="8"/>
      <c r="AD97" s="8"/>
      <c r="AE97" s="8"/>
      <c r="AF97" s="8"/>
      <c r="AG97" s="8"/>
    </row>
    <row r="98" spans="1:33" ht="12.75" customHeight="1" x14ac:dyDescent="0.2">
      <c r="A98" s="209"/>
      <c r="B98" s="210"/>
      <c r="C98" s="50" t="s">
        <v>47</v>
      </c>
      <c r="D98" s="15"/>
      <c r="E98" s="10" t="s">
        <v>102</v>
      </c>
      <c r="F98" s="7"/>
      <c r="G98" s="15"/>
      <c r="H98" s="10" t="s">
        <v>102</v>
      </c>
      <c r="I98" s="7">
        <f t="shared" si="9"/>
        <v>0</v>
      </c>
      <c r="Z98" s="8"/>
      <c r="AA98" s="8"/>
      <c r="AB98" s="8"/>
      <c r="AC98" s="8"/>
      <c r="AD98" s="8"/>
      <c r="AE98" s="8"/>
      <c r="AF98" s="8"/>
      <c r="AG98" s="8"/>
    </row>
    <row r="99" spans="1:33" ht="12.75" customHeight="1" x14ac:dyDescent="0.2">
      <c r="A99" s="209"/>
      <c r="B99" s="210"/>
      <c r="C99" s="50" t="s">
        <v>5</v>
      </c>
      <c r="D99" s="15">
        <v>0</v>
      </c>
      <c r="E99" s="10">
        <f t="shared" si="7"/>
        <v>0</v>
      </c>
      <c r="F99" s="7"/>
      <c r="G99" s="15">
        <v>288</v>
      </c>
      <c r="H99" s="10">
        <f t="shared" si="8"/>
        <v>1</v>
      </c>
      <c r="I99" s="7">
        <f t="shared" si="9"/>
        <v>288</v>
      </c>
      <c r="Z99" s="8"/>
      <c r="AA99" s="8"/>
      <c r="AB99" s="8"/>
      <c r="AC99" s="8"/>
      <c r="AD99" s="8"/>
      <c r="AE99" s="8"/>
      <c r="AF99" s="8"/>
      <c r="AG99" s="8"/>
    </row>
    <row r="100" spans="1:33" ht="12.75" customHeight="1" thickBot="1" x14ac:dyDescent="0.25">
      <c r="A100" s="209"/>
      <c r="B100" s="217"/>
      <c r="C100" s="64" t="s">
        <v>25</v>
      </c>
      <c r="D100" s="60">
        <f>SUM(D80:D99)</f>
        <v>0</v>
      </c>
      <c r="E100" s="61">
        <f t="shared" si="7"/>
        <v>0</v>
      </c>
      <c r="F100" s="63"/>
      <c r="G100" s="60">
        <f>SUM(G80:G99)</f>
        <v>3488</v>
      </c>
      <c r="H100" s="61">
        <f t="shared" si="8"/>
        <v>1</v>
      </c>
      <c r="I100" s="63">
        <f t="shared" si="9"/>
        <v>3488</v>
      </c>
      <c r="N100" s="95"/>
      <c r="Z100" s="8"/>
      <c r="AA100" s="8"/>
      <c r="AB100" s="8"/>
      <c r="AC100" s="8"/>
      <c r="AD100" s="8"/>
      <c r="AE100" s="8"/>
      <c r="AF100" s="8"/>
      <c r="AG100" s="8"/>
    </row>
    <row r="101" spans="1:33" ht="12.75" customHeight="1" thickBot="1" x14ac:dyDescent="0.25">
      <c r="A101" s="219"/>
      <c r="B101" s="204" t="s">
        <v>327</v>
      </c>
      <c r="C101" s="205"/>
      <c r="D101" s="76">
        <f>+D100</f>
        <v>0</v>
      </c>
      <c r="E101" s="77">
        <f t="shared" si="7"/>
        <v>0</v>
      </c>
      <c r="F101" s="78"/>
      <c r="G101" s="76">
        <f>+G100</f>
        <v>3488</v>
      </c>
      <c r="H101" s="77">
        <f t="shared" si="8"/>
        <v>1</v>
      </c>
      <c r="I101" s="78">
        <f t="shared" si="9"/>
        <v>3488</v>
      </c>
      <c r="Z101" s="8"/>
      <c r="AA101" s="8"/>
      <c r="AB101" s="8"/>
      <c r="AC101" s="8"/>
      <c r="AD101" s="8"/>
      <c r="AE101" s="8"/>
      <c r="AF101" s="8"/>
      <c r="AG101" s="8"/>
    </row>
    <row r="102" spans="1:33" ht="12.75" customHeight="1" x14ac:dyDescent="0.2">
      <c r="A102" s="209" t="s">
        <v>533</v>
      </c>
      <c r="B102" s="212" t="s">
        <v>519</v>
      </c>
      <c r="C102" s="53" t="s">
        <v>668</v>
      </c>
      <c r="D102" s="43"/>
      <c r="E102" s="42"/>
      <c r="F102" s="43"/>
      <c r="G102" s="43"/>
      <c r="H102" s="42"/>
      <c r="I102" s="43"/>
      <c r="N102" s="95"/>
      <c r="Z102" s="8"/>
      <c r="AA102" s="8"/>
      <c r="AB102" s="8"/>
      <c r="AC102" s="8"/>
      <c r="AD102" s="8"/>
      <c r="AE102" s="8"/>
      <c r="AF102" s="8"/>
      <c r="AG102" s="8"/>
    </row>
    <row r="103" spans="1:33" ht="12.75" customHeight="1" x14ac:dyDescent="0.2">
      <c r="A103" s="210"/>
      <c r="B103" s="210"/>
      <c r="C103" s="9" t="s">
        <v>19</v>
      </c>
      <c r="D103" s="7"/>
      <c r="E103" s="10" t="s">
        <v>102</v>
      </c>
      <c r="F103" s="12"/>
      <c r="G103" s="7"/>
      <c r="H103" s="10" t="s">
        <v>102</v>
      </c>
      <c r="I103" s="7">
        <f t="shared" ref="I103:I183" si="10">+D103+G103</f>
        <v>0</v>
      </c>
      <c r="N103" s="95"/>
      <c r="Z103" s="8"/>
      <c r="AA103" s="8"/>
      <c r="AB103" s="8"/>
      <c r="AC103" s="8"/>
      <c r="AD103" s="8"/>
      <c r="AE103" s="8"/>
      <c r="AF103" s="8"/>
      <c r="AG103" s="8"/>
    </row>
    <row r="104" spans="1:33" ht="12.75" customHeight="1" x14ac:dyDescent="0.2">
      <c r="A104" s="210"/>
      <c r="B104" s="210"/>
      <c r="C104" s="9" t="s">
        <v>237</v>
      </c>
      <c r="D104" s="7"/>
      <c r="E104" s="10" t="s">
        <v>102</v>
      </c>
      <c r="F104" s="7"/>
      <c r="G104" s="7"/>
      <c r="H104" s="10" t="s">
        <v>102</v>
      </c>
      <c r="I104" s="7">
        <f t="shared" si="10"/>
        <v>0</v>
      </c>
      <c r="N104" s="95"/>
      <c r="Z104" s="8"/>
      <c r="AA104" s="8"/>
      <c r="AB104" s="8"/>
      <c r="AC104" s="8"/>
      <c r="AD104" s="8"/>
      <c r="AE104" s="8"/>
      <c r="AF104" s="8"/>
      <c r="AG104" s="8"/>
    </row>
    <row r="105" spans="1:33" ht="12.75" customHeight="1" x14ac:dyDescent="0.2">
      <c r="A105" s="210"/>
      <c r="B105" s="210"/>
      <c r="C105" s="9" t="s">
        <v>208</v>
      </c>
      <c r="D105" s="7">
        <v>0</v>
      </c>
      <c r="E105" s="10">
        <f t="shared" ref="E105:E183" si="11">+D105/$I105</f>
        <v>0</v>
      </c>
      <c r="F105" s="7"/>
      <c r="G105" s="7">
        <v>1344</v>
      </c>
      <c r="H105" s="10">
        <f t="shared" ref="H105:H183" si="12">+G105/$I105</f>
        <v>1</v>
      </c>
      <c r="I105" s="7">
        <f t="shared" si="10"/>
        <v>1344</v>
      </c>
      <c r="N105" s="95"/>
      <c r="Z105" s="8"/>
      <c r="AA105" s="8"/>
      <c r="AB105" s="8"/>
      <c r="AC105" s="8"/>
      <c r="AD105" s="8"/>
      <c r="AE105" s="8"/>
      <c r="AF105" s="8"/>
      <c r="AG105" s="8"/>
    </row>
    <row r="106" spans="1:33" ht="12.75" customHeight="1" x14ac:dyDescent="0.2">
      <c r="A106" s="210"/>
      <c r="B106" s="210"/>
      <c r="C106" s="9" t="s">
        <v>219</v>
      </c>
      <c r="D106" s="7"/>
      <c r="E106" s="10" t="s">
        <v>102</v>
      </c>
      <c r="F106" s="7"/>
      <c r="G106" s="7"/>
      <c r="H106" s="10" t="s">
        <v>102</v>
      </c>
      <c r="I106" s="7">
        <f t="shared" si="10"/>
        <v>0</v>
      </c>
      <c r="Z106" s="8"/>
      <c r="AA106" s="8"/>
      <c r="AB106" s="8"/>
      <c r="AC106" s="8"/>
      <c r="AD106" s="8"/>
      <c r="AE106" s="8"/>
      <c r="AF106" s="8"/>
      <c r="AG106" s="8"/>
    </row>
    <row r="107" spans="1:33" ht="12.75" customHeight="1" x14ac:dyDescent="0.2">
      <c r="A107" s="210"/>
      <c r="B107" s="210"/>
      <c r="C107" s="9" t="s">
        <v>20</v>
      </c>
      <c r="D107" s="7"/>
      <c r="E107" s="10" t="s">
        <v>102</v>
      </c>
      <c r="F107" s="7"/>
      <c r="G107" s="7"/>
      <c r="H107" s="10" t="s">
        <v>102</v>
      </c>
      <c r="I107" s="7">
        <f t="shared" si="10"/>
        <v>0</v>
      </c>
      <c r="Z107" s="8"/>
      <c r="AA107" s="8"/>
      <c r="AB107" s="8"/>
      <c r="AC107" s="8"/>
      <c r="AD107" s="8"/>
      <c r="AE107" s="8"/>
      <c r="AF107" s="8"/>
      <c r="AG107" s="8"/>
    </row>
    <row r="108" spans="1:33" ht="12.75" customHeight="1" x14ac:dyDescent="0.2">
      <c r="A108" s="210"/>
      <c r="B108" s="210"/>
      <c r="C108" s="9" t="s">
        <v>21</v>
      </c>
      <c r="D108" s="7">
        <v>384</v>
      </c>
      <c r="E108" s="10">
        <f t="shared" si="11"/>
        <v>1</v>
      </c>
      <c r="F108" s="7"/>
      <c r="G108" s="7">
        <v>0</v>
      </c>
      <c r="H108" s="10">
        <f t="shared" si="12"/>
        <v>0</v>
      </c>
      <c r="I108" s="7">
        <f t="shared" si="10"/>
        <v>384</v>
      </c>
      <c r="Z108" s="8"/>
      <c r="AA108" s="8"/>
      <c r="AB108" s="8"/>
      <c r="AC108" s="8"/>
      <c r="AD108" s="8"/>
      <c r="AE108" s="8"/>
      <c r="AF108" s="8"/>
      <c r="AG108" s="8"/>
    </row>
    <row r="109" spans="1:33" ht="12.75" customHeight="1" x14ac:dyDescent="0.2">
      <c r="A109" s="210"/>
      <c r="B109" s="210"/>
      <c r="C109" s="9" t="s">
        <v>22</v>
      </c>
      <c r="D109" s="7">
        <v>480</v>
      </c>
      <c r="E109" s="10">
        <f t="shared" si="11"/>
        <v>1</v>
      </c>
      <c r="F109" s="7"/>
      <c r="G109" s="7">
        <v>0</v>
      </c>
      <c r="H109" s="10">
        <f t="shared" si="12"/>
        <v>0</v>
      </c>
      <c r="I109" s="7">
        <f t="shared" si="10"/>
        <v>480</v>
      </c>
      <c r="Z109" s="8"/>
      <c r="AA109" s="8"/>
      <c r="AB109" s="8"/>
      <c r="AC109" s="8"/>
      <c r="AD109" s="8"/>
      <c r="AE109" s="8"/>
      <c r="AF109" s="8"/>
      <c r="AG109" s="8"/>
    </row>
    <row r="110" spans="1:33" ht="12.75" customHeight="1" x14ac:dyDescent="0.2">
      <c r="A110" s="210"/>
      <c r="B110" s="210"/>
      <c r="C110" s="9" t="s">
        <v>23</v>
      </c>
      <c r="D110" s="15">
        <v>0</v>
      </c>
      <c r="E110" s="58">
        <f t="shared" si="11"/>
        <v>0</v>
      </c>
      <c r="F110" s="50"/>
      <c r="G110" s="15">
        <v>2688</v>
      </c>
      <c r="H110" s="58">
        <f t="shared" si="12"/>
        <v>1</v>
      </c>
      <c r="I110" s="15">
        <f t="shared" si="10"/>
        <v>2688</v>
      </c>
      <c r="N110" s="95"/>
      <c r="Z110" s="8"/>
      <c r="AA110" s="8"/>
      <c r="AB110" s="8"/>
      <c r="AC110" s="8"/>
      <c r="AD110" s="8"/>
      <c r="AE110" s="8"/>
      <c r="AF110" s="8"/>
      <c r="AG110" s="8"/>
    </row>
    <row r="111" spans="1:33" ht="12.75" customHeight="1" x14ac:dyDescent="0.2">
      <c r="A111" s="210"/>
      <c r="B111" s="210"/>
      <c r="C111" s="9" t="s">
        <v>24</v>
      </c>
      <c r="D111" s="15">
        <v>528</v>
      </c>
      <c r="E111" s="58">
        <f t="shared" si="11"/>
        <v>1</v>
      </c>
      <c r="F111" s="50"/>
      <c r="G111" s="15">
        <v>0</v>
      </c>
      <c r="H111" s="58">
        <f t="shared" si="12"/>
        <v>0</v>
      </c>
      <c r="I111" s="15">
        <f t="shared" si="10"/>
        <v>528</v>
      </c>
      <c r="N111" s="95"/>
      <c r="Z111" s="8"/>
      <c r="AA111" s="8"/>
      <c r="AB111" s="8"/>
      <c r="AC111" s="8"/>
      <c r="AD111" s="8"/>
      <c r="AE111" s="8"/>
      <c r="AF111" s="8"/>
      <c r="AG111" s="8"/>
    </row>
    <row r="112" spans="1:33" ht="12.75" customHeight="1" x14ac:dyDescent="0.2">
      <c r="A112" s="210"/>
      <c r="B112" s="210"/>
      <c r="C112" s="9" t="s">
        <v>275</v>
      </c>
      <c r="D112" s="15">
        <v>0</v>
      </c>
      <c r="E112" s="58">
        <f t="shared" si="11"/>
        <v>0</v>
      </c>
      <c r="F112" s="50"/>
      <c r="G112" s="15">
        <v>432</v>
      </c>
      <c r="H112" s="58">
        <f t="shared" si="12"/>
        <v>1</v>
      </c>
      <c r="I112" s="15">
        <f t="shared" si="10"/>
        <v>432</v>
      </c>
      <c r="N112" s="95"/>
      <c r="Z112" s="8"/>
      <c r="AA112" s="8"/>
      <c r="AB112" s="8"/>
      <c r="AC112" s="8"/>
      <c r="AD112" s="8"/>
      <c r="AE112" s="8"/>
      <c r="AF112" s="8"/>
      <c r="AG112" s="8"/>
    </row>
    <row r="113" spans="1:33" ht="12.75" customHeight="1" x14ac:dyDescent="0.2">
      <c r="A113" s="210"/>
      <c r="B113" s="210"/>
      <c r="C113" s="9" t="s">
        <v>5</v>
      </c>
      <c r="D113" s="15">
        <v>2208</v>
      </c>
      <c r="E113" s="58">
        <f t="shared" si="11"/>
        <v>1</v>
      </c>
      <c r="F113" s="50"/>
      <c r="G113" s="15">
        <v>0</v>
      </c>
      <c r="H113" s="58">
        <f t="shared" si="12"/>
        <v>0</v>
      </c>
      <c r="I113" s="15">
        <f t="shared" si="10"/>
        <v>2208</v>
      </c>
      <c r="N113" s="95"/>
      <c r="Z113" s="8"/>
      <c r="AA113" s="8"/>
      <c r="AB113" s="8"/>
      <c r="AC113" s="8"/>
      <c r="AD113" s="8"/>
      <c r="AE113" s="8"/>
      <c r="AF113" s="8"/>
      <c r="AG113" s="8"/>
    </row>
    <row r="114" spans="1:33" ht="12.75" customHeight="1" x14ac:dyDescent="0.2">
      <c r="A114" s="210"/>
      <c r="B114" s="210"/>
      <c r="C114" s="35" t="s">
        <v>75</v>
      </c>
      <c r="D114" s="33">
        <f>SUM(D103:D113)</f>
        <v>3600</v>
      </c>
      <c r="E114" s="34">
        <f t="shared" si="11"/>
        <v>0.44642857142857145</v>
      </c>
      <c r="F114" s="33"/>
      <c r="G114" s="33">
        <f>SUM(G103:G113)</f>
        <v>4464</v>
      </c>
      <c r="H114" s="34">
        <f t="shared" si="12"/>
        <v>0.5535714285714286</v>
      </c>
      <c r="I114" s="33">
        <f t="shared" si="10"/>
        <v>8064</v>
      </c>
      <c r="N114" s="95"/>
      <c r="Z114" s="8"/>
      <c r="AA114" s="8"/>
      <c r="AB114" s="8"/>
      <c r="AC114" s="8"/>
      <c r="AD114" s="8"/>
      <c r="AE114" s="8"/>
      <c r="AF114" s="8"/>
      <c r="AG114" s="8"/>
    </row>
    <row r="115" spans="1:33" ht="12.75" customHeight="1" x14ac:dyDescent="0.2">
      <c r="A115" s="210"/>
      <c r="B115" s="210"/>
      <c r="C115" s="53" t="s">
        <v>431</v>
      </c>
      <c r="D115" s="43"/>
      <c r="E115" s="42"/>
      <c r="F115" s="43"/>
      <c r="G115" s="43"/>
      <c r="H115" s="42"/>
      <c r="I115" s="43"/>
      <c r="Z115" s="8"/>
      <c r="AA115" s="8"/>
      <c r="AB115" s="8"/>
      <c r="AC115" s="8"/>
      <c r="AD115" s="8"/>
      <c r="AE115" s="8"/>
      <c r="AF115" s="8"/>
      <c r="AG115" s="8"/>
    </row>
    <row r="116" spans="1:33" ht="12.75" customHeight="1" x14ac:dyDescent="0.2">
      <c r="A116" s="210"/>
      <c r="B116" s="210"/>
      <c r="C116" s="9" t="s">
        <v>7</v>
      </c>
      <c r="D116" s="16">
        <v>1344</v>
      </c>
      <c r="E116" s="17">
        <f t="shared" si="11"/>
        <v>0.5</v>
      </c>
      <c r="F116" s="16"/>
      <c r="G116" s="16">
        <v>1344</v>
      </c>
      <c r="H116" s="17">
        <f t="shared" si="12"/>
        <v>0.5</v>
      </c>
      <c r="I116" s="16">
        <f t="shared" si="10"/>
        <v>2688</v>
      </c>
      <c r="N116" s="95"/>
      <c r="Z116" s="8"/>
      <c r="AA116" s="8"/>
      <c r="AB116" s="8"/>
      <c r="AC116" s="8"/>
      <c r="AD116" s="8"/>
      <c r="AE116" s="8"/>
      <c r="AF116" s="8"/>
      <c r="AG116" s="8"/>
    </row>
    <row r="117" spans="1:33" ht="12.75" customHeight="1" x14ac:dyDescent="0.2">
      <c r="A117" s="210"/>
      <c r="B117" s="210"/>
      <c r="C117" s="9" t="s">
        <v>8</v>
      </c>
      <c r="D117" s="16"/>
      <c r="E117" s="17" t="s">
        <v>102</v>
      </c>
      <c r="F117" s="16"/>
      <c r="G117" s="16"/>
      <c r="H117" s="17" t="s">
        <v>102</v>
      </c>
      <c r="I117" s="16">
        <f t="shared" si="10"/>
        <v>0</v>
      </c>
      <c r="Z117" s="8"/>
      <c r="AA117" s="8"/>
      <c r="AB117" s="8"/>
      <c r="AC117" s="8"/>
      <c r="AD117" s="8"/>
      <c r="AE117" s="8"/>
      <c r="AF117" s="8"/>
      <c r="AG117" s="8"/>
    </row>
    <row r="118" spans="1:33" ht="12.75" customHeight="1" x14ac:dyDescent="0.2">
      <c r="A118" s="210"/>
      <c r="B118" s="210"/>
      <c r="C118" s="9" t="s">
        <v>1</v>
      </c>
      <c r="D118" s="7">
        <v>4288</v>
      </c>
      <c r="E118" s="10">
        <f t="shared" si="11"/>
        <v>0.89036544850498334</v>
      </c>
      <c r="F118" s="7"/>
      <c r="G118" s="7">
        <v>528</v>
      </c>
      <c r="H118" s="10">
        <f t="shared" si="12"/>
        <v>0.10963455149501661</v>
      </c>
      <c r="I118" s="7">
        <f t="shared" si="10"/>
        <v>4816</v>
      </c>
      <c r="N118" s="95"/>
      <c r="Z118" s="8"/>
      <c r="AA118" s="8"/>
      <c r="AB118" s="8"/>
      <c r="AC118" s="8"/>
      <c r="AD118" s="8"/>
      <c r="AE118" s="8"/>
      <c r="AF118" s="8"/>
      <c r="AG118" s="8"/>
    </row>
    <row r="119" spans="1:33" ht="12.75" customHeight="1" x14ac:dyDescent="0.2">
      <c r="A119" s="210"/>
      <c r="B119" s="210"/>
      <c r="C119" s="9" t="s">
        <v>2</v>
      </c>
      <c r="D119" s="7"/>
      <c r="E119" s="10" t="s">
        <v>102</v>
      </c>
      <c r="F119" s="7"/>
      <c r="G119" s="7"/>
      <c r="H119" s="10" t="s">
        <v>102</v>
      </c>
      <c r="I119" s="7">
        <f t="shared" si="10"/>
        <v>0</v>
      </c>
      <c r="Z119" s="8"/>
      <c r="AA119" s="8"/>
      <c r="AB119" s="8"/>
      <c r="AC119" s="8"/>
      <c r="AD119" s="8"/>
      <c r="AE119" s="8"/>
      <c r="AF119" s="8"/>
      <c r="AG119" s="8"/>
    </row>
    <row r="120" spans="1:33" ht="12.75" customHeight="1" x14ac:dyDescent="0.2">
      <c r="A120" s="210"/>
      <c r="B120" s="210"/>
      <c r="C120" s="9" t="s">
        <v>3</v>
      </c>
      <c r="D120" s="14">
        <v>0</v>
      </c>
      <c r="E120" s="10">
        <f t="shared" si="11"/>
        <v>0</v>
      </c>
      <c r="F120" s="7"/>
      <c r="G120" s="7">
        <v>1392</v>
      </c>
      <c r="H120" s="10">
        <f t="shared" si="12"/>
        <v>1</v>
      </c>
      <c r="I120" s="7">
        <f t="shared" si="10"/>
        <v>1392</v>
      </c>
      <c r="Z120" s="8"/>
      <c r="AA120" s="8"/>
      <c r="AB120" s="8"/>
      <c r="AC120" s="8"/>
      <c r="AD120" s="8"/>
      <c r="AE120" s="8"/>
      <c r="AF120" s="8"/>
      <c r="AG120" s="8"/>
    </row>
    <row r="121" spans="1:33" ht="12.75" customHeight="1" x14ac:dyDescent="0.2">
      <c r="A121" s="210"/>
      <c r="B121" s="210"/>
      <c r="C121" s="52" t="s">
        <v>9</v>
      </c>
      <c r="D121" s="7">
        <v>0</v>
      </c>
      <c r="E121" s="10">
        <f t="shared" si="11"/>
        <v>0</v>
      </c>
      <c r="F121" s="7"/>
      <c r="G121" s="7">
        <v>864</v>
      </c>
      <c r="H121" s="10">
        <f t="shared" si="12"/>
        <v>1</v>
      </c>
      <c r="I121" s="7">
        <f t="shared" si="10"/>
        <v>864</v>
      </c>
      <c r="N121" s="95"/>
      <c r="Z121" s="8"/>
      <c r="AA121" s="8"/>
      <c r="AB121" s="8"/>
      <c r="AC121" s="8"/>
      <c r="AD121" s="8"/>
      <c r="AE121" s="8"/>
      <c r="AF121" s="8"/>
      <c r="AG121" s="8"/>
    </row>
    <row r="122" spans="1:33" ht="12.75" customHeight="1" x14ac:dyDescent="0.2">
      <c r="A122" s="210"/>
      <c r="B122" s="210"/>
      <c r="C122" s="9" t="s">
        <v>4</v>
      </c>
      <c r="D122" s="7"/>
      <c r="E122" s="10" t="s">
        <v>102</v>
      </c>
      <c r="F122" s="7"/>
      <c r="G122" s="7"/>
      <c r="H122" s="10" t="s">
        <v>102</v>
      </c>
      <c r="I122" s="7">
        <f t="shared" si="10"/>
        <v>0</v>
      </c>
      <c r="Z122" s="8"/>
      <c r="AA122" s="8"/>
      <c r="AB122" s="8"/>
      <c r="AC122" s="8"/>
      <c r="AD122" s="8"/>
      <c r="AE122" s="8"/>
      <c r="AF122" s="8"/>
      <c r="AG122" s="8"/>
    </row>
    <row r="123" spans="1:33" ht="12.75" customHeight="1" x14ac:dyDescent="0.2">
      <c r="A123" s="210"/>
      <c r="B123" s="210"/>
      <c r="C123" s="9" t="s">
        <v>10</v>
      </c>
      <c r="D123" s="7">
        <v>0</v>
      </c>
      <c r="E123" s="10">
        <f t="shared" si="11"/>
        <v>0</v>
      </c>
      <c r="F123" s="7"/>
      <c r="G123" s="7">
        <v>1344</v>
      </c>
      <c r="H123" s="10">
        <f t="shared" si="12"/>
        <v>1</v>
      </c>
      <c r="I123" s="7">
        <f t="shared" si="10"/>
        <v>1344</v>
      </c>
      <c r="Z123" s="8"/>
      <c r="AA123" s="8"/>
      <c r="AB123" s="8"/>
      <c r="AC123" s="8"/>
      <c r="AD123" s="8"/>
      <c r="AE123" s="8"/>
      <c r="AF123" s="8"/>
      <c r="AG123" s="8"/>
    </row>
    <row r="124" spans="1:33" ht="12.75" customHeight="1" x14ac:dyDescent="0.2">
      <c r="A124" s="210"/>
      <c r="B124" s="210"/>
      <c r="C124" s="49" t="s">
        <v>47</v>
      </c>
      <c r="D124" s="7">
        <v>0</v>
      </c>
      <c r="E124" s="10">
        <f t="shared" si="11"/>
        <v>0</v>
      </c>
      <c r="F124" s="7"/>
      <c r="G124" s="7">
        <v>4512</v>
      </c>
      <c r="H124" s="10">
        <f t="shared" si="12"/>
        <v>1</v>
      </c>
      <c r="I124" s="7">
        <f t="shared" si="10"/>
        <v>4512</v>
      </c>
      <c r="N124" s="95"/>
      <c r="Z124" s="8"/>
      <c r="AA124" s="8"/>
      <c r="AB124" s="8"/>
      <c r="AC124" s="8"/>
      <c r="AD124" s="8"/>
      <c r="AE124" s="8"/>
      <c r="AF124" s="8"/>
      <c r="AG124" s="8"/>
    </row>
    <row r="125" spans="1:33" ht="12.75" customHeight="1" x14ac:dyDescent="0.2">
      <c r="A125" s="210"/>
      <c r="B125" s="210"/>
      <c r="C125" s="49" t="s">
        <v>206</v>
      </c>
      <c r="D125" s="7"/>
      <c r="E125" s="10" t="s">
        <v>102</v>
      </c>
      <c r="F125" s="7"/>
      <c r="G125" s="7"/>
      <c r="H125" s="10" t="s">
        <v>102</v>
      </c>
      <c r="I125" s="7">
        <f t="shared" si="10"/>
        <v>0</v>
      </c>
      <c r="Z125" s="8"/>
      <c r="AA125" s="8"/>
      <c r="AB125" s="8"/>
      <c r="AC125" s="8"/>
      <c r="AD125" s="8"/>
      <c r="AE125" s="8"/>
      <c r="AF125" s="8"/>
      <c r="AG125" s="8"/>
    </row>
    <row r="126" spans="1:33" ht="12.75" customHeight="1" x14ac:dyDescent="0.2">
      <c r="A126" s="210"/>
      <c r="B126" s="210"/>
      <c r="C126" s="35" t="s">
        <v>75</v>
      </c>
      <c r="D126" s="33">
        <f>SUM(D116:D125)</f>
        <v>5632</v>
      </c>
      <c r="E126" s="34">
        <f t="shared" si="11"/>
        <v>0.36065573770491804</v>
      </c>
      <c r="F126" s="33"/>
      <c r="G126" s="33">
        <f>SUM(G116:G125)</f>
        <v>9984</v>
      </c>
      <c r="H126" s="34">
        <f t="shared" si="12"/>
        <v>0.63934426229508201</v>
      </c>
      <c r="I126" s="33">
        <f t="shared" si="10"/>
        <v>15616</v>
      </c>
      <c r="Z126" s="8"/>
      <c r="AA126" s="8"/>
      <c r="AB126" s="8"/>
      <c r="AC126" s="8"/>
      <c r="AD126" s="8"/>
      <c r="AE126" s="8"/>
      <c r="AF126" s="8"/>
      <c r="AG126" s="8"/>
    </row>
    <row r="127" spans="1:33" ht="12.75" customHeight="1" x14ac:dyDescent="0.2">
      <c r="A127" s="210"/>
      <c r="B127" s="210"/>
      <c r="C127" s="53" t="s">
        <v>100</v>
      </c>
      <c r="D127" s="33"/>
      <c r="E127" s="34"/>
      <c r="F127" s="33"/>
      <c r="G127" s="33"/>
      <c r="H127" s="34"/>
      <c r="I127" s="33"/>
      <c r="Z127" s="8"/>
      <c r="AA127" s="8"/>
      <c r="AB127" s="8"/>
      <c r="AC127" s="8"/>
      <c r="AD127" s="8"/>
      <c r="AE127" s="8"/>
      <c r="AF127" s="8"/>
      <c r="AG127" s="8"/>
    </row>
    <row r="128" spans="1:33" ht="12.75" customHeight="1" x14ac:dyDescent="0.2">
      <c r="A128" s="210"/>
      <c r="B128" s="210"/>
      <c r="C128" s="9" t="s">
        <v>234</v>
      </c>
      <c r="D128" s="7">
        <v>3328</v>
      </c>
      <c r="E128" s="10">
        <f t="shared" si="11"/>
        <v>0.45217391304347826</v>
      </c>
      <c r="F128" s="7"/>
      <c r="G128" s="7">
        <v>4032</v>
      </c>
      <c r="H128" s="10">
        <f t="shared" si="12"/>
        <v>0.54782608695652169</v>
      </c>
      <c r="I128" s="7">
        <f t="shared" si="10"/>
        <v>7360</v>
      </c>
      <c r="N128" s="95"/>
      <c r="Z128" s="8"/>
      <c r="AA128" s="8"/>
      <c r="AB128" s="8"/>
      <c r="AC128" s="8"/>
      <c r="AD128" s="8"/>
      <c r="AE128" s="8"/>
      <c r="AF128" s="8"/>
      <c r="AG128" s="8"/>
    </row>
    <row r="129" spans="1:33" ht="12.75" customHeight="1" x14ac:dyDescent="0.2">
      <c r="A129" s="210"/>
      <c r="B129" s="210"/>
      <c r="C129" s="9" t="s">
        <v>235</v>
      </c>
      <c r="D129" s="7"/>
      <c r="E129" s="10" t="s">
        <v>102</v>
      </c>
      <c r="F129" s="7"/>
      <c r="G129" s="7"/>
      <c r="H129" s="10" t="s">
        <v>102</v>
      </c>
      <c r="I129" s="7">
        <f t="shared" si="10"/>
        <v>0</v>
      </c>
      <c r="Z129" s="8"/>
      <c r="AA129" s="8"/>
      <c r="AB129" s="8"/>
      <c r="AC129" s="8"/>
      <c r="AD129" s="8"/>
      <c r="AE129" s="8"/>
      <c r="AF129" s="8"/>
      <c r="AG129" s="8"/>
    </row>
    <row r="130" spans="1:33" ht="12.75" customHeight="1" x14ac:dyDescent="0.2">
      <c r="A130" s="210"/>
      <c r="B130" s="210"/>
      <c r="C130" s="9" t="s">
        <v>14</v>
      </c>
      <c r="D130" s="15">
        <v>0</v>
      </c>
      <c r="E130" s="10">
        <f t="shared" si="11"/>
        <v>0</v>
      </c>
      <c r="F130" s="7"/>
      <c r="G130" s="15">
        <v>11392</v>
      </c>
      <c r="H130" s="10">
        <f t="shared" si="12"/>
        <v>1</v>
      </c>
      <c r="I130" s="7">
        <f t="shared" si="10"/>
        <v>11392</v>
      </c>
      <c r="N130" s="95"/>
      <c r="Z130" s="8"/>
      <c r="AA130" s="8"/>
      <c r="AB130" s="8"/>
      <c r="AC130" s="8"/>
      <c r="AD130" s="8"/>
      <c r="AE130" s="8"/>
      <c r="AF130" s="8"/>
      <c r="AG130" s="8"/>
    </row>
    <row r="131" spans="1:33" ht="12.75" customHeight="1" x14ac:dyDescent="0.2">
      <c r="A131" s="210"/>
      <c r="B131" s="210"/>
      <c r="C131" s="9" t="s">
        <v>15</v>
      </c>
      <c r="D131" s="15">
        <v>2032</v>
      </c>
      <c r="E131" s="10">
        <f t="shared" si="11"/>
        <v>0.53361344537815125</v>
      </c>
      <c r="F131" s="7"/>
      <c r="G131" s="15">
        <v>1776</v>
      </c>
      <c r="H131" s="10">
        <f t="shared" si="12"/>
        <v>0.46638655462184875</v>
      </c>
      <c r="I131" s="7">
        <f t="shared" si="10"/>
        <v>3808</v>
      </c>
      <c r="Z131" s="8"/>
      <c r="AA131" s="8"/>
      <c r="AB131" s="8"/>
      <c r="AC131" s="8"/>
      <c r="AD131" s="8"/>
      <c r="AE131" s="8"/>
      <c r="AF131" s="8"/>
      <c r="AG131" s="8"/>
    </row>
    <row r="132" spans="1:33" ht="12.75" customHeight="1" x14ac:dyDescent="0.2">
      <c r="A132" s="210"/>
      <c r="B132" s="210"/>
      <c r="C132" s="9" t="s">
        <v>16</v>
      </c>
      <c r="D132" s="7"/>
      <c r="E132" s="10" t="s">
        <v>102</v>
      </c>
      <c r="F132" s="7"/>
      <c r="G132" s="7"/>
      <c r="H132" s="10" t="s">
        <v>102</v>
      </c>
      <c r="I132" s="7">
        <f t="shared" si="10"/>
        <v>0</v>
      </c>
      <c r="Z132" s="8"/>
      <c r="AA132" s="8"/>
      <c r="AB132" s="8"/>
      <c r="AC132" s="8"/>
      <c r="AD132" s="8"/>
      <c r="AE132" s="8"/>
      <c r="AF132" s="8"/>
      <c r="AG132" s="8"/>
    </row>
    <row r="133" spans="1:33" ht="12.75" customHeight="1" x14ac:dyDescent="0.2">
      <c r="A133" s="210"/>
      <c r="B133" s="210"/>
      <c r="C133" s="9" t="s">
        <v>17</v>
      </c>
      <c r="D133" s="7">
        <v>0</v>
      </c>
      <c r="E133" s="10">
        <f t="shared" si="11"/>
        <v>0</v>
      </c>
      <c r="F133" s="7"/>
      <c r="G133" s="7">
        <v>2256</v>
      </c>
      <c r="H133" s="10">
        <f t="shared" si="12"/>
        <v>1</v>
      </c>
      <c r="I133" s="7">
        <f t="shared" si="10"/>
        <v>2256</v>
      </c>
      <c r="N133" s="95"/>
      <c r="Z133" s="8"/>
      <c r="AA133" s="8"/>
      <c r="AB133" s="8"/>
      <c r="AC133" s="8"/>
      <c r="AD133" s="8"/>
      <c r="AE133" s="8"/>
      <c r="AF133" s="8"/>
      <c r="AG133" s="8"/>
    </row>
    <row r="134" spans="1:33" ht="12.75" customHeight="1" x14ac:dyDescent="0.2">
      <c r="A134" s="210"/>
      <c r="B134" s="210"/>
      <c r="C134" s="9" t="s">
        <v>97</v>
      </c>
      <c r="D134" s="7"/>
      <c r="E134" s="10" t="s">
        <v>102</v>
      </c>
      <c r="F134" s="7"/>
      <c r="G134" s="7"/>
      <c r="H134" s="10" t="s">
        <v>102</v>
      </c>
      <c r="I134" s="7">
        <f t="shared" si="10"/>
        <v>0</v>
      </c>
      <c r="Z134" s="8"/>
      <c r="AA134" s="8"/>
      <c r="AB134" s="8"/>
      <c r="AC134" s="8"/>
      <c r="AD134" s="8"/>
      <c r="AE134" s="8"/>
      <c r="AF134" s="8"/>
      <c r="AG134" s="8"/>
    </row>
    <row r="135" spans="1:33" ht="12.75" customHeight="1" x14ac:dyDescent="0.2">
      <c r="A135" s="210"/>
      <c r="B135" s="210"/>
      <c r="C135" s="9" t="s">
        <v>236</v>
      </c>
      <c r="D135" s="7"/>
      <c r="E135" s="10" t="s">
        <v>102</v>
      </c>
      <c r="F135" s="7"/>
      <c r="G135" s="7"/>
      <c r="H135" s="10" t="s">
        <v>102</v>
      </c>
      <c r="I135" s="7">
        <f t="shared" si="10"/>
        <v>0</v>
      </c>
      <c r="Z135" s="8"/>
      <c r="AA135" s="8"/>
      <c r="AB135" s="8"/>
      <c r="AC135" s="8"/>
      <c r="AD135" s="8"/>
      <c r="AE135" s="8"/>
      <c r="AF135" s="8"/>
      <c r="AG135" s="8"/>
    </row>
    <row r="136" spans="1:33" ht="12.75" customHeight="1" x14ac:dyDescent="0.2">
      <c r="A136" s="210"/>
      <c r="B136" s="210"/>
      <c r="C136" s="9" t="s">
        <v>18</v>
      </c>
      <c r="D136" s="7">
        <v>912</v>
      </c>
      <c r="E136" s="10">
        <f t="shared" si="11"/>
        <v>0.152</v>
      </c>
      <c r="F136" s="7"/>
      <c r="G136" s="7">
        <v>5088</v>
      </c>
      <c r="H136" s="10">
        <f t="shared" si="12"/>
        <v>0.84799999999999998</v>
      </c>
      <c r="I136" s="7">
        <f t="shared" si="10"/>
        <v>6000</v>
      </c>
      <c r="N136" s="95"/>
      <c r="Z136" s="8"/>
      <c r="AA136" s="8"/>
      <c r="AB136" s="8"/>
      <c r="AC136" s="8"/>
      <c r="AD136" s="8"/>
      <c r="AE136" s="8"/>
      <c r="AF136" s="8"/>
      <c r="AG136" s="8"/>
    </row>
    <row r="137" spans="1:33" ht="12.75" customHeight="1" thickBot="1" x14ac:dyDescent="0.25">
      <c r="A137" s="210"/>
      <c r="B137" s="210"/>
      <c r="C137" s="73" t="s">
        <v>75</v>
      </c>
      <c r="D137" s="74">
        <f>SUM(D128:D136)</f>
        <v>6272</v>
      </c>
      <c r="E137" s="75">
        <f t="shared" si="11"/>
        <v>0.20353063343717551</v>
      </c>
      <c r="F137" s="74"/>
      <c r="G137" s="74">
        <f>SUM(G128:G136)</f>
        <v>24544</v>
      </c>
      <c r="H137" s="75">
        <f t="shared" si="12"/>
        <v>0.79646936656282452</v>
      </c>
      <c r="I137" s="74">
        <f t="shared" si="10"/>
        <v>30816</v>
      </c>
      <c r="Z137" s="8"/>
      <c r="AA137" s="8"/>
      <c r="AB137" s="8"/>
      <c r="AC137" s="8"/>
      <c r="AD137" s="8"/>
      <c r="AE137" s="8"/>
      <c r="AF137" s="8"/>
      <c r="AG137" s="8"/>
    </row>
    <row r="138" spans="1:33" ht="12.75" customHeight="1" x14ac:dyDescent="0.2">
      <c r="A138" s="207" t="s">
        <v>533</v>
      </c>
      <c r="B138" s="209" t="s">
        <v>519</v>
      </c>
      <c r="C138" s="53" t="s">
        <v>298</v>
      </c>
      <c r="D138" s="72"/>
      <c r="E138" s="42"/>
      <c r="F138" s="43"/>
      <c r="G138" s="72"/>
      <c r="H138" s="42"/>
      <c r="I138" s="43"/>
      <c r="N138" s="95"/>
      <c r="Z138" s="8"/>
      <c r="AA138" s="8"/>
      <c r="AB138" s="8"/>
      <c r="AC138" s="8"/>
      <c r="AD138" s="8"/>
      <c r="AE138" s="8"/>
      <c r="AF138" s="8"/>
      <c r="AG138" s="8"/>
    </row>
    <row r="139" spans="1:33" ht="12.75" customHeight="1" x14ac:dyDescent="0.2">
      <c r="A139" s="214"/>
      <c r="B139" s="209"/>
      <c r="C139" s="52" t="s">
        <v>304</v>
      </c>
      <c r="D139" s="16"/>
      <c r="E139" s="17" t="s">
        <v>102</v>
      </c>
      <c r="F139" s="16"/>
      <c r="G139" s="16"/>
      <c r="H139" s="17" t="s">
        <v>102</v>
      </c>
      <c r="I139" s="16">
        <f t="shared" si="10"/>
        <v>0</v>
      </c>
      <c r="Z139" s="8"/>
      <c r="AA139" s="8"/>
      <c r="AB139" s="8"/>
      <c r="AC139" s="8"/>
      <c r="AD139" s="8"/>
      <c r="AE139" s="8"/>
      <c r="AF139" s="8"/>
      <c r="AG139" s="8"/>
    </row>
    <row r="140" spans="1:33" ht="12.75" customHeight="1" x14ac:dyDescent="0.2">
      <c r="A140" s="214"/>
      <c r="B140" s="209"/>
      <c r="C140" s="52" t="s">
        <v>238</v>
      </c>
      <c r="D140" s="16"/>
      <c r="E140" s="17" t="s">
        <v>102</v>
      </c>
      <c r="F140" s="16"/>
      <c r="G140" s="16"/>
      <c r="H140" s="17" t="s">
        <v>102</v>
      </c>
      <c r="I140" s="16">
        <f t="shared" si="10"/>
        <v>0</v>
      </c>
      <c r="Z140" s="8"/>
      <c r="AA140" s="8"/>
      <c r="AB140" s="8"/>
      <c r="AC140" s="8"/>
      <c r="AD140" s="8"/>
      <c r="AE140" s="8"/>
      <c r="AF140" s="8"/>
      <c r="AG140" s="8"/>
    </row>
    <row r="141" spans="1:33" ht="12.75" customHeight="1" x14ac:dyDescent="0.2">
      <c r="A141" s="214"/>
      <c r="B141" s="209"/>
      <c r="C141" s="52" t="s">
        <v>245</v>
      </c>
      <c r="D141" s="16"/>
      <c r="E141" s="17" t="s">
        <v>102</v>
      </c>
      <c r="F141" s="16"/>
      <c r="G141" s="16"/>
      <c r="H141" s="17" t="s">
        <v>102</v>
      </c>
      <c r="I141" s="16">
        <f t="shared" si="10"/>
        <v>0</v>
      </c>
      <c r="Z141" s="8"/>
      <c r="AA141" s="8"/>
      <c r="AB141" s="8"/>
      <c r="AC141" s="8"/>
      <c r="AD141" s="8"/>
      <c r="AE141" s="8"/>
      <c r="AF141" s="8"/>
      <c r="AG141" s="8"/>
    </row>
    <row r="142" spans="1:33" ht="12.75" customHeight="1" x14ac:dyDescent="0.2">
      <c r="A142" s="214"/>
      <c r="B142" s="209"/>
      <c r="C142" s="9" t="s">
        <v>239</v>
      </c>
      <c r="D142" s="16"/>
      <c r="E142" s="17" t="s">
        <v>102</v>
      </c>
      <c r="F142" s="16"/>
      <c r="G142" s="16"/>
      <c r="H142" s="17" t="s">
        <v>102</v>
      </c>
      <c r="I142" s="16">
        <f t="shared" si="10"/>
        <v>0</v>
      </c>
      <c r="Z142" s="8"/>
      <c r="AA142" s="8"/>
      <c r="AB142" s="8"/>
      <c r="AC142" s="8"/>
      <c r="AD142" s="8"/>
      <c r="AE142" s="8"/>
      <c r="AF142" s="8"/>
      <c r="AG142" s="8"/>
    </row>
    <row r="143" spans="1:33" ht="12.75" customHeight="1" x14ac:dyDescent="0.2">
      <c r="A143" s="214"/>
      <c r="B143" s="209"/>
      <c r="C143" s="49" t="s">
        <v>246</v>
      </c>
      <c r="D143" s="16"/>
      <c r="E143" s="17" t="s">
        <v>102</v>
      </c>
      <c r="F143" s="16"/>
      <c r="G143" s="16"/>
      <c r="H143" s="17" t="s">
        <v>102</v>
      </c>
      <c r="I143" s="16">
        <f t="shared" si="10"/>
        <v>0</v>
      </c>
      <c r="Z143" s="8"/>
      <c r="AA143" s="8"/>
      <c r="AB143" s="8"/>
      <c r="AC143" s="8"/>
      <c r="AD143" s="8"/>
      <c r="AE143" s="8"/>
      <c r="AF143" s="8"/>
      <c r="AG143" s="8"/>
    </row>
    <row r="144" spans="1:33" ht="12.75" customHeight="1" x14ac:dyDescent="0.2">
      <c r="A144" s="214"/>
      <c r="B144" s="209"/>
      <c r="C144" s="49" t="s">
        <v>240</v>
      </c>
      <c r="D144" s="16"/>
      <c r="E144" s="17" t="s">
        <v>102</v>
      </c>
      <c r="F144" s="16"/>
      <c r="G144" s="16"/>
      <c r="H144" s="17" t="s">
        <v>102</v>
      </c>
      <c r="I144" s="16">
        <f t="shared" si="10"/>
        <v>0</v>
      </c>
      <c r="Z144" s="8"/>
      <c r="AA144" s="8"/>
      <c r="AB144" s="8"/>
      <c r="AC144" s="8"/>
      <c r="AD144" s="8"/>
      <c r="AE144" s="8"/>
      <c r="AF144" s="8"/>
      <c r="AG144" s="8"/>
    </row>
    <row r="145" spans="1:33" ht="12.75" customHeight="1" x14ac:dyDescent="0.2">
      <c r="A145" s="214"/>
      <c r="B145" s="209"/>
      <c r="C145" s="49" t="s">
        <v>241</v>
      </c>
      <c r="D145" s="16"/>
      <c r="E145" s="17" t="s">
        <v>102</v>
      </c>
      <c r="F145" s="7"/>
      <c r="G145" s="16"/>
      <c r="H145" s="17" t="s">
        <v>102</v>
      </c>
      <c r="I145" s="7">
        <f t="shared" si="10"/>
        <v>0</v>
      </c>
      <c r="Z145" s="8"/>
      <c r="AA145" s="8"/>
      <c r="AB145" s="8"/>
      <c r="AC145" s="8"/>
      <c r="AD145" s="8"/>
      <c r="AE145" s="8"/>
      <c r="AF145" s="8"/>
      <c r="AG145" s="8"/>
    </row>
    <row r="146" spans="1:33" ht="12.75" customHeight="1" x14ac:dyDescent="0.2">
      <c r="A146" s="214"/>
      <c r="B146" s="209"/>
      <c r="C146" s="49" t="s">
        <v>247</v>
      </c>
      <c r="D146" s="16"/>
      <c r="E146" s="17" t="s">
        <v>102</v>
      </c>
      <c r="F146" s="7"/>
      <c r="G146" s="16"/>
      <c r="H146" s="17" t="s">
        <v>102</v>
      </c>
      <c r="I146" s="7">
        <f t="shared" si="10"/>
        <v>0</v>
      </c>
      <c r="Z146" s="8"/>
      <c r="AA146" s="8"/>
      <c r="AB146" s="8"/>
      <c r="AC146" s="8"/>
      <c r="AD146" s="8"/>
      <c r="AE146" s="8"/>
      <c r="AF146" s="8"/>
      <c r="AG146" s="8"/>
    </row>
    <row r="147" spans="1:33" ht="12.75" customHeight="1" x14ac:dyDescent="0.2">
      <c r="A147" s="214"/>
      <c r="B147" s="209"/>
      <c r="C147" s="9" t="s">
        <v>243</v>
      </c>
      <c r="D147" s="16"/>
      <c r="E147" s="17" t="s">
        <v>102</v>
      </c>
      <c r="F147" s="7"/>
      <c r="G147" s="16"/>
      <c r="H147" s="17" t="s">
        <v>102</v>
      </c>
      <c r="I147" s="7">
        <f t="shared" si="10"/>
        <v>0</v>
      </c>
      <c r="Z147" s="8"/>
      <c r="AA147" s="8"/>
      <c r="AB147" s="8"/>
      <c r="AC147" s="8"/>
      <c r="AD147" s="8"/>
      <c r="AE147" s="8"/>
      <c r="AF147" s="8"/>
      <c r="AG147" s="8"/>
    </row>
    <row r="148" spans="1:33" ht="12.75" customHeight="1" x14ac:dyDescent="0.2">
      <c r="A148" s="214"/>
      <c r="B148" s="209"/>
      <c r="C148" s="49" t="s">
        <v>242</v>
      </c>
      <c r="D148" s="16"/>
      <c r="E148" s="17" t="s">
        <v>102</v>
      </c>
      <c r="F148" s="7"/>
      <c r="G148" s="16"/>
      <c r="H148" s="17" t="s">
        <v>102</v>
      </c>
      <c r="I148" s="7">
        <f t="shared" si="10"/>
        <v>0</v>
      </c>
      <c r="Z148" s="8"/>
      <c r="AA148" s="8"/>
      <c r="AB148" s="8"/>
      <c r="AC148" s="8"/>
      <c r="AD148" s="8"/>
      <c r="AE148" s="8"/>
      <c r="AF148" s="8"/>
      <c r="AG148" s="8"/>
    </row>
    <row r="149" spans="1:33" ht="12.75" customHeight="1" x14ac:dyDescent="0.2">
      <c r="A149" s="214"/>
      <c r="B149" s="209"/>
      <c r="C149" s="9" t="s">
        <v>248</v>
      </c>
      <c r="D149" s="16"/>
      <c r="E149" s="17" t="s">
        <v>102</v>
      </c>
      <c r="F149" s="7"/>
      <c r="G149" s="16"/>
      <c r="H149" s="17" t="s">
        <v>102</v>
      </c>
      <c r="I149" s="7">
        <f t="shared" si="10"/>
        <v>0</v>
      </c>
      <c r="Z149" s="8"/>
      <c r="AA149" s="8"/>
      <c r="AB149" s="8"/>
      <c r="AC149" s="8"/>
      <c r="AD149" s="8"/>
      <c r="AE149" s="8"/>
      <c r="AF149" s="8"/>
      <c r="AG149" s="8"/>
    </row>
    <row r="150" spans="1:33" ht="12.75" customHeight="1" x14ac:dyDescent="0.2">
      <c r="A150" s="214"/>
      <c r="B150" s="209"/>
      <c r="C150" s="9" t="s">
        <v>249</v>
      </c>
      <c r="D150" s="16"/>
      <c r="E150" s="17" t="s">
        <v>102</v>
      </c>
      <c r="F150" s="7"/>
      <c r="G150" s="16"/>
      <c r="H150" s="17" t="s">
        <v>102</v>
      </c>
      <c r="I150" s="7">
        <f t="shared" si="10"/>
        <v>0</v>
      </c>
      <c r="Z150" s="8"/>
      <c r="AA150" s="8"/>
      <c r="AB150" s="8"/>
      <c r="AC150" s="8"/>
      <c r="AD150" s="8"/>
      <c r="AE150" s="8"/>
      <c r="AF150" s="8"/>
      <c r="AG150" s="8"/>
    </row>
    <row r="151" spans="1:33" ht="12.75" customHeight="1" x14ac:dyDescent="0.2">
      <c r="A151" s="214"/>
      <c r="B151" s="209"/>
      <c r="C151" s="9" t="s">
        <v>244</v>
      </c>
      <c r="D151" s="16"/>
      <c r="E151" s="17" t="s">
        <v>102</v>
      </c>
      <c r="F151" s="7"/>
      <c r="G151" s="16"/>
      <c r="H151" s="17" t="s">
        <v>102</v>
      </c>
      <c r="I151" s="7">
        <f t="shared" si="10"/>
        <v>0</v>
      </c>
      <c r="Z151" s="8"/>
      <c r="AA151" s="8"/>
      <c r="AB151" s="8"/>
      <c r="AC151" s="8"/>
      <c r="AD151" s="8"/>
      <c r="AE151" s="8"/>
      <c r="AF151" s="8"/>
      <c r="AG151" s="8"/>
    </row>
    <row r="152" spans="1:33" ht="12.75" customHeight="1" x14ac:dyDescent="0.2">
      <c r="A152" s="214"/>
      <c r="B152" s="209"/>
      <c r="C152" s="35" t="s">
        <v>75</v>
      </c>
      <c r="D152" s="33">
        <f>SUM(D139:D151)</f>
        <v>0</v>
      </c>
      <c r="E152" s="34" t="s">
        <v>102</v>
      </c>
      <c r="F152" s="33"/>
      <c r="G152" s="33">
        <f>SUM(G139:G151)</f>
        <v>0</v>
      </c>
      <c r="H152" s="34" t="s">
        <v>102</v>
      </c>
      <c r="I152" s="33">
        <f t="shared" si="10"/>
        <v>0</v>
      </c>
      <c r="Z152" s="8"/>
      <c r="AA152" s="8"/>
      <c r="AB152" s="8"/>
      <c r="AC152" s="8"/>
      <c r="AD152" s="8"/>
      <c r="AE152" s="8"/>
      <c r="AF152" s="8"/>
      <c r="AG152" s="8"/>
    </row>
    <row r="153" spans="1:33" ht="12.75" customHeight="1" thickBot="1" x14ac:dyDescent="0.25">
      <c r="A153" s="214"/>
      <c r="B153" s="219"/>
      <c r="C153" s="59" t="s">
        <v>25</v>
      </c>
      <c r="D153" s="60">
        <f>SUM(D114,D126,D137,D152)</f>
        <v>15504</v>
      </c>
      <c r="E153" s="61">
        <f t="shared" si="11"/>
        <v>0.28449794480328833</v>
      </c>
      <c r="F153" s="63"/>
      <c r="G153" s="60">
        <f>SUM(G114,G126,G137,G152)</f>
        <v>38992</v>
      </c>
      <c r="H153" s="61">
        <f t="shared" si="12"/>
        <v>0.71550205519671173</v>
      </c>
      <c r="I153" s="63">
        <f t="shared" si="10"/>
        <v>54496</v>
      </c>
      <c r="N153" s="95"/>
      <c r="Z153" s="8"/>
      <c r="AA153" s="8"/>
      <c r="AB153" s="8"/>
      <c r="AC153" s="8"/>
      <c r="AD153" s="8"/>
      <c r="AE153" s="8"/>
      <c r="AF153" s="8"/>
      <c r="AG153" s="8"/>
    </row>
    <row r="154" spans="1:33" ht="12.75" customHeight="1" x14ac:dyDescent="0.2">
      <c r="A154" s="207" t="s">
        <v>533</v>
      </c>
      <c r="B154" s="212" t="s">
        <v>520</v>
      </c>
      <c r="C154" s="51" t="s">
        <v>432</v>
      </c>
      <c r="D154" s="43"/>
      <c r="E154" s="42"/>
      <c r="F154" s="43"/>
      <c r="G154" s="43"/>
      <c r="H154" s="42"/>
      <c r="I154" s="43"/>
      <c r="Z154" s="8"/>
      <c r="AA154" s="8"/>
      <c r="AB154" s="8"/>
      <c r="AC154" s="8"/>
      <c r="AD154" s="8"/>
      <c r="AE154" s="8"/>
      <c r="AF154" s="8"/>
      <c r="AG154" s="8"/>
    </row>
    <row r="155" spans="1:33" ht="12.75" customHeight="1" x14ac:dyDescent="0.2">
      <c r="A155" s="215"/>
      <c r="B155" s="209"/>
      <c r="C155" s="50" t="s">
        <v>637</v>
      </c>
      <c r="D155" s="7">
        <v>1120</v>
      </c>
      <c r="E155" s="10">
        <f t="shared" si="11"/>
        <v>1</v>
      </c>
      <c r="F155" s="7"/>
      <c r="G155" s="7"/>
      <c r="H155" s="10">
        <f t="shared" si="12"/>
        <v>0</v>
      </c>
      <c r="I155" s="7">
        <f t="shared" si="10"/>
        <v>1120</v>
      </c>
      <c r="N155" s="95"/>
      <c r="Z155" s="8"/>
      <c r="AA155" s="8"/>
      <c r="AB155" s="8"/>
      <c r="AC155" s="8"/>
      <c r="AD155" s="8"/>
      <c r="AE155" s="8"/>
      <c r="AF155" s="8"/>
      <c r="AG155" s="8"/>
    </row>
    <row r="156" spans="1:33" ht="12.75" customHeight="1" x14ac:dyDescent="0.2">
      <c r="A156" s="215"/>
      <c r="B156" s="209"/>
      <c r="C156" s="50" t="s">
        <v>635</v>
      </c>
      <c r="D156" s="7">
        <v>25776</v>
      </c>
      <c r="E156" s="10">
        <f t="shared" si="11"/>
        <v>0.59206174200661521</v>
      </c>
      <c r="F156" s="7"/>
      <c r="G156" s="7">
        <v>17760</v>
      </c>
      <c r="H156" s="10">
        <f t="shared" si="12"/>
        <v>0.40793825799338479</v>
      </c>
      <c r="I156" s="7">
        <f t="shared" si="10"/>
        <v>43536</v>
      </c>
      <c r="N156" s="95"/>
      <c r="Z156" s="8"/>
      <c r="AA156" s="8"/>
      <c r="AB156" s="8"/>
      <c r="AC156" s="8"/>
      <c r="AD156" s="8"/>
      <c r="AE156" s="8"/>
      <c r="AF156" s="8"/>
      <c r="AG156" s="8"/>
    </row>
    <row r="157" spans="1:33" ht="12.75" customHeight="1" x14ac:dyDescent="0.2">
      <c r="A157" s="215"/>
      <c r="B157" s="209"/>
      <c r="C157" s="50" t="s">
        <v>479</v>
      </c>
      <c r="D157" s="7">
        <v>1056</v>
      </c>
      <c r="E157" s="10">
        <f t="shared" si="11"/>
        <v>0.41772151898734178</v>
      </c>
      <c r="F157" s="7"/>
      <c r="G157" s="7">
        <v>1472</v>
      </c>
      <c r="H157" s="10">
        <f t="shared" si="12"/>
        <v>0.58227848101265822</v>
      </c>
      <c r="I157" s="7">
        <f t="shared" si="10"/>
        <v>2528</v>
      </c>
      <c r="N157" s="95"/>
      <c r="Z157" s="8"/>
      <c r="AA157" s="8"/>
      <c r="AB157" s="8"/>
      <c r="AC157" s="8"/>
      <c r="AD157" s="8"/>
      <c r="AE157" s="8"/>
      <c r="AF157" s="8"/>
      <c r="AG157" s="8"/>
    </row>
    <row r="158" spans="1:33" ht="12.75" customHeight="1" x14ac:dyDescent="0.2">
      <c r="A158" s="215"/>
      <c r="B158" s="209"/>
      <c r="C158" s="50" t="s">
        <v>632</v>
      </c>
      <c r="D158" s="7">
        <v>3328</v>
      </c>
      <c r="E158" s="10">
        <f t="shared" si="11"/>
        <v>1</v>
      </c>
      <c r="F158" s="7"/>
      <c r="G158" s="7"/>
      <c r="H158" s="10">
        <f t="shared" si="12"/>
        <v>0</v>
      </c>
      <c r="I158" s="7">
        <f t="shared" si="10"/>
        <v>3328</v>
      </c>
      <c r="N158" s="95"/>
      <c r="Z158" s="8"/>
      <c r="AA158" s="8"/>
      <c r="AB158" s="8"/>
      <c r="AC158" s="8"/>
      <c r="AD158" s="8"/>
      <c r="AE158" s="8"/>
      <c r="AF158" s="8"/>
      <c r="AG158" s="8"/>
    </row>
    <row r="159" spans="1:33" ht="12.75" customHeight="1" x14ac:dyDescent="0.2">
      <c r="A159" s="215"/>
      <c r="B159" s="209"/>
      <c r="C159" s="50" t="s">
        <v>633</v>
      </c>
      <c r="D159" s="7"/>
      <c r="E159" s="10" t="s">
        <v>102</v>
      </c>
      <c r="F159" s="7"/>
      <c r="G159" s="7"/>
      <c r="H159" s="10" t="s">
        <v>102</v>
      </c>
      <c r="I159" s="7">
        <f t="shared" si="10"/>
        <v>0</v>
      </c>
      <c r="Z159" s="8"/>
      <c r="AA159" s="8"/>
      <c r="AB159" s="8"/>
      <c r="AC159" s="8"/>
      <c r="AD159" s="8"/>
      <c r="AE159" s="8"/>
      <c r="AF159" s="8"/>
      <c r="AG159" s="8"/>
    </row>
    <row r="160" spans="1:33" ht="12.75" customHeight="1" x14ac:dyDescent="0.2">
      <c r="A160" s="215"/>
      <c r="B160" s="209"/>
      <c r="C160" s="50" t="s">
        <v>658</v>
      </c>
      <c r="D160" s="7"/>
      <c r="E160" s="10" t="s">
        <v>102</v>
      </c>
      <c r="F160" s="7"/>
      <c r="G160" s="7"/>
      <c r="H160" s="10" t="s">
        <v>102</v>
      </c>
      <c r="I160" s="7">
        <f t="shared" si="10"/>
        <v>0</v>
      </c>
      <c r="Z160" s="8"/>
      <c r="AA160" s="8"/>
      <c r="AB160" s="8"/>
      <c r="AC160" s="8"/>
      <c r="AD160" s="8"/>
      <c r="AE160" s="8"/>
      <c r="AF160" s="8"/>
      <c r="AG160" s="8"/>
    </row>
    <row r="161" spans="1:33" ht="12.75" customHeight="1" x14ac:dyDescent="0.2">
      <c r="A161" s="215"/>
      <c r="B161" s="209"/>
      <c r="C161" s="9" t="s">
        <v>639</v>
      </c>
      <c r="D161" s="7">
        <v>2752</v>
      </c>
      <c r="E161" s="10">
        <f t="shared" si="11"/>
        <v>0.39449541284403672</v>
      </c>
      <c r="F161" s="7"/>
      <c r="G161" s="7">
        <v>4224</v>
      </c>
      <c r="H161" s="10">
        <f t="shared" si="12"/>
        <v>0.60550458715596334</v>
      </c>
      <c r="I161" s="7">
        <f t="shared" si="10"/>
        <v>6976</v>
      </c>
      <c r="Z161" s="8"/>
      <c r="AA161" s="8"/>
      <c r="AB161" s="8"/>
      <c r="AC161" s="8"/>
      <c r="AD161" s="8"/>
      <c r="AE161" s="8"/>
      <c r="AF161" s="8"/>
      <c r="AG161" s="8"/>
    </row>
    <row r="162" spans="1:33" ht="12.75" customHeight="1" x14ac:dyDescent="0.2">
      <c r="A162" s="215"/>
      <c r="B162" s="209"/>
      <c r="C162" s="35" t="s">
        <v>75</v>
      </c>
      <c r="D162" s="33">
        <f>SUM(D155:D161)</f>
        <v>34032</v>
      </c>
      <c r="E162" s="34">
        <f t="shared" si="11"/>
        <v>0.59198441413860281</v>
      </c>
      <c r="F162" s="33"/>
      <c r="G162" s="33">
        <f>SUM(G155:G161)</f>
        <v>23456</v>
      </c>
      <c r="H162" s="34">
        <f t="shared" si="12"/>
        <v>0.40801558586139713</v>
      </c>
      <c r="I162" s="33">
        <f t="shared" si="10"/>
        <v>57488</v>
      </c>
      <c r="Z162" s="8"/>
      <c r="AA162" s="8"/>
      <c r="AB162" s="8"/>
      <c r="AC162" s="8"/>
      <c r="AD162" s="8"/>
      <c r="AE162" s="8"/>
      <c r="AF162" s="8"/>
      <c r="AG162" s="8"/>
    </row>
    <row r="163" spans="1:33" ht="12.75" customHeight="1" x14ac:dyDescent="0.2">
      <c r="A163" s="215"/>
      <c r="B163" s="209"/>
      <c r="C163" s="53" t="s">
        <v>296</v>
      </c>
      <c r="D163" s="43"/>
      <c r="E163" s="42"/>
      <c r="F163" s="43"/>
      <c r="G163" s="43"/>
      <c r="H163" s="42"/>
      <c r="I163" s="43"/>
      <c r="Z163" s="8"/>
      <c r="AA163" s="8"/>
      <c r="AB163" s="8"/>
      <c r="AC163" s="8"/>
      <c r="AD163" s="8"/>
      <c r="AE163" s="8"/>
      <c r="AF163" s="8"/>
      <c r="AG163" s="8"/>
    </row>
    <row r="164" spans="1:33" ht="12.75" customHeight="1" x14ac:dyDescent="0.2">
      <c r="A164" s="215"/>
      <c r="B164" s="209"/>
      <c r="C164" s="9" t="s">
        <v>36</v>
      </c>
      <c r="D164" s="7"/>
      <c r="E164" s="17" t="s">
        <v>102</v>
      </c>
      <c r="F164" s="7"/>
      <c r="G164" s="7"/>
      <c r="H164" s="17" t="s">
        <v>102</v>
      </c>
      <c r="I164" s="7">
        <f t="shared" ref="I164:I169" si="13">+D164+G164</f>
        <v>0</v>
      </c>
      <c r="Z164" s="8"/>
      <c r="AA164" s="8"/>
      <c r="AB164" s="8"/>
      <c r="AC164" s="8"/>
      <c r="AD164" s="8"/>
      <c r="AE164" s="8"/>
      <c r="AF164" s="8"/>
      <c r="AG164" s="8"/>
    </row>
    <row r="165" spans="1:33" ht="12.75" customHeight="1" x14ac:dyDescent="0.2">
      <c r="A165" s="215"/>
      <c r="B165" s="209"/>
      <c r="C165" s="9" t="s">
        <v>0</v>
      </c>
      <c r="D165" s="7"/>
      <c r="E165" s="17" t="s">
        <v>102</v>
      </c>
      <c r="F165" s="7"/>
      <c r="G165" s="7"/>
      <c r="H165" s="17" t="s">
        <v>102</v>
      </c>
      <c r="I165" s="7">
        <f t="shared" si="13"/>
        <v>0</v>
      </c>
      <c r="Z165" s="8"/>
      <c r="AA165" s="8"/>
      <c r="AB165" s="8"/>
      <c r="AC165" s="8"/>
      <c r="AD165" s="8"/>
      <c r="AE165" s="8"/>
      <c r="AF165" s="8"/>
      <c r="AG165" s="8"/>
    </row>
    <row r="166" spans="1:33" ht="12.75" customHeight="1" x14ac:dyDescent="0.2">
      <c r="A166" s="215"/>
      <c r="B166" s="209"/>
      <c r="C166" s="9" t="s">
        <v>34</v>
      </c>
      <c r="D166" s="7">
        <v>0</v>
      </c>
      <c r="E166" s="10">
        <f t="shared" ref="E166:E169" si="14">+D166/$I166</f>
        <v>0</v>
      </c>
      <c r="F166" s="7"/>
      <c r="G166" s="7">
        <v>7872</v>
      </c>
      <c r="H166" s="10">
        <f t="shared" ref="H166:H169" si="15">+G166/$I166</f>
        <v>1</v>
      </c>
      <c r="I166" s="7">
        <f t="shared" si="13"/>
        <v>7872</v>
      </c>
      <c r="N166" s="95"/>
      <c r="Z166" s="8"/>
      <c r="AA166" s="8"/>
      <c r="AB166" s="8"/>
      <c r="AC166" s="8"/>
      <c r="AD166" s="8"/>
      <c r="AE166" s="8"/>
      <c r="AF166" s="8"/>
      <c r="AG166" s="8"/>
    </row>
    <row r="167" spans="1:33" ht="12.75" customHeight="1" x14ac:dyDescent="0.2">
      <c r="A167" s="215"/>
      <c r="B167" s="209"/>
      <c r="C167" s="9" t="s">
        <v>37</v>
      </c>
      <c r="D167" s="7">
        <v>0</v>
      </c>
      <c r="E167" s="10">
        <f t="shared" si="14"/>
        <v>0</v>
      </c>
      <c r="F167" s="7"/>
      <c r="G167" s="7">
        <v>2208</v>
      </c>
      <c r="H167" s="10">
        <f t="shared" si="15"/>
        <v>1</v>
      </c>
      <c r="I167" s="7">
        <f t="shared" si="13"/>
        <v>2208</v>
      </c>
      <c r="N167" s="95"/>
      <c r="Z167" s="8"/>
      <c r="AA167" s="8"/>
      <c r="AB167" s="8"/>
      <c r="AC167" s="8"/>
      <c r="AD167" s="8"/>
      <c r="AE167" s="8"/>
      <c r="AF167" s="8"/>
      <c r="AG167" s="8"/>
    </row>
    <row r="168" spans="1:33" ht="12.75" customHeight="1" x14ac:dyDescent="0.2">
      <c r="A168" s="215"/>
      <c r="B168" s="209"/>
      <c r="C168" s="52" t="s">
        <v>6</v>
      </c>
      <c r="D168" s="7">
        <v>5920</v>
      </c>
      <c r="E168" s="10">
        <f t="shared" si="14"/>
        <v>0.44632086851628466</v>
      </c>
      <c r="F168" s="7"/>
      <c r="G168" s="7">
        <v>7344</v>
      </c>
      <c r="H168" s="10">
        <f t="shared" si="15"/>
        <v>0.55367913148371528</v>
      </c>
      <c r="I168" s="7">
        <f t="shared" si="13"/>
        <v>13264</v>
      </c>
      <c r="N168" s="95"/>
      <c r="Z168" s="8"/>
      <c r="AA168" s="8"/>
      <c r="AB168" s="8"/>
      <c r="AC168" s="8"/>
      <c r="AD168" s="8"/>
      <c r="AE168" s="8"/>
      <c r="AF168" s="8"/>
      <c r="AG168" s="8"/>
    </row>
    <row r="169" spans="1:33" ht="12.75" customHeight="1" x14ac:dyDescent="0.2">
      <c r="A169" s="215"/>
      <c r="B169" s="209"/>
      <c r="C169" s="35" t="s">
        <v>75</v>
      </c>
      <c r="D169" s="33">
        <f>SUM(D164:D168)</f>
        <v>5920</v>
      </c>
      <c r="E169" s="34">
        <f t="shared" si="14"/>
        <v>0.25359835503769707</v>
      </c>
      <c r="F169" s="33"/>
      <c r="G169" s="33">
        <f>SUM(G164:G168)</f>
        <v>17424</v>
      </c>
      <c r="H169" s="34">
        <f t="shared" si="15"/>
        <v>0.74640164496230299</v>
      </c>
      <c r="I169" s="33">
        <f t="shared" si="13"/>
        <v>23344</v>
      </c>
      <c r="N169" s="95"/>
      <c r="Z169" s="8"/>
      <c r="AA169" s="8"/>
      <c r="AB169" s="8"/>
      <c r="AC169" s="8"/>
      <c r="AD169" s="8"/>
      <c r="AE169" s="8"/>
      <c r="AF169" s="8"/>
      <c r="AG169" s="8"/>
    </row>
    <row r="170" spans="1:33" ht="12.75" customHeight="1" x14ac:dyDescent="0.2">
      <c r="A170" s="215"/>
      <c r="B170" s="209"/>
      <c r="C170" s="54" t="s">
        <v>197</v>
      </c>
      <c r="D170" s="33"/>
      <c r="E170" s="34"/>
      <c r="F170" s="65"/>
      <c r="G170" s="33"/>
      <c r="H170" s="34"/>
      <c r="I170" s="33"/>
      <c r="Z170" s="8"/>
      <c r="AA170" s="8"/>
      <c r="AB170" s="8"/>
      <c r="AC170" s="8"/>
      <c r="AD170" s="8"/>
      <c r="AE170" s="8"/>
      <c r="AF170" s="8"/>
      <c r="AG170" s="8"/>
    </row>
    <row r="171" spans="1:33" ht="12.75" customHeight="1" x14ac:dyDescent="0.2">
      <c r="A171" s="215"/>
      <c r="B171" s="209"/>
      <c r="C171" s="9" t="s">
        <v>222</v>
      </c>
      <c r="D171" s="15">
        <v>7488</v>
      </c>
      <c r="E171" s="10">
        <f t="shared" si="11"/>
        <v>0.40206185567010311</v>
      </c>
      <c r="F171" s="7"/>
      <c r="G171" s="15">
        <v>11136</v>
      </c>
      <c r="H171" s="10">
        <f t="shared" si="12"/>
        <v>0.59793814432989689</v>
      </c>
      <c r="I171" s="7">
        <f t="shared" si="10"/>
        <v>18624</v>
      </c>
      <c r="N171" s="95"/>
      <c r="Z171" s="8"/>
      <c r="AA171" s="8"/>
      <c r="AB171" s="8"/>
      <c r="AC171" s="8"/>
      <c r="AD171" s="8"/>
      <c r="AE171" s="8"/>
      <c r="AF171" s="8"/>
      <c r="AG171" s="8"/>
    </row>
    <row r="172" spans="1:33" ht="12.75" customHeight="1" x14ac:dyDescent="0.2">
      <c r="A172" s="215"/>
      <c r="B172" s="209"/>
      <c r="C172" s="50" t="s">
        <v>657</v>
      </c>
      <c r="D172" s="15"/>
      <c r="E172" s="17" t="s">
        <v>102</v>
      </c>
      <c r="F172" s="7"/>
      <c r="G172" s="7"/>
      <c r="H172" s="17" t="s">
        <v>102</v>
      </c>
      <c r="I172" s="7">
        <f t="shared" ref="I172" si="16">+D172+G172</f>
        <v>0</v>
      </c>
      <c r="Z172" s="8"/>
      <c r="AA172" s="8"/>
      <c r="AB172" s="8"/>
      <c r="AC172" s="8"/>
      <c r="AD172" s="8"/>
      <c r="AE172" s="8"/>
      <c r="AF172" s="8"/>
      <c r="AG172" s="8"/>
    </row>
    <row r="173" spans="1:33" ht="12.75" customHeight="1" x14ac:dyDescent="0.2">
      <c r="A173" s="215"/>
      <c r="B173" s="209"/>
      <c r="C173" s="9" t="s">
        <v>77</v>
      </c>
      <c r="D173" s="14"/>
      <c r="E173" s="17" t="s">
        <v>102</v>
      </c>
      <c r="F173" s="16"/>
      <c r="G173" s="14"/>
      <c r="H173" s="17" t="s">
        <v>102</v>
      </c>
      <c r="I173" s="16">
        <f t="shared" si="10"/>
        <v>0</v>
      </c>
      <c r="Z173" s="8"/>
      <c r="AA173" s="8"/>
      <c r="AB173" s="8"/>
      <c r="AC173" s="8"/>
      <c r="AD173" s="8"/>
      <c r="AE173" s="8"/>
      <c r="AF173" s="8"/>
      <c r="AG173" s="8"/>
    </row>
    <row r="174" spans="1:33" ht="12.75" customHeight="1" x14ac:dyDescent="0.2">
      <c r="A174" s="215"/>
      <c r="B174" s="209"/>
      <c r="C174" s="9" t="s">
        <v>85</v>
      </c>
      <c r="D174" s="7">
        <v>2160</v>
      </c>
      <c r="E174" s="10">
        <f t="shared" si="11"/>
        <v>0.50373134328358204</v>
      </c>
      <c r="F174" s="7"/>
      <c r="G174" s="7">
        <v>2128</v>
      </c>
      <c r="H174" s="10">
        <f t="shared" si="12"/>
        <v>0.4962686567164179</v>
      </c>
      <c r="I174" s="7">
        <f t="shared" si="10"/>
        <v>4288</v>
      </c>
      <c r="N174" s="95"/>
      <c r="Z174" s="8"/>
      <c r="AA174" s="8"/>
      <c r="AB174" s="8"/>
      <c r="AC174" s="8"/>
      <c r="AD174" s="8"/>
      <c r="AE174" s="8"/>
      <c r="AF174" s="8"/>
      <c r="AG174" s="8"/>
    </row>
    <row r="175" spans="1:33" ht="12.75" customHeight="1" x14ac:dyDescent="0.2">
      <c r="A175" s="215"/>
      <c r="B175" s="209"/>
      <c r="C175" s="50" t="s">
        <v>86</v>
      </c>
      <c r="D175" s="15">
        <v>0</v>
      </c>
      <c r="E175" s="10">
        <f t="shared" si="11"/>
        <v>0</v>
      </c>
      <c r="F175" s="7"/>
      <c r="G175" s="15">
        <v>912</v>
      </c>
      <c r="H175" s="10">
        <f t="shared" si="12"/>
        <v>1</v>
      </c>
      <c r="I175" s="7">
        <f t="shared" si="10"/>
        <v>912</v>
      </c>
      <c r="Z175" s="8"/>
      <c r="AA175" s="8"/>
      <c r="AB175" s="8"/>
      <c r="AC175" s="8"/>
      <c r="AD175" s="8"/>
      <c r="AE175" s="8"/>
      <c r="AF175" s="8"/>
      <c r="AG175" s="8"/>
    </row>
    <row r="176" spans="1:33" ht="12.75" customHeight="1" x14ac:dyDescent="0.2">
      <c r="A176" s="215"/>
      <c r="B176" s="209"/>
      <c r="C176" s="9" t="s">
        <v>87</v>
      </c>
      <c r="D176" s="7">
        <v>3456</v>
      </c>
      <c r="E176" s="10">
        <f t="shared" si="11"/>
        <v>0.33962264150943394</v>
      </c>
      <c r="F176" s="7"/>
      <c r="G176" s="7">
        <v>6720</v>
      </c>
      <c r="H176" s="10">
        <f t="shared" si="12"/>
        <v>0.660377358490566</v>
      </c>
      <c r="I176" s="7">
        <f t="shared" si="10"/>
        <v>10176</v>
      </c>
      <c r="N176" s="95"/>
      <c r="Z176" s="8"/>
      <c r="AA176" s="8"/>
      <c r="AB176" s="8"/>
      <c r="AC176" s="8"/>
      <c r="AD176" s="8"/>
      <c r="AE176" s="8"/>
      <c r="AF176" s="8"/>
      <c r="AG176" s="8"/>
    </row>
    <row r="177" spans="1:33" ht="12.75" customHeight="1" x14ac:dyDescent="0.2">
      <c r="A177" s="215"/>
      <c r="B177" s="209"/>
      <c r="C177" s="9" t="s">
        <v>308</v>
      </c>
      <c r="D177" s="7">
        <v>1296</v>
      </c>
      <c r="E177" s="10">
        <f t="shared" si="11"/>
        <v>0.22689075630252101</v>
      </c>
      <c r="F177" s="7"/>
      <c r="G177" s="7">
        <v>4416</v>
      </c>
      <c r="H177" s="10">
        <f t="shared" si="12"/>
        <v>0.77310924369747902</v>
      </c>
      <c r="I177" s="7">
        <f t="shared" si="10"/>
        <v>5712</v>
      </c>
      <c r="N177" s="95"/>
      <c r="Z177" s="8"/>
      <c r="AA177" s="8"/>
      <c r="AB177" s="8"/>
      <c r="AC177" s="8"/>
      <c r="AD177" s="8"/>
      <c r="AE177" s="8"/>
      <c r="AF177" s="8"/>
      <c r="AG177" s="8"/>
    </row>
    <row r="178" spans="1:33" ht="12.75" customHeight="1" x14ac:dyDescent="0.2">
      <c r="A178" s="215"/>
      <c r="B178" s="209"/>
      <c r="C178" s="50" t="s">
        <v>88</v>
      </c>
      <c r="D178" s="14">
        <v>0</v>
      </c>
      <c r="E178" s="17">
        <f t="shared" si="11"/>
        <v>0</v>
      </c>
      <c r="F178" s="16"/>
      <c r="G178" s="7">
        <v>2320</v>
      </c>
      <c r="H178" s="17">
        <f t="shared" si="12"/>
        <v>1</v>
      </c>
      <c r="I178" s="16">
        <f t="shared" si="10"/>
        <v>2320</v>
      </c>
      <c r="N178" s="95"/>
      <c r="Z178" s="8"/>
      <c r="AA178" s="8"/>
      <c r="AB178" s="8"/>
      <c r="AC178" s="8"/>
      <c r="AD178" s="8"/>
      <c r="AE178" s="8"/>
      <c r="AF178" s="8"/>
      <c r="AG178" s="8"/>
    </row>
    <row r="179" spans="1:33" ht="12.75" customHeight="1" x14ac:dyDescent="0.2">
      <c r="A179" s="215"/>
      <c r="B179" s="209"/>
      <c r="C179" s="50" t="s">
        <v>89</v>
      </c>
      <c r="D179" s="7">
        <v>0</v>
      </c>
      <c r="E179" s="10">
        <f t="shared" si="11"/>
        <v>0</v>
      </c>
      <c r="F179" s="7"/>
      <c r="G179" s="7">
        <v>3888</v>
      </c>
      <c r="H179" s="10">
        <f t="shared" si="12"/>
        <v>1</v>
      </c>
      <c r="I179" s="7">
        <f t="shared" si="10"/>
        <v>3888</v>
      </c>
      <c r="N179" s="95"/>
      <c r="Z179" s="8"/>
      <c r="AA179" s="8"/>
      <c r="AB179" s="8"/>
      <c r="AC179" s="8"/>
      <c r="AD179" s="8"/>
      <c r="AE179" s="8"/>
      <c r="AF179" s="8"/>
      <c r="AG179" s="8"/>
    </row>
    <row r="180" spans="1:33" ht="12.75" customHeight="1" x14ac:dyDescent="0.2">
      <c r="A180" s="215"/>
      <c r="B180" s="209"/>
      <c r="C180" s="50" t="s">
        <v>214</v>
      </c>
      <c r="D180" s="7"/>
      <c r="E180" s="17" t="s">
        <v>102</v>
      </c>
      <c r="F180" s="7"/>
      <c r="G180" s="7"/>
      <c r="H180" s="17" t="s">
        <v>102</v>
      </c>
      <c r="I180" s="7">
        <f t="shared" si="10"/>
        <v>0</v>
      </c>
      <c r="Z180" s="8"/>
      <c r="AA180" s="8"/>
      <c r="AB180" s="8"/>
      <c r="AC180" s="8"/>
      <c r="AD180" s="8"/>
      <c r="AE180" s="8"/>
      <c r="AF180" s="8"/>
      <c r="AG180" s="8"/>
    </row>
    <row r="181" spans="1:33" ht="12.75" customHeight="1" x14ac:dyDescent="0.2">
      <c r="A181" s="215"/>
      <c r="B181" s="209"/>
      <c r="C181" s="50" t="s">
        <v>306</v>
      </c>
      <c r="D181" s="7"/>
      <c r="E181" s="17" t="s">
        <v>102</v>
      </c>
      <c r="F181" s="7"/>
      <c r="G181" s="7"/>
      <c r="H181" s="17" t="s">
        <v>102</v>
      </c>
      <c r="I181" s="7">
        <f t="shared" si="10"/>
        <v>0</v>
      </c>
      <c r="Z181" s="8"/>
      <c r="AA181" s="8"/>
      <c r="AB181" s="8"/>
      <c r="AC181" s="8"/>
      <c r="AD181" s="8"/>
      <c r="AE181" s="8"/>
      <c r="AF181" s="8"/>
      <c r="AG181" s="8"/>
    </row>
    <row r="182" spans="1:33" ht="12.75" customHeight="1" x14ac:dyDescent="0.2">
      <c r="A182" s="215"/>
      <c r="B182" s="209"/>
      <c r="C182" s="50" t="s">
        <v>223</v>
      </c>
      <c r="D182" s="7">
        <v>6240</v>
      </c>
      <c r="E182" s="10">
        <f t="shared" si="11"/>
        <v>0.63621533442088096</v>
      </c>
      <c r="F182" s="7"/>
      <c r="G182" s="7">
        <v>3568</v>
      </c>
      <c r="H182" s="10">
        <f t="shared" si="12"/>
        <v>0.36378466557911909</v>
      </c>
      <c r="I182" s="7">
        <f t="shared" si="10"/>
        <v>9808</v>
      </c>
      <c r="N182" s="95"/>
      <c r="Z182" s="8"/>
      <c r="AA182" s="8"/>
      <c r="AB182" s="8"/>
      <c r="AC182" s="8"/>
      <c r="AD182" s="8"/>
      <c r="AE182" s="8"/>
      <c r="AF182" s="8"/>
      <c r="AG182" s="8"/>
    </row>
    <row r="183" spans="1:33" ht="12.75" customHeight="1" x14ac:dyDescent="0.2">
      <c r="A183" s="215"/>
      <c r="B183" s="209"/>
      <c r="C183" s="35" t="s">
        <v>75</v>
      </c>
      <c r="D183" s="33">
        <f>SUM(D171:D182)</f>
        <v>20640</v>
      </c>
      <c r="E183" s="34">
        <f t="shared" si="11"/>
        <v>0.37037037037037035</v>
      </c>
      <c r="F183" s="33"/>
      <c r="G183" s="33">
        <f>SUM(G171:G182)</f>
        <v>35088</v>
      </c>
      <c r="H183" s="34">
        <f t="shared" si="12"/>
        <v>0.62962962962962965</v>
      </c>
      <c r="I183" s="33">
        <f t="shared" si="10"/>
        <v>55728</v>
      </c>
      <c r="N183" s="95"/>
      <c r="Z183" s="8"/>
      <c r="AA183" s="8"/>
      <c r="AB183" s="8"/>
      <c r="AC183" s="8"/>
      <c r="AD183" s="8"/>
      <c r="AE183" s="8"/>
      <c r="AF183" s="8"/>
      <c r="AG183" s="8"/>
    </row>
    <row r="184" spans="1:33" ht="12.75" customHeight="1" x14ac:dyDescent="0.2">
      <c r="A184" s="215"/>
      <c r="B184" s="210"/>
      <c r="C184" s="54" t="s">
        <v>212</v>
      </c>
      <c r="D184" s="33"/>
      <c r="E184" s="34"/>
      <c r="F184" s="65"/>
      <c r="G184" s="33"/>
      <c r="H184" s="34"/>
      <c r="I184" s="33"/>
      <c r="Z184" s="8"/>
      <c r="AA184" s="8"/>
      <c r="AB184" s="8"/>
      <c r="AC184" s="8"/>
      <c r="AD184" s="8"/>
      <c r="AE184" s="8"/>
      <c r="AF184" s="8"/>
      <c r="AG184" s="8"/>
    </row>
    <row r="185" spans="1:33" ht="12.75" customHeight="1" x14ac:dyDescent="0.2">
      <c r="A185" s="215"/>
      <c r="B185" s="210"/>
      <c r="C185" s="8" t="s">
        <v>471</v>
      </c>
      <c r="D185" s="7">
        <v>4224</v>
      </c>
      <c r="E185" s="10">
        <f t="shared" ref="E185:E247" si="17">+D185/$I185</f>
        <v>0.20307692307692307</v>
      </c>
      <c r="F185" s="7"/>
      <c r="G185" s="15">
        <v>16576</v>
      </c>
      <c r="H185" s="10">
        <f t="shared" ref="H185:H247" si="18">+G185/$I185</f>
        <v>0.79692307692307696</v>
      </c>
      <c r="I185" s="7">
        <f t="shared" ref="I185:I247" si="19">+D185+G185</f>
        <v>20800</v>
      </c>
      <c r="Z185" s="8"/>
      <c r="AA185" s="8"/>
      <c r="AB185" s="8"/>
      <c r="AC185" s="8"/>
      <c r="AD185" s="8"/>
      <c r="AE185" s="8"/>
      <c r="AF185" s="8"/>
      <c r="AG185" s="8"/>
    </row>
    <row r="186" spans="1:33" ht="12.75" customHeight="1" x14ac:dyDescent="0.2">
      <c r="A186" s="215"/>
      <c r="B186" s="210"/>
      <c r="C186" s="50" t="s">
        <v>472</v>
      </c>
      <c r="D186" s="7">
        <v>11200</v>
      </c>
      <c r="E186" s="10">
        <f t="shared" si="17"/>
        <v>0.50724637681159424</v>
      </c>
      <c r="F186" s="7"/>
      <c r="G186" s="15">
        <v>10880</v>
      </c>
      <c r="H186" s="10">
        <f t="shared" si="18"/>
        <v>0.49275362318840582</v>
      </c>
      <c r="I186" s="7">
        <f t="shared" si="19"/>
        <v>22080</v>
      </c>
      <c r="Z186" s="8"/>
      <c r="AA186" s="8"/>
      <c r="AB186" s="8"/>
      <c r="AC186" s="8"/>
      <c r="AD186" s="8"/>
      <c r="AE186" s="8"/>
      <c r="AF186" s="8"/>
      <c r="AG186" s="8"/>
    </row>
    <row r="187" spans="1:33" ht="12.75" customHeight="1" x14ac:dyDescent="0.2">
      <c r="A187" s="215"/>
      <c r="B187" s="210"/>
      <c r="C187" s="50" t="s">
        <v>473</v>
      </c>
      <c r="D187" s="7">
        <v>1360</v>
      </c>
      <c r="E187" s="10">
        <f t="shared" si="17"/>
        <v>0.21197007481296759</v>
      </c>
      <c r="F187" s="7"/>
      <c r="G187" s="15">
        <v>5056</v>
      </c>
      <c r="H187" s="10">
        <f t="shared" si="18"/>
        <v>0.78802992518703241</v>
      </c>
      <c r="I187" s="7">
        <f t="shared" si="19"/>
        <v>6416</v>
      </c>
      <c r="N187" s="95"/>
      <c r="Z187" s="8"/>
      <c r="AA187" s="8"/>
      <c r="AB187" s="8"/>
      <c r="AC187" s="8"/>
      <c r="AD187" s="8"/>
      <c r="AE187" s="8"/>
      <c r="AF187" s="8"/>
      <c r="AG187" s="8"/>
    </row>
    <row r="188" spans="1:33" ht="12.75" customHeight="1" x14ac:dyDescent="0.2">
      <c r="A188" s="215"/>
      <c r="B188" s="210"/>
      <c r="C188" s="50" t="s">
        <v>474</v>
      </c>
      <c r="D188" s="7">
        <v>0</v>
      </c>
      <c r="E188" s="10">
        <f t="shared" si="17"/>
        <v>0</v>
      </c>
      <c r="F188" s="7"/>
      <c r="G188" s="15">
        <v>9920</v>
      </c>
      <c r="H188" s="10">
        <f t="shared" si="18"/>
        <v>1</v>
      </c>
      <c r="I188" s="7">
        <f t="shared" si="19"/>
        <v>9920</v>
      </c>
      <c r="N188" s="95"/>
      <c r="Z188" s="8"/>
      <c r="AA188" s="8"/>
      <c r="AB188" s="8"/>
      <c r="AC188" s="8"/>
      <c r="AD188" s="8"/>
      <c r="AE188" s="8"/>
      <c r="AF188" s="8"/>
      <c r="AG188" s="8"/>
    </row>
    <row r="189" spans="1:33" ht="12.75" customHeight="1" x14ac:dyDescent="0.2">
      <c r="A189" s="215"/>
      <c r="B189" s="210"/>
      <c r="C189" s="35" t="s">
        <v>75</v>
      </c>
      <c r="D189" s="33">
        <f>SUM(D185:D188)</f>
        <v>16784</v>
      </c>
      <c r="E189" s="34">
        <f t="shared" si="17"/>
        <v>0.2834369089435288</v>
      </c>
      <c r="F189" s="33"/>
      <c r="G189" s="33">
        <f>SUM(G185:G188)</f>
        <v>42432</v>
      </c>
      <c r="H189" s="34">
        <f t="shared" si="18"/>
        <v>0.7165630910564712</v>
      </c>
      <c r="I189" s="33">
        <f t="shared" si="19"/>
        <v>59216</v>
      </c>
      <c r="Z189" s="8"/>
      <c r="AA189" s="8"/>
      <c r="AB189" s="8"/>
      <c r="AC189" s="8"/>
      <c r="AD189" s="8"/>
      <c r="AE189" s="8"/>
      <c r="AF189" s="8"/>
      <c r="AG189" s="8"/>
    </row>
    <row r="190" spans="1:33" ht="12.75" customHeight="1" thickBot="1" x14ac:dyDescent="0.25">
      <c r="A190" s="215"/>
      <c r="B190" s="217"/>
      <c r="C190" s="64" t="s">
        <v>25</v>
      </c>
      <c r="D190" s="63">
        <f>SUM(D162,D169,D183,D189)</f>
        <v>77376</v>
      </c>
      <c r="E190" s="61">
        <f t="shared" si="17"/>
        <v>0.39522719843085974</v>
      </c>
      <c r="F190" s="63"/>
      <c r="G190" s="63">
        <f>SUM(G162,G169,G183,G189)</f>
        <v>118400</v>
      </c>
      <c r="H190" s="61">
        <f t="shared" si="18"/>
        <v>0.60477280156914026</v>
      </c>
      <c r="I190" s="63">
        <f t="shared" si="19"/>
        <v>195776</v>
      </c>
      <c r="N190" s="95"/>
      <c r="Z190" s="8"/>
      <c r="AA190" s="8"/>
      <c r="AB190" s="8"/>
      <c r="AC190" s="8"/>
      <c r="AD190" s="8"/>
      <c r="AE190" s="8"/>
      <c r="AF190" s="8"/>
      <c r="AG190" s="8"/>
    </row>
    <row r="191" spans="1:33" ht="12.75" customHeight="1" thickBot="1" x14ac:dyDescent="0.25">
      <c r="A191" s="216"/>
      <c r="B191" s="204" t="s">
        <v>251</v>
      </c>
      <c r="C191" s="205"/>
      <c r="D191" s="76">
        <f>SUM(D153,D190)</f>
        <v>92880</v>
      </c>
      <c r="E191" s="77">
        <f t="shared" si="17"/>
        <v>0.37111622554660528</v>
      </c>
      <c r="F191" s="78"/>
      <c r="G191" s="76">
        <f>SUM(G153,G190)</f>
        <v>157392</v>
      </c>
      <c r="H191" s="77">
        <f t="shared" si="18"/>
        <v>0.62888377445339472</v>
      </c>
      <c r="I191" s="78">
        <f t="shared" si="19"/>
        <v>250272</v>
      </c>
      <c r="N191" s="95"/>
      <c r="Z191" s="8"/>
      <c r="AA191" s="8"/>
      <c r="AB191" s="8"/>
      <c r="AC191" s="8"/>
      <c r="AD191" s="8"/>
      <c r="AE191" s="8"/>
      <c r="AF191" s="8"/>
      <c r="AG191" s="8"/>
    </row>
    <row r="192" spans="1:33" ht="12.75" customHeight="1" x14ac:dyDescent="0.2">
      <c r="A192" s="212" t="s">
        <v>532</v>
      </c>
      <c r="B192" s="212" t="s">
        <v>521</v>
      </c>
      <c r="C192" s="55" t="s">
        <v>300</v>
      </c>
      <c r="D192" s="33"/>
      <c r="E192" s="34"/>
      <c r="F192" s="65"/>
      <c r="G192" s="33"/>
      <c r="H192" s="34"/>
      <c r="I192" s="33"/>
      <c r="N192" s="95"/>
      <c r="Z192" s="8"/>
      <c r="AA192" s="8"/>
      <c r="AB192" s="8"/>
      <c r="AC192" s="8"/>
      <c r="AD192" s="8"/>
      <c r="AE192" s="8"/>
      <c r="AF192" s="8"/>
      <c r="AG192" s="8"/>
    </row>
    <row r="193" spans="1:33" ht="12.75" customHeight="1" x14ac:dyDescent="0.2">
      <c r="A193" s="209"/>
      <c r="B193" s="209"/>
      <c r="C193" s="50" t="s">
        <v>36</v>
      </c>
      <c r="D193" s="7"/>
      <c r="E193" s="10" t="s">
        <v>102</v>
      </c>
      <c r="F193" s="7"/>
      <c r="G193" s="7"/>
      <c r="H193" s="10" t="s">
        <v>102</v>
      </c>
      <c r="I193" s="7">
        <f t="shared" ref="I193:I234" si="20">+D193+G193</f>
        <v>0</v>
      </c>
      <c r="N193" s="95"/>
      <c r="Z193" s="8"/>
      <c r="AA193" s="8"/>
      <c r="AB193" s="8"/>
      <c r="AC193" s="8"/>
      <c r="AD193" s="8"/>
      <c r="AE193" s="8"/>
      <c r="AF193" s="8"/>
      <c r="AG193" s="8"/>
    </row>
    <row r="194" spans="1:33" ht="12.75" customHeight="1" x14ac:dyDescent="0.2">
      <c r="A194" s="209"/>
      <c r="B194" s="209"/>
      <c r="C194" s="50" t="s">
        <v>204</v>
      </c>
      <c r="D194" s="7"/>
      <c r="E194" s="10" t="s">
        <v>102</v>
      </c>
      <c r="F194" s="7"/>
      <c r="G194" s="7"/>
      <c r="H194" s="10" t="s">
        <v>102</v>
      </c>
      <c r="I194" s="7">
        <f t="shared" si="20"/>
        <v>0</v>
      </c>
      <c r="N194" s="95"/>
      <c r="Z194" s="8"/>
      <c r="AA194" s="8"/>
      <c r="AB194" s="8"/>
      <c r="AC194" s="8"/>
      <c r="AD194" s="8"/>
      <c r="AE194" s="8"/>
      <c r="AF194" s="8"/>
      <c r="AG194" s="8"/>
    </row>
    <row r="195" spans="1:33" ht="12.75" customHeight="1" x14ac:dyDescent="0.2">
      <c r="A195" s="209"/>
      <c r="B195" s="209"/>
      <c r="C195" s="50" t="s">
        <v>234</v>
      </c>
      <c r="D195" s="7"/>
      <c r="E195" s="10" t="s">
        <v>102</v>
      </c>
      <c r="F195" s="7"/>
      <c r="G195" s="7"/>
      <c r="H195" s="10" t="s">
        <v>102</v>
      </c>
      <c r="I195" s="7">
        <f t="shared" si="20"/>
        <v>0</v>
      </c>
      <c r="N195" s="95"/>
      <c r="Z195" s="8"/>
      <c r="AA195" s="8"/>
      <c r="AB195" s="8"/>
      <c r="AC195" s="8"/>
      <c r="AD195" s="8"/>
      <c r="AE195" s="8"/>
      <c r="AF195" s="8"/>
      <c r="AG195" s="8"/>
    </row>
    <row r="196" spans="1:33" ht="12.75" customHeight="1" x14ac:dyDescent="0.2">
      <c r="A196" s="209"/>
      <c r="B196" s="209"/>
      <c r="C196" s="50" t="s">
        <v>19</v>
      </c>
      <c r="D196" s="7"/>
      <c r="E196" s="10" t="s">
        <v>102</v>
      </c>
      <c r="F196" s="7"/>
      <c r="G196" s="7"/>
      <c r="H196" s="10" t="s">
        <v>102</v>
      </c>
      <c r="I196" s="7">
        <f t="shared" si="20"/>
        <v>0</v>
      </c>
      <c r="N196" s="95"/>
      <c r="Z196" s="8"/>
      <c r="AA196" s="8"/>
      <c r="AB196" s="8"/>
      <c r="AC196" s="8"/>
      <c r="AD196" s="8"/>
      <c r="AE196" s="8"/>
      <c r="AF196" s="8"/>
      <c r="AG196" s="8"/>
    </row>
    <row r="197" spans="1:33" ht="12.75" customHeight="1" x14ac:dyDescent="0.2">
      <c r="A197" s="209"/>
      <c r="B197" s="209"/>
      <c r="C197" s="50" t="s">
        <v>7</v>
      </c>
      <c r="D197" s="7"/>
      <c r="E197" s="10" t="s">
        <v>102</v>
      </c>
      <c r="F197" s="7"/>
      <c r="G197" s="7"/>
      <c r="H197" s="10" t="s">
        <v>102</v>
      </c>
      <c r="I197" s="7">
        <f t="shared" si="20"/>
        <v>0</v>
      </c>
      <c r="N197" s="95"/>
      <c r="Z197" s="8"/>
      <c r="AA197" s="8"/>
      <c r="AB197" s="8"/>
      <c r="AC197" s="8"/>
      <c r="AD197" s="8"/>
      <c r="AE197" s="8"/>
      <c r="AF197" s="8"/>
      <c r="AG197" s="8"/>
    </row>
    <row r="198" spans="1:33" ht="12.75" customHeight="1" x14ac:dyDescent="0.2">
      <c r="A198" s="209"/>
      <c r="B198" s="209"/>
      <c r="C198" s="50" t="s">
        <v>207</v>
      </c>
      <c r="D198" s="7"/>
      <c r="E198" s="10" t="s">
        <v>102</v>
      </c>
      <c r="F198" s="7"/>
      <c r="G198" s="7"/>
      <c r="H198" s="10" t="s">
        <v>102</v>
      </c>
      <c r="I198" s="7">
        <f t="shared" si="20"/>
        <v>0</v>
      </c>
      <c r="N198" s="95"/>
      <c r="Z198" s="8"/>
      <c r="AA198" s="8"/>
      <c r="AB198" s="8"/>
      <c r="AC198" s="8"/>
      <c r="AD198" s="8"/>
      <c r="AE198" s="8"/>
      <c r="AF198" s="8"/>
      <c r="AG198" s="8"/>
    </row>
    <row r="199" spans="1:33" ht="12.75" customHeight="1" x14ac:dyDescent="0.2">
      <c r="A199" s="209"/>
      <c r="B199" s="209"/>
      <c r="C199" s="50" t="s">
        <v>235</v>
      </c>
      <c r="D199" s="7"/>
      <c r="E199" s="10" t="s">
        <v>102</v>
      </c>
      <c r="F199" s="7"/>
      <c r="G199" s="7"/>
      <c r="H199" s="10" t="s">
        <v>102</v>
      </c>
      <c r="I199" s="7">
        <f t="shared" si="20"/>
        <v>0</v>
      </c>
      <c r="N199" s="95"/>
      <c r="Z199" s="8"/>
      <c r="AA199" s="8"/>
      <c r="AB199" s="8"/>
      <c r="AC199" s="8"/>
      <c r="AD199" s="8"/>
      <c r="AE199" s="8"/>
      <c r="AF199" s="8"/>
      <c r="AG199" s="8"/>
    </row>
    <row r="200" spans="1:33" ht="12.75" customHeight="1" x14ac:dyDescent="0.2">
      <c r="A200" s="209"/>
      <c r="B200" s="209"/>
      <c r="C200" s="50" t="s">
        <v>14</v>
      </c>
      <c r="D200" s="7"/>
      <c r="E200" s="10" t="s">
        <v>102</v>
      </c>
      <c r="F200" s="7"/>
      <c r="G200" s="7"/>
      <c r="H200" s="10" t="s">
        <v>102</v>
      </c>
      <c r="I200" s="7">
        <f t="shared" si="20"/>
        <v>0</v>
      </c>
      <c r="N200" s="95"/>
      <c r="Z200" s="8"/>
      <c r="AA200" s="8"/>
      <c r="AB200" s="8"/>
      <c r="AC200" s="8"/>
      <c r="AD200" s="8"/>
      <c r="AE200" s="8"/>
      <c r="AF200" s="8"/>
      <c r="AG200" s="8"/>
    </row>
    <row r="201" spans="1:33" ht="12.75" customHeight="1" x14ac:dyDescent="0.2">
      <c r="A201" s="209"/>
      <c r="B201" s="209"/>
      <c r="C201" s="50" t="s">
        <v>0</v>
      </c>
      <c r="D201" s="7"/>
      <c r="E201" s="10" t="s">
        <v>102</v>
      </c>
      <c r="F201" s="7"/>
      <c r="G201" s="7"/>
      <c r="H201" s="10" t="s">
        <v>102</v>
      </c>
      <c r="I201" s="7">
        <f t="shared" si="20"/>
        <v>0</v>
      </c>
      <c r="N201" s="95"/>
      <c r="Z201" s="8"/>
      <c r="AA201" s="8"/>
      <c r="AB201" s="8"/>
      <c r="AC201" s="8"/>
      <c r="AD201" s="8"/>
      <c r="AE201" s="8"/>
      <c r="AF201" s="8"/>
      <c r="AG201" s="8"/>
    </row>
    <row r="202" spans="1:33" ht="12.75" customHeight="1" x14ac:dyDescent="0.2">
      <c r="A202" s="209"/>
      <c r="B202" s="209"/>
      <c r="C202" s="50" t="s">
        <v>15</v>
      </c>
      <c r="D202" s="7">
        <v>2560</v>
      </c>
      <c r="E202" s="10">
        <f t="shared" ref="E202:E234" si="21">+D202/$I202</f>
        <v>1</v>
      </c>
      <c r="F202" s="7"/>
      <c r="G202" s="7">
        <v>0</v>
      </c>
      <c r="H202" s="10">
        <f t="shared" ref="H202:H234" si="22">+G202/$I202</f>
        <v>0</v>
      </c>
      <c r="I202" s="7">
        <f t="shared" si="20"/>
        <v>2560</v>
      </c>
      <c r="N202" s="95"/>
      <c r="Z202" s="8"/>
      <c r="AA202" s="8"/>
      <c r="AB202" s="8"/>
      <c r="AC202" s="8"/>
      <c r="AD202" s="8"/>
      <c r="AE202" s="8"/>
      <c r="AF202" s="8"/>
      <c r="AG202" s="8"/>
    </row>
    <row r="203" spans="1:33" ht="12.75" customHeight="1" x14ac:dyDescent="0.2">
      <c r="A203" s="209"/>
      <c r="B203" s="209"/>
      <c r="C203" s="50" t="s">
        <v>237</v>
      </c>
      <c r="D203" s="7"/>
      <c r="E203" s="10" t="s">
        <v>102</v>
      </c>
      <c r="F203" s="7"/>
      <c r="G203" s="7"/>
      <c r="H203" s="10" t="s">
        <v>102</v>
      </c>
      <c r="I203" s="7">
        <f t="shared" si="20"/>
        <v>0</v>
      </c>
      <c r="Z203" s="8"/>
      <c r="AA203" s="8"/>
      <c r="AB203" s="8"/>
      <c r="AC203" s="8"/>
      <c r="AD203" s="8"/>
      <c r="AE203" s="8"/>
      <c r="AF203" s="8"/>
      <c r="AG203" s="8"/>
    </row>
    <row r="204" spans="1:33" ht="12.75" customHeight="1" x14ac:dyDescent="0.2">
      <c r="A204" s="209"/>
      <c r="B204" s="209"/>
      <c r="C204" s="50" t="s">
        <v>480</v>
      </c>
      <c r="D204" s="7"/>
      <c r="E204" s="10" t="s">
        <v>102</v>
      </c>
      <c r="F204" s="7"/>
      <c r="G204" s="7"/>
      <c r="H204" s="10" t="s">
        <v>102</v>
      </c>
      <c r="I204" s="7">
        <f t="shared" si="20"/>
        <v>0</v>
      </c>
      <c r="Z204" s="8"/>
      <c r="AA204" s="8"/>
      <c r="AB204" s="8"/>
      <c r="AC204" s="8"/>
      <c r="AD204" s="8"/>
      <c r="AE204" s="8"/>
      <c r="AF204" s="8"/>
      <c r="AG204" s="8"/>
    </row>
    <row r="205" spans="1:33" ht="12.75" customHeight="1" x14ac:dyDescent="0.2">
      <c r="A205" s="209"/>
      <c r="B205" s="209"/>
      <c r="C205" s="50" t="s">
        <v>267</v>
      </c>
      <c r="D205" s="7"/>
      <c r="E205" s="10" t="s">
        <v>102</v>
      </c>
      <c r="F205" s="7"/>
      <c r="G205" s="7"/>
      <c r="H205" s="10" t="s">
        <v>102</v>
      </c>
      <c r="I205" s="7">
        <f t="shared" si="20"/>
        <v>0</v>
      </c>
      <c r="N205" s="95"/>
      <c r="Z205" s="8"/>
      <c r="AA205" s="8"/>
      <c r="AB205" s="8"/>
      <c r="AC205" s="8"/>
      <c r="AD205" s="8"/>
      <c r="AE205" s="8"/>
      <c r="AF205" s="8"/>
      <c r="AG205" s="8"/>
    </row>
    <row r="206" spans="1:33" ht="12.75" customHeight="1" x14ac:dyDescent="0.2">
      <c r="A206" s="209"/>
      <c r="B206" s="209"/>
      <c r="C206" s="50" t="s">
        <v>8</v>
      </c>
      <c r="D206" s="7"/>
      <c r="E206" s="10" t="s">
        <v>102</v>
      </c>
      <c r="F206" s="7"/>
      <c r="G206" s="7"/>
      <c r="H206" s="10" t="s">
        <v>102</v>
      </c>
      <c r="I206" s="7">
        <f t="shared" si="20"/>
        <v>0</v>
      </c>
      <c r="N206" s="95"/>
      <c r="Z206" s="8"/>
      <c r="AA206" s="8"/>
      <c r="AB206" s="8"/>
      <c r="AC206" s="8"/>
      <c r="AD206" s="8"/>
      <c r="AE206" s="8"/>
      <c r="AF206" s="8"/>
      <c r="AG206" s="8"/>
    </row>
    <row r="207" spans="1:33" ht="12.75" customHeight="1" x14ac:dyDescent="0.2">
      <c r="A207" s="209"/>
      <c r="B207" s="209"/>
      <c r="C207" s="50" t="s">
        <v>396</v>
      </c>
      <c r="D207" s="7"/>
      <c r="E207" s="10" t="s">
        <v>102</v>
      </c>
      <c r="F207" s="7"/>
      <c r="G207" s="7"/>
      <c r="H207" s="10" t="s">
        <v>102</v>
      </c>
      <c r="I207" s="7">
        <f t="shared" si="20"/>
        <v>0</v>
      </c>
      <c r="N207" s="95"/>
      <c r="Z207" s="8"/>
      <c r="AA207" s="8"/>
      <c r="AB207" s="8"/>
      <c r="AC207" s="8"/>
      <c r="AD207" s="8"/>
      <c r="AE207" s="8"/>
      <c r="AF207" s="8"/>
      <c r="AG207" s="8"/>
    </row>
    <row r="208" spans="1:33" ht="12.75" customHeight="1" x14ac:dyDescent="0.2">
      <c r="A208" s="209"/>
      <c r="B208" s="209"/>
      <c r="C208" s="50" t="s">
        <v>37</v>
      </c>
      <c r="D208" s="7"/>
      <c r="E208" s="10" t="s">
        <v>102</v>
      </c>
      <c r="F208" s="7"/>
      <c r="G208" s="7"/>
      <c r="H208" s="10" t="s">
        <v>102</v>
      </c>
      <c r="I208" s="7">
        <f t="shared" si="20"/>
        <v>0</v>
      </c>
      <c r="N208" s="95"/>
      <c r="Z208" s="8"/>
      <c r="AA208" s="8"/>
      <c r="AB208" s="8"/>
      <c r="AC208" s="8"/>
      <c r="AD208" s="8"/>
      <c r="AE208" s="8"/>
      <c r="AF208" s="8"/>
      <c r="AG208" s="8"/>
    </row>
    <row r="209" spans="1:33" ht="12.75" customHeight="1" x14ac:dyDescent="0.2">
      <c r="A209" s="209"/>
      <c r="B209" s="209"/>
      <c r="C209" s="50" t="s">
        <v>208</v>
      </c>
      <c r="D209" s="7"/>
      <c r="E209" s="10" t="s">
        <v>102</v>
      </c>
      <c r="F209" s="7"/>
      <c r="G209" s="7"/>
      <c r="H209" s="10" t="s">
        <v>102</v>
      </c>
      <c r="I209" s="7">
        <f t="shared" si="20"/>
        <v>0</v>
      </c>
      <c r="N209" s="95"/>
      <c r="Z209" s="8"/>
      <c r="AA209" s="8"/>
      <c r="AB209" s="8"/>
      <c r="AC209" s="8"/>
      <c r="AD209" s="8"/>
      <c r="AE209" s="8"/>
      <c r="AF209" s="8"/>
      <c r="AG209" s="8"/>
    </row>
    <row r="210" spans="1:33" ht="12.75" customHeight="1" x14ac:dyDescent="0.2">
      <c r="A210" s="209"/>
      <c r="B210" s="209"/>
      <c r="C210" s="91" t="s">
        <v>219</v>
      </c>
      <c r="D210" s="7"/>
      <c r="E210" s="10" t="s">
        <v>102</v>
      </c>
      <c r="F210" s="7"/>
      <c r="G210" s="7"/>
      <c r="H210" s="10" t="s">
        <v>102</v>
      </c>
      <c r="I210" s="7">
        <f t="shared" si="20"/>
        <v>0</v>
      </c>
      <c r="N210" s="95"/>
      <c r="Z210" s="8"/>
      <c r="AA210" s="8"/>
      <c r="AB210" s="8"/>
      <c r="AC210" s="8"/>
      <c r="AD210" s="8"/>
      <c r="AE210" s="8"/>
      <c r="AF210" s="8"/>
      <c r="AG210" s="8"/>
    </row>
    <row r="211" spans="1:33" ht="12.75" customHeight="1" x14ac:dyDescent="0.2">
      <c r="A211" s="209"/>
      <c r="B211" s="209"/>
      <c r="C211" s="91" t="s">
        <v>287</v>
      </c>
      <c r="D211" s="7"/>
      <c r="E211" s="10" t="s">
        <v>102</v>
      </c>
      <c r="F211" s="7"/>
      <c r="G211" s="7"/>
      <c r="H211" s="10" t="s">
        <v>102</v>
      </c>
      <c r="I211" s="7">
        <f t="shared" si="20"/>
        <v>0</v>
      </c>
      <c r="N211" s="95"/>
      <c r="Z211" s="8"/>
      <c r="AA211" s="8"/>
      <c r="AB211" s="8"/>
      <c r="AC211" s="8"/>
      <c r="AD211" s="8"/>
      <c r="AE211" s="8"/>
      <c r="AF211" s="8"/>
      <c r="AG211" s="8"/>
    </row>
    <row r="212" spans="1:33" ht="12.75" customHeight="1" x14ac:dyDescent="0.2">
      <c r="A212" s="209"/>
      <c r="B212" s="209"/>
      <c r="C212" s="50" t="s">
        <v>1</v>
      </c>
      <c r="D212" s="7"/>
      <c r="E212" s="10" t="s">
        <v>102</v>
      </c>
      <c r="F212" s="7"/>
      <c r="G212" s="7"/>
      <c r="H212" s="10" t="s">
        <v>102</v>
      </c>
      <c r="I212" s="7">
        <f t="shared" si="20"/>
        <v>0</v>
      </c>
      <c r="N212" s="95"/>
      <c r="Z212" s="8"/>
      <c r="AA212" s="8"/>
      <c r="AB212" s="8"/>
      <c r="AC212" s="8"/>
      <c r="AD212" s="8"/>
      <c r="AE212" s="8"/>
      <c r="AF212" s="8"/>
      <c r="AG212" s="8"/>
    </row>
    <row r="213" spans="1:33" ht="12.75" customHeight="1" x14ac:dyDescent="0.2">
      <c r="A213" s="209"/>
      <c r="B213" s="209"/>
      <c r="C213" s="50" t="s">
        <v>16</v>
      </c>
      <c r="D213" s="7"/>
      <c r="E213" s="10" t="s">
        <v>102</v>
      </c>
      <c r="F213" s="7"/>
      <c r="G213" s="7"/>
      <c r="H213" s="10" t="s">
        <v>102</v>
      </c>
      <c r="I213" s="7">
        <f t="shared" si="20"/>
        <v>0</v>
      </c>
      <c r="N213" s="95"/>
      <c r="Z213" s="8"/>
      <c r="AA213" s="8"/>
      <c r="AB213" s="8"/>
      <c r="AC213" s="8"/>
      <c r="AD213" s="8"/>
      <c r="AE213" s="8"/>
      <c r="AF213" s="8"/>
      <c r="AG213" s="8"/>
    </row>
    <row r="214" spans="1:33" ht="12.75" customHeight="1" x14ac:dyDescent="0.2">
      <c r="A214" s="209"/>
      <c r="B214" s="209"/>
      <c r="C214" s="50" t="s">
        <v>2</v>
      </c>
      <c r="D214" s="7"/>
      <c r="E214" s="10" t="s">
        <v>102</v>
      </c>
      <c r="F214" s="7"/>
      <c r="G214" s="7"/>
      <c r="H214" s="10" t="s">
        <v>102</v>
      </c>
      <c r="I214" s="7">
        <f t="shared" si="20"/>
        <v>0</v>
      </c>
      <c r="N214" s="95"/>
      <c r="Z214" s="8"/>
      <c r="AA214" s="8"/>
      <c r="AB214" s="8"/>
      <c r="AC214" s="8"/>
      <c r="AD214" s="8"/>
      <c r="AE214" s="8"/>
      <c r="AF214" s="8"/>
      <c r="AG214" s="8"/>
    </row>
    <row r="215" spans="1:33" ht="12.75" customHeight="1" x14ac:dyDescent="0.2">
      <c r="A215" s="209"/>
      <c r="B215" s="209"/>
      <c r="C215" s="50" t="s">
        <v>20</v>
      </c>
      <c r="D215" s="7"/>
      <c r="E215" s="10" t="s">
        <v>102</v>
      </c>
      <c r="F215" s="7"/>
      <c r="G215" s="7"/>
      <c r="H215" s="10" t="s">
        <v>102</v>
      </c>
      <c r="I215" s="7">
        <f t="shared" si="20"/>
        <v>0</v>
      </c>
      <c r="N215" s="95"/>
      <c r="Z215" s="8"/>
      <c r="AA215" s="8"/>
      <c r="AB215" s="8"/>
      <c r="AC215" s="8"/>
      <c r="AD215" s="8"/>
      <c r="AE215" s="8"/>
      <c r="AF215" s="8"/>
      <c r="AG215" s="8"/>
    </row>
    <row r="216" spans="1:33" ht="12.75" customHeight="1" x14ac:dyDescent="0.2">
      <c r="A216" s="209"/>
      <c r="B216" s="209"/>
      <c r="C216" s="50" t="s">
        <v>17</v>
      </c>
      <c r="D216" s="7"/>
      <c r="E216" s="10" t="s">
        <v>102</v>
      </c>
      <c r="F216" s="7"/>
      <c r="G216" s="7"/>
      <c r="H216" s="10" t="s">
        <v>102</v>
      </c>
      <c r="I216" s="7">
        <f t="shared" si="20"/>
        <v>0</v>
      </c>
      <c r="N216" s="95"/>
      <c r="Z216" s="8"/>
      <c r="AA216" s="8"/>
      <c r="AB216" s="8"/>
      <c r="AC216" s="8"/>
      <c r="AD216" s="8"/>
      <c r="AE216" s="8"/>
      <c r="AF216" s="8"/>
      <c r="AG216" s="8"/>
    </row>
    <row r="217" spans="1:33" ht="12.75" customHeight="1" x14ac:dyDescent="0.2">
      <c r="A217" s="209"/>
      <c r="B217" s="209"/>
      <c r="C217" s="50" t="s">
        <v>21</v>
      </c>
      <c r="D217" s="7"/>
      <c r="E217" s="10" t="s">
        <v>102</v>
      </c>
      <c r="F217" s="7"/>
      <c r="G217" s="7"/>
      <c r="H217" s="10" t="s">
        <v>102</v>
      </c>
      <c r="I217" s="7">
        <f t="shared" si="20"/>
        <v>0</v>
      </c>
      <c r="N217" s="95"/>
      <c r="Z217" s="8"/>
      <c r="AA217" s="8"/>
      <c r="AB217" s="8"/>
      <c r="AC217" s="8"/>
      <c r="AD217" s="8"/>
      <c r="AE217" s="8"/>
      <c r="AF217" s="8"/>
      <c r="AG217" s="8"/>
    </row>
    <row r="218" spans="1:33" ht="12.75" customHeight="1" x14ac:dyDescent="0.2">
      <c r="A218" s="209"/>
      <c r="B218" s="209"/>
      <c r="C218" s="50" t="s">
        <v>3</v>
      </c>
      <c r="D218" s="7"/>
      <c r="E218" s="10" t="s">
        <v>102</v>
      </c>
      <c r="F218" s="7"/>
      <c r="G218" s="7"/>
      <c r="H218" s="10" t="s">
        <v>102</v>
      </c>
      <c r="I218" s="7">
        <f t="shared" si="20"/>
        <v>0</v>
      </c>
      <c r="N218" s="95"/>
      <c r="Z218" s="8"/>
      <c r="AA218" s="8"/>
      <c r="AB218" s="8"/>
      <c r="AC218" s="8"/>
      <c r="AD218" s="8"/>
      <c r="AE218" s="8"/>
      <c r="AF218" s="8"/>
      <c r="AG218" s="8"/>
    </row>
    <row r="219" spans="1:33" ht="12.75" customHeight="1" x14ac:dyDescent="0.2">
      <c r="A219" s="209"/>
      <c r="B219" s="209"/>
      <c r="C219" s="50" t="s">
        <v>97</v>
      </c>
      <c r="D219" s="7"/>
      <c r="E219" s="10" t="s">
        <v>102</v>
      </c>
      <c r="F219" s="7"/>
      <c r="G219" s="7"/>
      <c r="H219" s="10" t="s">
        <v>102</v>
      </c>
      <c r="I219" s="7">
        <f t="shared" si="20"/>
        <v>0</v>
      </c>
      <c r="N219" s="95"/>
      <c r="Z219" s="8"/>
      <c r="AA219" s="8"/>
      <c r="AB219" s="8"/>
      <c r="AC219" s="8"/>
      <c r="AD219" s="8"/>
      <c r="AE219" s="8"/>
      <c r="AF219" s="8"/>
      <c r="AG219" s="8"/>
    </row>
    <row r="220" spans="1:33" ht="12.75" customHeight="1" x14ac:dyDescent="0.2">
      <c r="A220" s="209"/>
      <c r="B220" s="209"/>
      <c r="C220" s="50" t="s">
        <v>6</v>
      </c>
      <c r="D220" s="7"/>
      <c r="E220" s="10" t="s">
        <v>102</v>
      </c>
      <c r="F220" s="7"/>
      <c r="G220" s="7"/>
      <c r="H220" s="10" t="s">
        <v>102</v>
      </c>
      <c r="I220" s="7">
        <f t="shared" si="20"/>
        <v>0</v>
      </c>
      <c r="N220" s="95"/>
      <c r="Z220" s="8"/>
      <c r="AA220" s="8"/>
      <c r="AB220" s="8"/>
      <c r="AC220" s="8"/>
      <c r="AD220" s="8"/>
      <c r="AE220" s="8"/>
      <c r="AF220" s="8"/>
      <c r="AG220" s="8"/>
    </row>
    <row r="221" spans="1:33" ht="12.75" customHeight="1" x14ac:dyDescent="0.2">
      <c r="A221" s="209"/>
      <c r="B221" s="209"/>
      <c r="C221" s="50" t="s">
        <v>9</v>
      </c>
      <c r="D221" s="7"/>
      <c r="E221" s="10" t="s">
        <v>102</v>
      </c>
      <c r="F221" s="7"/>
      <c r="G221" s="7"/>
      <c r="H221" s="10" t="s">
        <v>102</v>
      </c>
      <c r="I221" s="7">
        <f t="shared" si="20"/>
        <v>0</v>
      </c>
      <c r="N221" s="95"/>
      <c r="Z221" s="8"/>
      <c r="AA221" s="8"/>
      <c r="AB221" s="8"/>
      <c r="AC221" s="8"/>
      <c r="AD221" s="8"/>
      <c r="AE221" s="8"/>
      <c r="AF221" s="8"/>
      <c r="AG221" s="8"/>
    </row>
    <row r="222" spans="1:33" ht="12.75" customHeight="1" x14ac:dyDescent="0.2">
      <c r="A222" s="209"/>
      <c r="B222" s="209"/>
      <c r="C222" s="50" t="s">
        <v>236</v>
      </c>
      <c r="D222" s="7"/>
      <c r="E222" s="10" t="s">
        <v>102</v>
      </c>
      <c r="F222" s="7"/>
      <c r="G222" s="7"/>
      <c r="H222" s="10" t="s">
        <v>102</v>
      </c>
      <c r="I222" s="7">
        <f t="shared" si="20"/>
        <v>0</v>
      </c>
      <c r="N222" s="95"/>
      <c r="Z222" s="8"/>
      <c r="AA222" s="8"/>
      <c r="AB222" s="8"/>
      <c r="AC222" s="8"/>
      <c r="AD222" s="8"/>
      <c r="AE222" s="8"/>
      <c r="AF222" s="8"/>
      <c r="AG222" s="8"/>
    </row>
    <row r="223" spans="1:33" ht="12.75" customHeight="1" x14ac:dyDescent="0.2">
      <c r="A223" s="209"/>
      <c r="B223" s="209"/>
      <c r="C223" s="50" t="s">
        <v>4</v>
      </c>
      <c r="D223" s="7"/>
      <c r="E223" s="10" t="s">
        <v>102</v>
      </c>
      <c r="F223" s="7"/>
      <c r="G223" s="7"/>
      <c r="H223" s="10" t="s">
        <v>102</v>
      </c>
      <c r="I223" s="7">
        <f t="shared" si="20"/>
        <v>0</v>
      </c>
      <c r="N223" s="95"/>
      <c r="Z223" s="8"/>
      <c r="AA223" s="8"/>
      <c r="AB223" s="8"/>
      <c r="AC223" s="8"/>
      <c r="AD223" s="8"/>
      <c r="AE223" s="8"/>
      <c r="AF223" s="8"/>
      <c r="AG223" s="8"/>
    </row>
    <row r="224" spans="1:33" ht="12.75" customHeight="1" x14ac:dyDescent="0.2">
      <c r="A224" s="209"/>
      <c r="B224" s="209"/>
      <c r="C224" s="50" t="s">
        <v>10</v>
      </c>
      <c r="D224" s="7"/>
      <c r="E224" s="10" t="s">
        <v>102</v>
      </c>
      <c r="F224" s="7"/>
      <c r="G224" s="7"/>
      <c r="H224" s="10" t="s">
        <v>102</v>
      </c>
      <c r="I224" s="7">
        <f t="shared" si="20"/>
        <v>0</v>
      </c>
      <c r="N224" s="95"/>
      <c r="Z224" s="8"/>
      <c r="AA224" s="8"/>
      <c r="AB224" s="8"/>
      <c r="AC224" s="8"/>
      <c r="AD224" s="8"/>
      <c r="AE224" s="8"/>
      <c r="AF224" s="8"/>
      <c r="AG224" s="8"/>
    </row>
    <row r="225" spans="1:33" ht="12.75" customHeight="1" x14ac:dyDescent="0.2">
      <c r="A225" s="209"/>
      <c r="B225" s="209"/>
      <c r="C225" s="50" t="s">
        <v>18</v>
      </c>
      <c r="D225" s="7"/>
      <c r="E225" s="10" t="s">
        <v>102</v>
      </c>
      <c r="F225" s="7"/>
      <c r="G225" s="7"/>
      <c r="H225" s="10" t="s">
        <v>102</v>
      </c>
      <c r="I225" s="7">
        <f t="shared" si="20"/>
        <v>0</v>
      </c>
      <c r="N225" s="95"/>
      <c r="Z225" s="8"/>
      <c r="AA225" s="8"/>
      <c r="AB225" s="8"/>
      <c r="AC225" s="8"/>
      <c r="AD225" s="8"/>
      <c r="AE225" s="8"/>
      <c r="AF225" s="8"/>
      <c r="AG225" s="8"/>
    </row>
    <row r="226" spans="1:33" ht="12.75" customHeight="1" x14ac:dyDescent="0.2">
      <c r="A226" s="209"/>
      <c r="B226" s="209"/>
      <c r="C226" s="50" t="s">
        <v>22</v>
      </c>
      <c r="D226" s="7"/>
      <c r="E226" s="10" t="s">
        <v>102</v>
      </c>
      <c r="F226" s="7"/>
      <c r="G226" s="7"/>
      <c r="H226" s="10" t="s">
        <v>102</v>
      </c>
      <c r="I226" s="7">
        <f t="shared" si="20"/>
        <v>0</v>
      </c>
      <c r="N226" s="95"/>
      <c r="Z226" s="8"/>
      <c r="AA226" s="8"/>
      <c r="AB226" s="8"/>
      <c r="AC226" s="8"/>
      <c r="AD226" s="8"/>
      <c r="AE226" s="8"/>
      <c r="AF226" s="8"/>
      <c r="AG226" s="8"/>
    </row>
    <row r="227" spans="1:33" ht="12.75" customHeight="1" x14ac:dyDescent="0.2">
      <c r="A227" s="209"/>
      <c r="B227" s="209"/>
      <c r="C227" s="50" t="s">
        <v>23</v>
      </c>
      <c r="D227" s="7"/>
      <c r="E227" s="10" t="s">
        <v>102</v>
      </c>
      <c r="F227" s="7"/>
      <c r="G227" s="7"/>
      <c r="H227" s="10" t="s">
        <v>102</v>
      </c>
      <c r="I227" s="7">
        <f t="shared" si="20"/>
        <v>0</v>
      </c>
      <c r="N227" s="95"/>
      <c r="Z227" s="8"/>
      <c r="AA227" s="8"/>
      <c r="AB227" s="8"/>
      <c r="AC227" s="8"/>
      <c r="AD227" s="8"/>
      <c r="AE227" s="8"/>
      <c r="AF227" s="8"/>
      <c r="AG227" s="8"/>
    </row>
    <row r="228" spans="1:33" ht="12.75" customHeight="1" x14ac:dyDescent="0.2">
      <c r="A228" s="209"/>
      <c r="B228" s="209"/>
      <c r="C228" s="50" t="s">
        <v>24</v>
      </c>
      <c r="D228" s="7"/>
      <c r="E228" s="10" t="s">
        <v>102</v>
      </c>
      <c r="F228" s="7"/>
      <c r="G228" s="7"/>
      <c r="H228" s="10" t="s">
        <v>102</v>
      </c>
      <c r="I228" s="7">
        <f t="shared" si="20"/>
        <v>0</v>
      </c>
      <c r="N228" s="95"/>
      <c r="Z228" s="8"/>
      <c r="AA228" s="8"/>
      <c r="AB228" s="8"/>
      <c r="AC228" s="8"/>
      <c r="AD228" s="8"/>
      <c r="AE228" s="8"/>
      <c r="AF228" s="8"/>
      <c r="AG228" s="8"/>
    </row>
    <row r="229" spans="1:33" ht="12.75" customHeight="1" x14ac:dyDescent="0.2">
      <c r="A229" s="209"/>
      <c r="B229" s="209"/>
      <c r="C229" s="91" t="s">
        <v>275</v>
      </c>
      <c r="D229" s="7"/>
      <c r="E229" s="10" t="s">
        <v>102</v>
      </c>
      <c r="F229" s="7"/>
      <c r="G229" s="7"/>
      <c r="H229" s="10" t="s">
        <v>102</v>
      </c>
      <c r="I229" s="7">
        <f t="shared" si="20"/>
        <v>0</v>
      </c>
      <c r="N229" s="95"/>
      <c r="Z229" s="8"/>
      <c r="AA229" s="8"/>
      <c r="AB229" s="8"/>
      <c r="AC229" s="8"/>
      <c r="AD229" s="8"/>
      <c r="AE229" s="8"/>
      <c r="AF229" s="8"/>
      <c r="AG229" s="8"/>
    </row>
    <row r="230" spans="1:33" ht="12.75" customHeight="1" x14ac:dyDescent="0.2">
      <c r="A230" s="209"/>
      <c r="B230" s="209"/>
      <c r="C230" s="91" t="s">
        <v>206</v>
      </c>
      <c r="D230" s="7"/>
      <c r="E230" s="10" t="s">
        <v>102</v>
      </c>
      <c r="F230" s="7"/>
      <c r="G230" s="7"/>
      <c r="H230" s="10" t="s">
        <v>102</v>
      </c>
      <c r="I230" s="7">
        <f t="shared" si="20"/>
        <v>0</v>
      </c>
      <c r="N230" s="95"/>
      <c r="Z230" s="8"/>
      <c r="AA230" s="8"/>
      <c r="AB230" s="8"/>
      <c r="AC230" s="8"/>
      <c r="AD230" s="8"/>
      <c r="AE230" s="8"/>
      <c r="AF230" s="8"/>
      <c r="AG230" s="8"/>
    </row>
    <row r="231" spans="1:33" ht="12.75" customHeight="1" x14ac:dyDescent="0.2">
      <c r="A231" s="209"/>
      <c r="B231" s="209"/>
      <c r="C231" s="50" t="s">
        <v>5</v>
      </c>
      <c r="D231" s="7"/>
      <c r="E231" s="10" t="s">
        <v>102</v>
      </c>
      <c r="F231" s="7"/>
      <c r="G231" s="7"/>
      <c r="H231" s="10" t="s">
        <v>102</v>
      </c>
      <c r="I231" s="7">
        <f t="shared" si="20"/>
        <v>0</v>
      </c>
      <c r="N231" s="95"/>
      <c r="Z231" s="8"/>
      <c r="AA231" s="8"/>
      <c r="AB231" s="8"/>
      <c r="AC231" s="8"/>
      <c r="AD231" s="8"/>
      <c r="AE231" s="8"/>
      <c r="AF231" s="8"/>
      <c r="AG231" s="8"/>
    </row>
    <row r="232" spans="1:33" ht="12.75" customHeight="1" x14ac:dyDescent="0.2">
      <c r="A232" s="209"/>
      <c r="B232" s="209"/>
      <c r="C232" s="91" t="s">
        <v>261</v>
      </c>
      <c r="D232" s="7"/>
      <c r="E232" s="10" t="s">
        <v>102</v>
      </c>
      <c r="F232" s="7"/>
      <c r="G232" s="7"/>
      <c r="H232" s="10" t="s">
        <v>102</v>
      </c>
      <c r="I232" s="7">
        <f t="shared" si="20"/>
        <v>0</v>
      </c>
      <c r="N232" s="95"/>
      <c r="Z232" s="8"/>
      <c r="AA232" s="8"/>
      <c r="AB232" s="8"/>
      <c r="AC232" s="8"/>
      <c r="AD232" s="8"/>
      <c r="AE232" s="8"/>
      <c r="AF232" s="8"/>
      <c r="AG232" s="8"/>
    </row>
    <row r="233" spans="1:33" ht="12.75" customHeight="1" thickBot="1" x14ac:dyDescent="0.25">
      <c r="A233" s="209"/>
      <c r="B233" s="219"/>
      <c r="C233" s="89" t="s">
        <v>270</v>
      </c>
      <c r="D233" s="7"/>
      <c r="E233" s="10" t="s">
        <v>102</v>
      </c>
      <c r="F233" s="7"/>
      <c r="G233" s="7"/>
      <c r="H233" s="10" t="s">
        <v>102</v>
      </c>
      <c r="I233" s="7">
        <f t="shared" si="20"/>
        <v>0</v>
      </c>
      <c r="N233" s="95"/>
      <c r="Z233" s="8"/>
      <c r="AA233" s="8"/>
      <c r="AB233" s="8"/>
      <c r="AC233" s="8"/>
      <c r="AD233" s="8"/>
      <c r="AE233" s="8"/>
      <c r="AF233" s="8"/>
      <c r="AG233" s="8"/>
    </row>
    <row r="234" spans="1:33" ht="12.75" customHeight="1" thickBot="1" x14ac:dyDescent="0.25">
      <c r="A234" s="213"/>
      <c r="B234" s="204" t="s">
        <v>328</v>
      </c>
      <c r="C234" s="205"/>
      <c r="D234" s="76">
        <f>SUM(D193:D233)</f>
        <v>2560</v>
      </c>
      <c r="E234" s="77">
        <f t="shared" si="21"/>
        <v>1</v>
      </c>
      <c r="F234" s="78"/>
      <c r="G234" s="76">
        <f>SUM(G193:G233)</f>
        <v>0</v>
      </c>
      <c r="H234" s="77">
        <f t="shared" si="22"/>
        <v>0</v>
      </c>
      <c r="I234" s="78">
        <f t="shared" si="20"/>
        <v>2560</v>
      </c>
      <c r="Z234" s="8"/>
      <c r="AA234" s="8"/>
      <c r="AB234" s="8"/>
      <c r="AC234" s="8"/>
      <c r="AD234" s="8"/>
      <c r="AE234" s="8"/>
      <c r="AF234" s="8"/>
      <c r="AG234" s="8"/>
    </row>
    <row r="235" spans="1:33" ht="12.75" customHeight="1" x14ac:dyDescent="0.2">
      <c r="A235" s="212" t="s">
        <v>531</v>
      </c>
      <c r="B235" s="209" t="s">
        <v>522</v>
      </c>
      <c r="C235" s="53" t="s">
        <v>430</v>
      </c>
      <c r="D235" s="43"/>
      <c r="E235" s="42"/>
      <c r="F235" s="43"/>
      <c r="G235" s="43"/>
      <c r="H235" s="42"/>
      <c r="I235" s="43"/>
      <c r="N235" s="95"/>
      <c r="Z235" s="8"/>
      <c r="AA235" s="8"/>
      <c r="AB235" s="8"/>
      <c r="AC235" s="8"/>
      <c r="AD235" s="8"/>
      <c r="AE235" s="8"/>
      <c r="AF235" s="8"/>
      <c r="AG235" s="8"/>
    </row>
    <row r="236" spans="1:33" ht="12.75" customHeight="1" x14ac:dyDescent="0.2">
      <c r="A236" s="209"/>
      <c r="B236" s="220"/>
      <c r="C236" s="52" t="s">
        <v>234</v>
      </c>
      <c r="D236" s="16">
        <v>0</v>
      </c>
      <c r="E236" s="17">
        <f t="shared" si="17"/>
        <v>0</v>
      </c>
      <c r="F236" s="16"/>
      <c r="G236" s="16">
        <v>6768</v>
      </c>
      <c r="H236" s="17">
        <f t="shared" si="18"/>
        <v>1</v>
      </c>
      <c r="I236" s="16">
        <f t="shared" si="19"/>
        <v>6768</v>
      </c>
      <c r="N236" s="95"/>
      <c r="Z236" s="8"/>
      <c r="AA236" s="8"/>
      <c r="AB236" s="8"/>
      <c r="AC236" s="8"/>
      <c r="AD236" s="8"/>
      <c r="AE236" s="8"/>
      <c r="AF236" s="8"/>
      <c r="AG236" s="8"/>
    </row>
    <row r="237" spans="1:33" ht="12.75" customHeight="1" x14ac:dyDescent="0.2">
      <c r="A237" s="209"/>
      <c r="B237" s="220"/>
      <c r="C237" s="9" t="s">
        <v>235</v>
      </c>
      <c r="D237" s="16">
        <v>720</v>
      </c>
      <c r="E237" s="17">
        <f t="shared" si="17"/>
        <v>1</v>
      </c>
      <c r="F237" s="16"/>
      <c r="G237" s="16">
        <v>0</v>
      </c>
      <c r="H237" s="17">
        <f t="shared" si="18"/>
        <v>0</v>
      </c>
      <c r="I237" s="16">
        <f t="shared" si="19"/>
        <v>720</v>
      </c>
      <c r="N237" s="95"/>
      <c r="Z237" s="8"/>
      <c r="AA237" s="8"/>
      <c r="AB237" s="8"/>
      <c r="AC237" s="8"/>
      <c r="AD237" s="8"/>
      <c r="AE237" s="8"/>
      <c r="AF237" s="8"/>
      <c r="AG237" s="8"/>
    </row>
    <row r="238" spans="1:33" ht="12.75" customHeight="1" x14ac:dyDescent="0.2">
      <c r="A238" s="209"/>
      <c r="B238" s="220"/>
      <c r="C238" s="9" t="s">
        <v>14</v>
      </c>
      <c r="D238" s="16">
        <v>384</v>
      </c>
      <c r="E238" s="17">
        <f t="shared" si="17"/>
        <v>5.6603773584905662E-2</v>
      </c>
      <c r="F238" s="16"/>
      <c r="G238" s="16">
        <v>6400</v>
      </c>
      <c r="H238" s="17">
        <f t="shared" si="18"/>
        <v>0.94339622641509435</v>
      </c>
      <c r="I238" s="16">
        <f t="shared" si="19"/>
        <v>6784</v>
      </c>
      <c r="N238" s="95"/>
      <c r="Z238" s="8"/>
      <c r="AA238" s="8"/>
      <c r="AB238" s="8"/>
      <c r="AC238" s="8"/>
      <c r="AD238" s="8"/>
      <c r="AE238" s="8"/>
      <c r="AF238" s="8"/>
      <c r="AG238" s="8"/>
    </row>
    <row r="239" spans="1:33" ht="12.75" customHeight="1" x14ac:dyDescent="0.2">
      <c r="A239" s="209"/>
      <c r="B239" s="220"/>
      <c r="C239" s="9" t="s">
        <v>15</v>
      </c>
      <c r="D239" s="7"/>
      <c r="E239" s="10" t="s">
        <v>102</v>
      </c>
      <c r="F239" s="7"/>
      <c r="G239" s="7"/>
      <c r="H239" s="10" t="s">
        <v>102</v>
      </c>
      <c r="I239" s="7">
        <f t="shared" si="19"/>
        <v>0</v>
      </c>
      <c r="Z239" s="8"/>
      <c r="AA239" s="8"/>
      <c r="AB239" s="8"/>
      <c r="AC239" s="8"/>
      <c r="AD239" s="8"/>
      <c r="AE239" s="8"/>
      <c r="AF239" s="8"/>
      <c r="AG239" s="8"/>
    </row>
    <row r="240" spans="1:33" ht="12.75" customHeight="1" x14ac:dyDescent="0.2">
      <c r="A240" s="209"/>
      <c r="B240" s="220"/>
      <c r="C240" s="9" t="s">
        <v>16</v>
      </c>
      <c r="D240" s="7">
        <v>1152</v>
      </c>
      <c r="E240" s="10">
        <f t="shared" si="17"/>
        <v>1</v>
      </c>
      <c r="F240" s="7"/>
      <c r="G240" s="7">
        <v>0</v>
      </c>
      <c r="H240" s="10">
        <f t="shared" si="18"/>
        <v>0</v>
      </c>
      <c r="I240" s="7">
        <f t="shared" si="19"/>
        <v>1152</v>
      </c>
      <c r="Z240" s="8"/>
      <c r="AA240" s="8"/>
      <c r="AB240" s="8"/>
      <c r="AC240" s="8"/>
      <c r="AD240" s="8"/>
      <c r="AE240" s="8"/>
      <c r="AF240" s="8"/>
      <c r="AG240" s="8"/>
    </row>
    <row r="241" spans="1:33" ht="12.75" customHeight="1" x14ac:dyDescent="0.2">
      <c r="A241" s="209"/>
      <c r="B241" s="220"/>
      <c r="C241" s="9" t="s">
        <v>20</v>
      </c>
      <c r="D241" s="7"/>
      <c r="E241" s="10" t="s">
        <v>102</v>
      </c>
      <c r="F241" s="7"/>
      <c r="G241" s="7"/>
      <c r="H241" s="10" t="s">
        <v>102</v>
      </c>
      <c r="I241" s="7">
        <f t="shared" si="19"/>
        <v>0</v>
      </c>
      <c r="Z241" s="8"/>
      <c r="AA241" s="8"/>
      <c r="AB241" s="8"/>
      <c r="AC241" s="8"/>
      <c r="AD241" s="8"/>
      <c r="AE241" s="8"/>
      <c r="AF241" s="8"/>
      <c r="AG241" s="8"/>
    </row>
    <row r="242" spans="1:33" ht="12.75" customHeight="1" x14ac:dyDescent="0.2">
      <c r="A242" s="209"/>
      <c r="B242" s="220"/>
      <c r="C242" s="9" t="s">
        <v>17</v>
      </c>
      <c r="D242" s="7"/>
      <c r="E242" s="10" t="s">
        <v>102</v>
      </c>
      <c r="F242" s="7"/>
      <c r="G242" s="7"/>
      <c r="H242" s="10" t="s">
        <v>102</v>
      </c>
      <c r="I242" s="7">
        <f t="shared" si="19"/>
        <v>0</v>
      </c>
      <c r="Z242" s="8"/>
      <c r="AA242" s="8"/>
      <c r="AB242" s="8"/>
      <c r="AC242" s="8"/>
      <c r="AD242" s="8"/>
      <c r="AE242" s="8"/>
      <c r="AF242" s="8"/>
      <c r="AG242" s="8"/>
    </row>
    <row r="243" spans="1:33" ht="12.75" customHeight="1" x14ac:dyDescent="0.2">
      <c r="A243" s="209"/>
      <c r="B243" s="220"/>
      <c r="C243" s="9" t="s">
        <v>97</v>
      </c>
      <c r="D243" s="7"/>
      <c r="E243" s="10" t="s">
        <v>102</v>
      </c>
      <c r="F243" s="7"/>
      <c r="G243" s="7"/>
      <c r="H243" s="10" t="s">
        <v>102</v>
      </c>
      <c r="I243" s="7">
        <f t="shared" si="19"/>
        <v>0</v>
      </c>
      <c r="Z243" s="8"/>
      <c r="AA243" s="8"/>
      <c r="AB243" s="8"/>
      <c r="AC243" s="8"/>
      <c r="AD243" s="8"/>
      <c r="AE243" s="8"/>
      <c r="AF243" s="8"/>
      <c r="AG243" s="8"/>
    </row>
    <row r="244" spans="1:33" ht="12.75" customHeight="1" x14ac:dyDescent="0.2">
      <c r="A244" s="209"/>
      <c r="B244" s="220"/>
      <c r="C244" s="9" t="s">
        <v>236</v>
      </c>
      <c r="D244" s="7"/>
      <c r="E244" s="10" t="s">
        <v>102</v>
      </c>
      <c r="F244" s="7"/>
      <c r="G244" s="7"/>
      <c r="H244" s="10" t="s">
        <v>102</v>
      </c>
      <c r="I244" s="7">
        <f t="shared" si="19"/>
        <v>0</v>
      </c>
      <c r="Z244" s="8"/>
      <c r="AA244" s="8"/>
      <c r="AB244" s="8"/>
      <c r="AC244" s="8"/>
      <c r="AD244" s="8"/>
      <c r="AE244" s="8"/>
      <c r="AF244" s="8"/>
      <c r="AG244" s="8"/>
    </row>
    <row r="245" spans="1:33" ht="12.75" customHeight="1" x14ac:dyDescent="0.2">
      <c r="A245" s="209"/>
      <c r="B245" s="220"/>
      <c r="C245" s="9" t="s">
        <v>18</v>
      </c>
      <c r="D245" s="7"/>
      <c r="E245" s="10" t="s">
        <v>102</v>
      </c>
      <c r="F245" s="7"/>
      <c r="G245" s="7"/>
      <c r="H245" s="10" t="s">
        <v>102</v>
      </c>
      <c r="I245" s="7">
        <f t="shared" si="19"/>
        <v>0</v>
      </c>
      <c r="Z245" s="8"/>
      <c r="AA245" s="8"/>
      <c r="AB245" s="8"/>
      <c r="AC245" s="8"/>
      <c r="AD245" s="8"/>
      <c r="AE245" s="8"/>
      <c r="AF245" s="8"/>
      <c r="AG245" s="8"/>
    </row>
    <row r="246" spans="1:33" ht="12.75" customHeight="1" x14ac:dyDescent="0.2">
      <c r="A246" s="209"/>
      <c r="B246" s="220"/>
      <c r="C246" s="9" t="s">
        <v>22</v>
      </c>
      <c r="D246" s="7">
        <v>1440</v>
      </c>
      <c r="E246" s="10">
        <f t="shared" si="17"/>
        <v>1</v>
      </c>
      <c r="F246" s="7"/>
      <c r="G246" s="7">
        <v>0</v>
      </c>
      <c r="H246" s="10">
        <f t="shared" si="18"/>
        <v>0</v>
      </c>
      <c r="I246" s="7">
        <f t="shared" si="19"/>
        <v>1440</v>
      </c>
      <c r="N246" s="95"/>
      <c r="Z246" s="8"/>
      <c r="AA246" s="8"/>
      <c r="AB246" s="8"/>
      <c r="AC246" s="8"/>
      <c r="AD246" s="8"/>
      <c r="AE246" s="8"/>
      <c r="AF246" s="8"/>
      <c r="AG246" s="8"/>
    </row>
    <row r="247" spans="1:33" ht="12.75" customHeight="1" x14ac:dyDescent="0.2">
      <c r="A247" s="209"/>
      <c r="B247" s="220"/>
      <c r="C247" s="35" t="s">
        <v>75</v>
      </c>
      <c r="D247" s="33">
        <f>SUM(D236:D246)</f>
        <v>3696</v>
      </c>
      <c r="E247" s="40">
        <f t="shared" si="17"/>
        <v>0.21916508538899432</v>
      </c>
      <c r="F247" s="39"/>
      <c r="G247" s="33">
        <f>SUM(G236:G246)</f>
        <v>13168</v>
      </c>
      <c r="H247" s="40">
        <f t="shared" si="18"/>
        <v>0.78083491461100574</v>
      </c>
      <c r="I247" s="39">
        <f t="shared" si="19"/>
        <v>16864</v>
      </c>
      <c r="Z247" s="8"/>
      <c r="AA247" s="8"/>
      <c r="AB247" s="8"/>
      <c r="AC247" s="8"/>
      <c r="AD247" s="8"/>
      <c r="AE247" s="8"/>
      <c r="AF247" s="8"/>
      <c r="AG247" s="8"/>
    </row>
    <row r="248" spans="1:33" ht="12.75" customHeight="1" x14ac:dyDescent="0.2">
      <c r="A248" s="209"/>
      <c r="B248" s="220"/>
      <c r="C248" s="53" t="s">
        <v>180</v>
      </c>
      <c r="D248" s="33"/>
      <c r="E248" s="34"/>
      <c r="F248" s="65"/>
      <c r="G248" s="33"/>
      <c r="H248" s="34"/>
      <c r="I248" s="33"/>
      <c r="Z248" s="8"/>
      <c r="AA248" s="8"/>
      <c r="AB248" s="8"/>
      <c r="AC248" s="8"/>
      <c r="AD248" s="8"/>
      <c r="AE248" s="8"/>
      <c r="AF248" s="8"/>
      <c r="AG248" s="8"/>
    </row>
    <row r="249" spans="1:33" ht="12.75" customHeight="1" x14ac:dyDescent="0.2">
      <c r="A249" s="209"/>
      <c r="B249" s="220"/>
      <c r="C249" s="9" t="s">
        <v>19</v>
      </c>
      <c r="D249" s="16"/>
      <c r="E249" s="10" t="s">
        <v>102</v>
      </c>
      <c r="F249" s="5"/>
      <c r="G249" s="16"/>
      <c r="H249" s="10" t="s">
        <v>102</v>
      </c>
      <c r="I249" s="16">
        <f t="shared" ref="I249:I338" si="23">+D249+G249</f>
        <v>0</v>
      </c>
      <c r="Z249" s="8"/>
      <c r="AA249" s="8"/>
      <c r="AB249" s="8"/>
      <c r="AC249" s="8"/>
      <c r="AD249" s="8"/>
      <c r="AE249" s="8"/>
      <c r="AF249" s="8"/>
      <c r="AG249" s="8"/>
    </row>
    <row r="250" spans="1:33" ht="12.75" customHeight="1" x14ac:dyDescent="0.2">
      <c r="A250" s="209"/>
      <c r="B250" s="220"/>
      <c r="C250" s="9" t="s">
        <v>237</v>
      </c>
      <c r="D250" s="7"/>
      <c r="E250" s="10" t="s">
        <v>102</v>
      </c>
      <c r="F250" s="12"/>
      <c r="G250" s="7"/>
      <c r="H250" s="10" t="s">
        <v>102</v>
      </c>
      <c r="I250" s="7">
        <f t="shared" si="23"/>
        <v>0</v>
      </c>
      <c r="Z250" s="8"/>
      <c r="AA250" s="8"/>
      <c r="AB250" s="8"/>
      <c r="AC250" s="8"/>
      <c r="AD250" s="8"/>
      <c r="AE250" s="8"/>
      <c r="AF250" s="8"/>
      <c r="AG250" s="8"/>
    </row>
    <row r="251" spans="1:33" ht="12.75" customHeight="1" x14ac:dyDescent="0.2">
      <c r="A251" s="209"/>
      <c r="B251" s="220"/>
      <c r="C251" s="9" t="s">
        <v>1</v>
      </c>
      <c r="D251" s="7">
        <v>4416</v>
      </c>
      <c r="E251" s="10">
        <f t="shared" ref="E251:E338" si="24">+D251/$I251</f>
        <v>0.4726027397260274</v>
      </c>
      <c r="F251" s="12"/>
      <c r="G251" s="7">
        <v>4928</v>
      </c>
      <c r="H251" s="10">
        <f t="shared" ref="H251:H338" si="25">+G251/$I251</f>
        <v>0.5273972602739726</v>
      </c>
      <c r="I251" s="7">
        <f t="shared" si="23"/>
        <v>9344</v>
      </c>
      <c r="Z251" s="8"/>
      <c r="AA251" s="8"/>
      <c r="AB251" s="8"/>
      <c r="AC251" s="8"/>
      <c r="AD251" s="8"/>
      <c r="AE251" s="8"/>
      <c r="AF251" s="8"/>
      <c r="AG251" s="8"/>
    </row>
    <row r="252" spans="1:33" ht="12.75" customHeight="1" x14ac:dyDescent="0.2">
      <c r="A252" s="209"/>
      <c r="B252" s="220"/>
      <c r="C252" s="9" t="s">
        <v>2</v>
      </c>
      <c r="D252" s="7"/>
      <c r="E252" s="10" t="s">
        <v>102</v>
      </c>
      <c r="F252" s="7"/>
      <c r="G252" s="7"/>
      <c r="H252" s="10" t="s">
        <v>102</v>
      </c>
      <c r="I252" s="7">
        <f t="shared" si="23"/>
        <v>0</v>
      </c>
      <c r="Z252" s="8"/>
      <c r="AA252" s="8"/>
      <c r="AB252" s="8"/>
      <c r="AC252" s="8"/>
      <c r="AD252" s="8"/>
      <c r="AE252" s="8"/>
      <c r="AF252" s="8"/>
      <c r="AG252" s="8"/>
    </row>
    <row r="253" spans="1:33" ht="12.75" customHeight="1" x14ac:dyDescent="0.2">
      <c r="A253" s="209"/>
      <c r="B253" s="220"/>
      <c r="C253" s="9" t="s">
        <v>21</v>
      </c>
      <c r="D253" s="7">
        <v>0</v>
      </c>
      <c r="E253" s="10">
        <f t="shared" si="24"/>
        <v>0</v>
      </c>
      <c r="F253" s="7"/>
      <c r="G253" s="7">
        <v>3168</v>
      </c>
      <c r="H253" s="10">
        <f t="shared" si="25"/>
        <v>1</v>
      </c>
      <c r="I253" s="7">
        <f t="shared" si="23"/>
        <v>3168</v>
      </c>
      <c r="Z253" s="8"/>
      <c r="AA253" s="8"/>
      <c r="AB253" s="8"/>
      <c r="AC253" s="8"/>
      <c r="AD253" s="8"/>
      <c r="AE253" s="8"/>
      <c r="AF253" s="8"/>
      <c r="AG253" s="8"/>
    </row>
    <row r="254" spans="1:33" ht="12.75" customHeight="1" x14ac:dyDescent="0.2">
      <c r="A254" s="209"/>
      <c r="B254" s="220"/>
      <c r="C254" s="9" t="s">
        <v>3</v>
      </c>
      <c r="D254" s="15"/>
      <c r="E254" s="10" t="s">
        <v>102</v>
      </c>
      <c r="F254" s="7"/>
      <c r="G254" s="15"/>
      <c r="H254" s="10" t="s">
        <v>102</v>
      </c>
      <c r="I254" s="7">
        <f t="shared" si="23"/>
        <v>0</v>
      </c>
      <c r="Z254" s="8"/>
      <c r="AA254" s="8"/>
      <c r="AB254" s="8"/>
      <c r="AC254" s="8"/>
      <c r="AD254" s="8"/>
      <c r="AE254" s="8"/>
      <c r="AF254" s="8"/>
      <c r="AG254" s="8"/>
    </row>
    <row r="255" spans="1:33" ht="12.75" customHeight="1" x14ac:dyDescent="0.2">
      <c r="A255" s="209"/>
      <c r="B255" s="220"/>
      <c r="C255" s="9" t="s">
        <v>4</v>
      </c>
      <c r="D255" s="15"/>
      <c r="E255" s="10" t="s">
        <v>102</v>
      </c>
      <c r="F255" s="7"/>
      <c r="G255" s="7">
        <v>1392</v>
      </c>
      <c r="H255" s="10" t="s">
        <v>102</v>
      </c>
      <c r="I255" s="7">
        <f t="shared" si="23"/>
        <v>1392</v>
      </c>
      <c r="Z255" s="8"/>
      <c r="AA255" s="8"/>
      <c r="AB255" s="8"/>
      <c r="AC255" s="8"/>
      <c r="AD255" s="8"/>
      <c r="AE255" s="8"/>
      <c r="AF255" s="8"/>
      <c r="AG255" s="8"/>
    </row>
    <row r="256" spans="1:33" ht="12.75" customHeight="1" x14ac:dyDescent="0.2">
      <c r="A256" s="209"/>
      <c r="B256" s="220"/>
      <c r="C256" s="9" t="s">
        <v>47</v>
      </c>
      <c r="D256" s="7">
        <v>1056</v>
      </c>
      <c r="E256" s="10">
        <f t="shared" si="24"/>
        <v>0.3235294117647059</v>
      </c>
      <c r="F256" s="7"/>
      <c r="G256" s="7">
        <v>2208</v>
      </c>
      <c r="H256" s="10">
        <f t="shared" si="25"/>
        <v>0.67647058823529416</v>
      </c>
      <c r="I256" s="7">
        <f t="shared" si="23"/>
        <v>3264</v>
      </c>
      <c r="Z256" s="8"/>
      <c r="AA256" s="8"/>
      <c r="AB256" s="8"/>
      <c r="AC256" s="8"/>
      <c r="AD256" s="8"/>
      <c r="AE256" s="8"/>
      <c r="AF256" s="8"/>
      <c r="AG256" s="8"/>
    </row>
    <row r="257" spans="1:33" ht="12.75" customHeight="1" x14ac:dyDescent="0.2">
      <c r="A257" s="209"/>
      <c r="B257" s="220"/>
      <c r="C257" s="9" t="s">
        <v>206</v>
      </c>
      <c r="D257" s="7"/>
      <c r="E257" s="10" t="s">
        <v>102</v>
      </c>
      <c r="F257" s="7"/>
      <c r="G257" s="7"/>
      <c r="H257" s="10" t="s">
        <v>102</v>
      </c>
      <c r="I257" s="7">
        <f t="shared" si="23"/>
        <v>0</v>
      </c>
      <c r="Z257" s="8"/>
      <c r="AA257" s="8"/>
      <c r="AB257" s="8"/>
      <c r="AC257" s="8"/>
      <c r="AD257" s="8"/>
      <c r="AE257" s="8"/>
      <c r="AF257" s="8"/>
      <c r="AG257" s="8"/>
    </row>
    <row r="258" spans="1:33" ht="12.75" customHeight="1" x14ac:dyDescent="0.2">
      <c r="A258" s="209"/>
      <c r="B258" s="220"/>
      <c r="C258" s="50" t="s">
        <v>5</v>
      </c>
      <c r="D258" s="7">
        <v>960</v>
      </c>
      <c r="E258" s="10">
        <f t="shared" si="24"/>
        <v>0.7142857142857143</v>
      </c>
      <c r="F258" s="7"/>
      <c r="G258" s="7">
        <v>384</v>
      </c>
      <c r="H258" s="10">
        <f t="shared" si="25"/>
        <v>0.2857142857142857</v>
      </c>
      <c r="I258" s="7">
        <f t="shared" si="23"/>
        <v>1344</v>
      </c>
      <c r="N258" s="95"/>
      <c r="Z258" s="8"/>
      <c r="AA258" s="8"/>
      <c r="AB258" s="8"/>
      <c r="AC258" s="8"/>
      <c r="AD258" s="8"/>
      <c r="AE258" s="8"/>
      <c r="AF258" s="8"/>
      <c r="AG258" s="8"/>
    </row>
    <row r="259" spans="1:33" ht="12.75" customHeight="1" x14ac:dyDescent="0.2">
      <c r="A259" s="209"/>
      <c r="B259" s="220"/>
      <c r="C259" s="35" t="s">
        <v>75</v>
      </c>
      <c r="D259" s="33">
        <f>SUM(D249:D258)</f>
        <v>6432</v>
      </c>
      <c r="E259" s="34">
        <f t="shared" si="24"/>
        <v>0.34745030250648229</v>
      </c>
      <c r="F259" s="33"/>
      <c r="G259" s="33">
        <f>SUM(G249:G258)</f>
        <v>12080</v>
      </c>
      <c r="H259" s="34">
        <f t="shared" si="25"/>
        <v>0.65254969749351777</v>
      </c>
      <c r="I259" s="33">
        <f t="shared" si="23"/>
        <v>18512</v>
      </c>
      <c r="N259" s="95"/>
      <c r="Z259" s="8"/>
      <c r="AA259" s="8"/>
      <c r="AB259" s="8"/>
      <c r="AC259" s="8"/>
      <c r="AD259" s="8"/>
      <c r="AE259" s="8"/>
      <c r="AF259" s="8"/>
      <c r="AG259" s="8"/>
    </row>
    <row r="260" spans="1:33" ht="12.75" customHeight="1" x14ac:dyDescent="0.2">
      <c r="A260" s="209"/>
      <c r="B260" s="220"/>
      <c r="C260" s="53" t="s">
        <v>99</v>
      </c>
      <c r="D260" s="33"/>
      <c r="E260" s="34"/>
      <c r="F260" s="65"/>
      <c r="G260" s="33"/>
      <c r="H260" s="34"/>
      <c r="I260" s="33"/>
      <c r="Z260" s="8"/>
      <c r="AA260" s="8"/>
      <c r="AB260" s="8"/>
      <c r="AC260" s="8"/>
      <c r="AD260" s="8"/>
      <c r="AE260" s="8"/>
      <c r="AF260" s="8"/>
      <c r="AG260" s="8"/>
    </row>
    <row r="261" spans="1:33" ht="12.75" customHeight="1" x14ac:dyDescent="0.2">
      <c r="A261" s="209"/>
      <c r="B261" s="220"/>
      <c r="C261" s="9" t="s">
        <v>36</v>
      </c>
      <c r="D261" s="7"/>
      <c r="E261" s="10" t="s">
        <v>102</v>
      </c>
      <c r="F261" s="12"/>
      <c r="G261" s="7"/>
      <c r="H261" s="10" t="s">
        <v>102</v>
      </c>
      <c r="I261" s="7">
        <f t="shared" si="23"/>
        <v>0</v>
      </c>
      <c r="Z261" s="8"/>
      <c r="AA261" s="8"/>
      <c r="AB261" s="8"/>
      <c r="AC261" s="8"/>
      <c r="AD261" s="8"/>
      <c r="AE261" s="8"/>
      <c r="AF261" s="8"/>
      <c r="AG261" s="8"/>
    </row>
    <row r="262" spans="1:33" ht="12.75" customHeight="1" x14ac:dyDescent="0.2">
      <c r="A262" s="209"/>
      <c r="B262" s="220"/>
      <c r="C262" s="9" t="s">
        <v>7</v>
      </c>
      <c r="D262" s="15">
        <v>0</v>
      </c>
      <c r="E262" s="10">
        <f t="shared" si="24"/>
        <v>0</v>
      </c>
      <c r="F262" s="7"/>
      <c r="G262" s="15">
        <v>1344</v>
      </c>
      <c r="H262" s="10">
        <f t="shared" si="25"/>
        <v>1</v>
      </c>
      <c r="I262" s="7">
        <f t="shared" si="23"/>
        <v>1344</v>
      </c>
      <c r="Z262" s="8"/>
      <c r="AA262" s="8"/>
      <c r="AB262" s="8"/>
      <c r="AC262" s="8"/>
      <c r="AD262" s="8"/>
      <c r="AE262" s="8"/>
      <c r="AF262" s="8"/>
      <c r="AG262" s="8"/>
    </row>
    <row r="263" spans="1:33" ht="12.75" customHeight="1" x14ac:dyDescent="0.2">
      <c r="A263" s="209"/>
      <c r="B263" s="220"/>
      <c r="C263" s="9" t="s">
        <v>0</v>
      </c>
      <c r="D263" s="15"/>
      <c r="E263" s="10" t="s">
        <v>102</v>
      </c>
      <c r="F263" s="7"/>
      <c r="G263" s="15"/>
      <c r="H263" s="10" t="s">
        <v>102</v>
      </c>
      <c r="I263" s="7">
        <f t="shared" si="23"/>
        <v>0</v>
      </c>
      <c r="Z263" s="8"/>
      <c r="AA263" s="8"/>
      <c r="AB263" s="8"/>
      <c r="AC263" s="8"/>
      <c r="AD263" s="8"/>
      <c r="AE263" s="8"/>
      <c r="AF263" s="8"/>
      <c r="AG263" s="8"/>
    </row>
    <row r="264" spans="1:33" ht="12.75" customHeight="1" x14ac:dyDescent="0.2">
      <c r="A264" s="209"/>
      <c r="B264" s="220"/>
      <c r="C264" s="9" t="s">
        <v>8</v>
      </c>
      <c r="D264" s="7"/>
      <c r="E264" s="10" t="s">
        <v>102</v>
      </c>
      <c r="F264" s="7"/>
      <c r="G264" s="7"/>
      <c r="H264" s="10" t="s">
        <v>102</v>
      </c>
      <c r="I264" s="7">
        <f t="shared" si="23"/>
        <v>0</v>
      </c>
      <c r="Z264" s="8"/>
      <c r="AA264" s="8"/>
      <c r="AB264" s="8"/>
      <c r="AC264" s="8"/>
      <c r="AD264" s="8"/>
      <c r="AE264" s="8"/>
      <c r="AF264" s="8"/>
      <c r="AG264" s="8"/>
    </row>
    <row r="265" spans="1:33" ht="12.75" customHeight="1" x14ac:dyDescent="0.2">
      <c r="A265" s="209"/>
      <c r="B265" s="220"/>
      <c r="C265" s="9" t="s">
        <v>34</v>
      </c>
      <c r="D265" s="15">
        <v>2640</v>
      </c>
      <c r="E265" s="10">
        <f t="shared" si="24"/>
        <v>0.54455445544554459</v>
      </c>
      <c r="F265" s="7"/>
      <c r="G265" s="15">
        <v>2208</v>
      </c>
      <c r="H265" s="10">
        <f t="shared" si="25"/>
        <v>0.45544554455445546</v>
      </c>
      <c r="I265" s="7">
        <f t="shared" si="23"/>
        <v>4848</v>
      </c>
      <c r="Z265" s="8"/>
      <c r="AA265" s="8"/>
      <c r="AB265" s="8"/>
      <c r="AC265" s="8"/>
      <c r="AD265" s="8"/>
      <c r="AE265" s="8"/>
      <c r="AF265" s="8"/>
      <c r="AG265" s="8"/>
    </row>
    <row r="266" spans="1:33" ht="12.75" customHeight="1" x14ac:dyDescent="0.2">
      <c r="A266" s="209"/>
      <c r="B266" s="220"/>
      <c r="C266" s="9" t="s">
        <v>37</v>
      </c>
      <c r="D266" s="7">
        <v>624</v>
      </c>
      <c r="E266" s="10">
        <f t="shared" si="24"/>
        <v>1</v>
      </c>
      <c r="F266" s="7"/>
      <c r="G266" s="7">
        <v>0</v>
      </c>
      <c r="H266" s="10">
        <f t="shared" si="25"/>
        <v>0</v>
      </c>
      <c r="I266" s="7">
        <f t="shared" si="23"/>
        <v>624</v>
      </c>
      <c r="Z266" s="8"/>
      <c r="AA266" s="8"/>
      <c r="AB266" s="8"/>
      <c r="AC266" s="8"/>
      <c r="AD266" s="8"/>
      <c r="AE266" s="8"/>
      <c r="AF266" s="8"/>
      <c r="AG266" s="8"/>
    </row>
    <row r="267" spans="1:33" ht="12.75" customHeight="1" x14ac:dyDescent="0.2">
      <c r="A267" s="209"/>
      <c r="B267" s="220"/>
      <c r="C267" s="9" t="s">
        <v>208</v>
      </c>
      <c r="D267" s="7">
        <v>0</v>
      </c>
      <c r="E267" s="10">
        <f t="shared" si="24"/>
        <v>0</v>
      </c>
      <c r="F267" s="12"/>
      <c r="G267" s="7">
        <v>2112</v>
      </c>
      <c r="H267" s="10">
        <f t="shared" si="25"/>
        <v>1</v>
      </c>
      <c r="I267" s="7">
        <f t="shared" si="23"/>
        <v>2112</v>
      </c>
      <c r="N267" s="95"/>
      <c r="Z267" s="8"/>
      <c r="AA267" s="8"/>
      <c r="AB267" s="8"/>
      <c r="AC267" s="8"/>
      <c r="AD267" s="8"/>
      <c r="AE267" s="8"/>
      <c r="AF267" s="8"/>
      <c r="AG267" s="8"/>
    </row>
    <row r="268" spans="1:33" ht="12.75" customHeight="1" x14ac:dyDescent="0.2">
      <c r="A268" s="209"/>
      <c r="B268" s="220"/>
      <c r="C268" s="9" t="s">
        <v>219</v>
      </c>
      <c r="D268" s="15">
        <v>0</v>
      </c>
      <c r="E268" s="10">
        <f t="shared" si="24"/>
        <v>0</v>
      </c>
      <c r="F268" s="7"/>
      <c r="G268" s="15">
        <v>1216</v>
      </c>
      <c r="H268" s="10">
        <f t="shared" si="25"/>
        <v>1</v>
      </c>
      <c r="I268" s="7">
        <f t="shared" si="23"/>
        <v>1216</v>
      </c>
      <c r="Z268" s="8"/>
      <c r="AA268" s="8"/>
      <c r="AB268" s="8"/>
      <c r="AC268" s="8"/>
      <c r="AD268" s="8"/>
      <c r="AE268" s="8"/>
      <c r="AF268" s="8"/>
      <c r="AG268" s="8"/>
    </row>
    <row r="269" spans="1:33" ht="12.75" customHeight="1" x14ac:dyDescent="0.2">
      <c r="A269" s="209"/>
      <c r="B269" s="220"/>
      <c r="C269" s="9" t="s">
        <v>6</v>
      </c>
      <c r="D269" s="7">
        <v>1856</v>
      </c>
      <c r="E269" s="10">
        <f t="shared" si="24"/>
        <v>0.35582822085889571</v>
      </c>
      <c r="F269" s="7"/>
      <c r="G269" s="7">
        <v>3360</v>
      </c>
      <c r="H269" s="10">
        <f t="shared" si="25"/>
        <v>0.64417177914110424</v>
      </c>
      <c r="I269" s="7">
        <f t="shared" si="23"/>
        <v>5216</v>
      </c>
      <c r="N269" s="95"/>
      <c r="Z269" s="8"/>
      <c r="AA269" s="8"/>
      <c r="AB269" s="8"/>
      <c r="AC269" s="8"/>
      <c r="AD269" s="8"/>
      <c r="AE269" s="8"/>
      <c r="AF269" s="8"/>
      <c r="AG269" s="8"/>
    </row>
    <row r="270" spans="1:33" ht="12.75" customHeight="1" x14ac:dyDescent="0.2">
      <c r="A270" s="209"/>
      <c r="B270" s="220"/>
      <c r="C270" s="9" t="s">
        <v>9</v>
      </c>
      <c r="D270" s="7">
        <v>816</v>
      </c>
      <c r="E270" s="10">
        <f t="shared" si="24"/>
        <v>1</v>
      </c>
      <c r="F270" s="7"/>
      <c r="G270" s="7">
        <v>0</v>
      </c>
      <c r="H270" s="10">
        <f t="shared" si="25"/>
        <v>0</v>
      </c>
      <c r="I270" s="7">
        <f t="shared" si="23"/>
        <v>816</v>
      </c>
      <c r="Z270" s="8"/>
      <c r="AA270" s="8"/>
      <c r="AB270" s="8"/>
      <c r="AC270" s="8"/>
      <c r="AD270" s="8"/>
      <c r="AE270" s="8"/>
      <c r="AF270" s="8"/>
      <c r="AG270" s="8"/>
    </row>
    <row r="271" spans="1:33" ht="12.75" customHeight="1" x14ac:dyDescent="0.2">
      <c r="A271" s="209"/>
      <c r="B271" s="220"/>
      <c r="C271" s="9" t="s">
        <v>10</v>
      </c>
      <c r="D271" s="7"/>
      <c r="E271" s="10" t="s">
        <v>102</v>
      </c>
      <c r="F271" s="7"/>
      <c r="G271" s="7"/>
      <c r="H271" s="10" t="s">
        <v>102</v>
      </c>
      <c r="I271" s="7">
        <f t="shared" si="23"/>
        <v>0</v>
      </c>
      <c r="Z271" s="8"/>
      <c r="AA271" s="8"/>
      <c r="AB271" s="8"/>
      <c r="AC271" s="8"/>
      <c r="AD271" s="8"/>
      <c r="AE271" s="8"/>
      <c r="AF271" s="8"/>
      <c r="AG271" s="8"/>
    </row>
    <row r="272" spans="1:33" ht="12.75" customHeight="1" x14ac:dyDescent="0.2">
      <c r="A272" s="209"/>
      <c r="B272" s="220"/>
      <c r="C272" s="50" t="s">
        <v>23</v>
      </c>
      <c r="D272" s="7">
        <v>1728</v>
      </c>
      <c r="E272" s="10">
        <f t="shared" si="24"/>
        <v>0.70588235294117652</v>
      </c>
      <c r="F272" s="7"/>
      <c r="G272" s="7">
        <v>720</v>
      </c>
      <c r="H272" s="10">
        <f t="shared" si="25"/>
        <v>0.29411764705882354</v>
      </c>
      <c r="I272" s="7">
        <f t="shared" si="23"/>
        <v>2448</v>
      </c>
      <c r="Z272" s="8"/>
      <c r="AA272" s="8"/>
      <c r="AB272" s="8"/>
      <c r="AC272" s="8"/>
      <c r="AD272" s="8"/>
      <c r="AE272" s="8"/>
      <c r="AF272" s="8"/>
      <c r="AG272" s="8"/>
    </row>
    <row r="273" spans="1:33" ht="12.75" customHeight="1" x14ac:dyDescent="0.2">
      <c r="A273" s="209"/>
      <c r="B273" s="220"/>
      <c r="C273" s="50" t="s">
        <v>24</v>
      </c>
      <c r="D273" s="15"/>
      <c r="E273" s="10" t="s">
        <v>102</v>
      </c>
      <c r="F273" s="7"/>
      <c r="G273" s="15"/>
      <c r="H273" s="10" t="s">
        <v>102</v>
      </c>
      <c r="I273" s="7">
        <f t="shared" si="23"/>
        <v>0</v>
      </c>
      <c r="Z273" s="8"/>
      <c r="AA273" s="8"/>
      <c r="AB273" s="8"/>
      <c r="AC273" s="8"/>
      <c r="AD273" s="8"/>
      <c r="AE273" s="8"/>
      <c r="AF273" s="8"/>
      <c r="AG273" s="8"/>
    </row>
    <row r="274" spans="1:33" ht="12.75" customHeight="1" x14ac:dyDescent="0.2">
      <c r="A274" s="209"/>
      <c r="B274" s="220"/>
      <c r="C274" s="35" t="s">
        <v>75</v>
      </c>
      <c r="D274" s="33">
        <f>SUM(D261:D273)</f>
        <v>7664</v>
      </c>
      <c r="E274" s="34">
        <f t="shared" si="24"/>
        <v>0.41151202749140892</v>
      </c>
      <c r="F274" s="33"/>
      <c r="G274" s="33">
        <f>SUM(G261:G273)</f>
        <v>10960</v>
      </c>
      <c r="H274" s="34">
        <f t="shared" si="25"/>
        <v>0.58848797250859108</v>
      </c>
      <c r="I274" s="33">
        <f t="shared" si="23"/>
        <v>18624</v>
      </c>
      <c r="N274" s="95"/>
      <c r="Z274" s="8"/>
      <c r="AA274" s="8"/>
      <c r="AB274" s="8"/>
      <c r="AC274" s="8"/>
      <c r="AD274" s="8"/>
      <c r="AE274" s="8"/>
      <c r="AF274" s="8"/>
      <c r="AG274" s="8"/>
    </row>
    <row r="275" spans="1:33" ht="12.75" customHeight="1" thickBot="1" x14ac:dyDescent="0.25">
      <c r="A275" s="209"/>
      <c r="B275" s="221"/>
      <c r="C275" s="64" t="s">
        <v>25</v>
      </c>
      <c r="D275" s="63">
        <f>SUM(D247,D259,D274)</f>
        <v>17792</v>
      </c>
      <c r="E275" s="61">
        <f t="shared" si="24"/>
        <v>0.32948148148148149</v>
      </c>
      <c r="F275" s="63"/>
      <c r="G275" s="63">
        <f>SUM(G247,G259,G274)</f>
        <v>36208</v>
      </c>
      <c r="H275" s="61">
        <f t="shared" si="25"/>
        <v>0.67051851851851851</v>
      </c>
      <c r="I275" s="63">
        <f t="shared" si="23"/>
        <v>54000</v>
      </c>
      <c r="Z275" s="8"/>
      <c r="AA275" s="8"/>
      <c r="AB275" s="8"/>
      <c r="AC275" s="8"/>
      <c r="AD275" s="8"/>
      <c r="AE275" s="8"/>
      <c r="AF275" s="8"/>
      <c r="AG275" s="8"/>
    </row>
    <row r="276" spans="1:33" ht="12.75" customHeight="1" x14ac:dyDescent="0.2">
      <c r="A276" s="207" t="s">
        <v>531</v>
      </c>
      <c r="B276" s="209" t="s">
        <v>523</v>
      </c>
      <c r="C276" s="52" t="s">
        <v>498</v>
      </c>
      <c r="D276" s="16"/>
      <c r="E276" s="10" t="s">
        <v>102</v>
      </c>
      <c r="F276" s="5"/>
      <c r="G276" s="16"/>
      <c r="H276" s="10" t="s">
        <v>102</v>
      </c>
      <c r="I276" s="16">
        <f t="shared" si="23"/>
        <v>0</v>
      </c>
      <c r="Z276" s="8"/>
      <c r="AA276" s="8"/>
      <c r="AB276" s="8"/>
      <c r="AC276" s="8"/>
      <c r="AD276" s="8"/>
      <c r="AE276" s="8"/>
      <c r="AF276" s="8"/>
      <c r="AG276" s="8"/>
    </row>
    <row r="277" spans="1:33" ht="12.75" customHeight="1" x14ac:dyDescent="0.2">
      <c r="A277" s="207"/>
      <c r="B277" s="209"/>
      <c r="C277" s="9" t="s">
        <v>499</v>
      </c>
      <c r="D277" s="7"/>
      <c r="E277" s="10" t="s">
        <v>102</v>
      </c>
      <c r="F277" s="12"/>
      <c r="G277" s="7"/>
      <c r="H277" s="10" t="s">
        <v>102</v>
      </c>
      <c r="I277" s="7">
        <f t="shared" si="23"/>
        <v>0</v>
      </c>
      <c r="N277" s="95"/>
      <c r="Z277" s="8"/>
      <c r="AA277" s="8"/>
      <c r="AB277" s="8"/>
      <c r="AC277" s="8"/>
      <c r="AD277" s="8"/>
      <c r="AE277" s="8"/>
      <c r="AF277" s="8"/>
      <c r="AG277" s="8"/>
    </row>
    <row r="278" spans="1:33" ht="12.75" customHeight="1" x14ac:dyDescent="0.2">
      <c r="A278" s="207"/>
      <c r="B278" s="209"/>
      <c r="C278" s="9" t="s">
        <v>500</v>
      </c>
      <c r="D278" s="7"/>
      <c r="E278" s="10" t="s">
        <v>102</v>
      </c>
      <c r="F278" s="7"/>
      <c r="G278" s="7"/>
      <c r="H278" s="10" t="s">
        <v>102</v>
      </c>
      <c r="I278" s="7">
        <f t="shared" si="23"/>
        <v>0</v>
      </c>
      <c r="N278" s="95"/>
      <c r="Z278" s="8"/>
      <c r="AA278" s="8"/>
      <c r="AB278" s="8"/>
      <c r="AC278" s="8"/>
      <c r="AD278" s="8"/>
      <c r="AE278" s="8"/>
      <c r="AF278" s="8"/>
      <c r="AG278" s="8"/>
    </row>
    <row r="279" spans="1:33" ht="12.75" customHeight="1" x14ac:dyDescent="0.2">
      <c r="A279" s="207"/>
      <c r="B279" s="209"/>
      <c r="C279" s="9" t="s">
        <v>501</v>
      </c>
      <c r="D279" s="7"/>
      <c r="E279" s="10" t="s">
        <v>102</v>
      </c>
      <c r="F279" s="12"/>
      <c r="G279" s="7"/>
      <c r="H279" s="10" t="s">
        <v>102</v>
      </c>
      <c r="I279" s="7">
        <f t="shared" si="23"/>
        <v>0</v>
      </c>
      <c r="N279" s="95"/>
      <c r="Z279" s="8"/>
      <c r="AA279" s="8"/>
      <c r="AB279" s="8"/>
      <c r="AC279" s="8"/>
      <c r="AD279" s="8"/>
      <c r="AE279" s="8"/>
      <c r="AF279" s="8"/>
      <c r="AG279" s="8"/>
    </row>
    <row r="280" spans="1:33" ht="12.75" customHeight="1" x14ac:dyDescent="0.2">
      <c r="A280" s="207"/>
      <c r="B280" s="209"/>
      <c r="C280" s="9" t="s">
        <v>502</v>
      </c>
      <c r="D280" s="7">
        <v>0</v>
      </c>
      <c r="E280" s="10">
        <f t="shared" si="24"/>
        <v>0</v>
      </c>
      <c r="F280" s="12"/>
      <c r="G280" s="7">
        <v>4160</v>
      </c>
      <c r="H280" s="10">
        <f t="shared" si="25"/>
        <v>1</v>
      </c>
      <c r="I280" s="7">
        <f t="shared" si="23"/>
        <v>4160</v>
      </c>
      <c r="N280" s="95"/>
      <c r="Z280" s="8"/>
      <c r="AA280" s="8"/>
      <c r="AB280" s="8"/>
      <c r="AC280" s="8"/>
      <c r="AD280" s="8"/>
      <c r="AE280" s="8"/>
      <c r="AF280" s="8"/>
      <c r="AG280" s="8"/>
    </row>
    <row r="281" spans="1:33" ht="12.75" customHeight="1" x14ac:dyDescent="0.2">
      <c r="A281" s="207"/>
      <c r="B281" s="209"/>
      <c r="C281" s="9" t="s">
        <v>503</v>
      </c>
      <c r="D281" s="7"/>
      <c r="E281" s="10" t="s">
        <v>102</v>
      </c>
      <c r="F281" s="12"/>
      <c r="G281" s="7"/>
      <c r="H281" s="10" t="s">
        <v>102</v>
      </c>
      <c r="I281" s="7">
        <f t="shared" si="23"/>
        <v>0</v>
      </c>
      <c r="Z281" s="8"/>
      <c r="AA281" s="8"/>
      <c r="AB281" s="8"/>
      <c r="AC281" s="8"/>
      <c r="AD281" s="8"/>
      <c r="AE281" s="8"/>
      <c r="AF281" s="8"/>
      <c r="AG281" s="8"/>
    </row>
    <row r="282" spans="1:33" ht="12.75" customHeight="1" x14ac:dyDescent="0.2">
      <c r="A282" s="207"/>
      <c r="B282" s="209"/>
      <c r="C282" s="9" t="s">
        <v>504</v>
      </c>
      <c r="D282" s="14">
        <v>3216</v>
      </c>
      <c r="E282" s="17">
        <f t="shared" si="24"/>
        <v>0.76136363636363635</v>
      </c>
      <c r="F282" s="16"/>
      <c r="G282" s="14">
        <v>1008</v>
      </c>
      <c r="H282" s="17">
        <f t="shared" si="25"/>
        <v>0.23863636363636365</v>
      </c>
      <c r="I282" s="16">
        <f t="shared" si="23"/>
        <v>4224</v>
      </c>
      <c r="Z282" s="8"/>
      <c r="AA282" s="8"/>
      <c r="AB282" s="8"/>
      <c r="AC282" s="8"/>
      <c r="AD282" s="8"/>
      <c r="AE282" s="8"/>
      <c r="AF282" s="8"/>
      <c r="AG282" s="8"/>
    </row>
    <row r="283" spans="1:33" ht="12.75" customHeight="1" x14ac:dyDescent="0.2">
      <c r="A283" s="207"/>
      <c r="B283" s="209"/>
      <c r="C283" s="9" t="s">
        <v>505</v>
      </c>
      <c r="D283" s="7">
        <v>1440</v>
      </c>
      <c r="E283" s="10">
        <f t="shared" si="24"/>
        <v>0.52631578947368418</v>
      </c>
      <c r="F283" s="7"/>
      <c r="G283" s="7">
        <v>1296</v>
      </c>
      <c r="H283" s="10">
        <f t="shared" si="25"/>
        <v>0.47368421052631576</v>
      </c>
      <c r="I283" s="7">
        <f t="shared" si="23"/>
        <v>2736</v>
      </c>
      <c r="N283" s="95"/>
      <c r="Z283" s="8"/>
      <c r="AA283" s="8"/>
      <c r="AB283" s="8"/>
      <c r="AC283" s="8"/>
      <c r="AD283" s="8"/>
      <c r="AE283" s="8"/>
      <c r="AF283" s="8"/>
      <c r="AG283" s="8"/>
    </row>
    <row r="284" spans="1:33" ht="12.75" customHeight="1" x14ac:dyDescent="0.2">
      <c r="A284" s="207"/>
      <c r="B284" s="209"/>
      <c r="C284" s="9" t="s">
        <v>506</v>
      </c>
      <c r="D284" s="7"/>
      <c r="E284" s="10" t="s">
        <v>102</v>
      </c>
      <c r="F284" s="7"/>
      <c r="G284" s="7"/>
      <c r="H284" s="10" t="s">
        <v>102</v>
      </c>
      <c r="I284" s="7">
        <f t="shared" si="23"/>
        <v>0</v>
      </c>
      <c r="Z284" s="8"/>
      <c r="AA284" s="8"/>
      <c r="AB284" s="8"/>
      <c r="AC284" s="8"/>
      <c r="AD284" s="8"/>
      <c r="AE284" s="8"/>
      <c r="AF284" s="8"/>
      <c r="AG284" s="8"/>
    </row>
    <row r="285" spans="1:33" ht="12.75" customHeight="1" x14ac:dyDescent="0.2">
      <c r="A285" s="207"/>
      <c r="B285" s="209"/>
      <c r="C285" s="9" t="s">
        <v>507</v>
      </c>
      <c r="D285" s="7"/>
      <c r="E285" s="10" t="s">
        <v>102</v>
      </c>
      <c r="F285" s="7"/>
      <c r="G285" s="7"/>
      <c r="H285" s="10" t="s">
        <v>102</v>
      </c>
      <c r="I285" s="7">
        <f t="shared" si="23"/>
        <v>0</v>
      </c>
      <c r="Z285" s="8"/>
      <c r="AA285" s="8"/>
      <c r="AB285" s="8"/>
      <c r="AC285" s="8"/>
      <c r="AD285" s="8"/>
      <c r="AE285" s="8"/>
      <c r="AF285" s="8"/>
      <c r="AG285" s="8"/>
    </row>
    <row r="286" spans="1:33" ht="12.75" customHeight="1" x14ac:dyDescent="0.2">
      <c r="A286" s="207"/>
      <c r="B286" s="209"/>
      <c r="C286" s="9" t="s">
        <v>508</v>
      </c>
      <c r="D286" s="7"/>
      <c r="E286" s="10" t="s">
        <v>102</v>
      </c>
      <c r="F286" s="7"/>
      <c r="G286" s="7"/>
      <c r="H286" s="10" t="s">
        <v>102</v>
      </c>
      <c r="I286" s="7">
        <f t="shared" si="23"/>
        <v>0</v>
      </c>
      <c r="N286" s="95"/>
      <c r="Z286" s="8"/>
      <c r="AA286" s="8"/>
      <c r="AB286" s="8"/>
      <c r="AC286" s="8"/>
      <c r="AD286" s="8"/>
      <c r="AE286" s="8"/>
      <c r="AF286" s="8"/>
      <c r="AG286" s="8"/>
    </row>
    <row r="287" spans="1:33" ht="12.75" customHeight="1" x14ac:dyDescent="0.2">
      <c r="A287" s="207"/>
      <c r="B287" s="209"/>
      <c r="C287" s="9" t="s">
        <v>509</v>
      </c>
      <c r="D287" s="7">
        <v>0</v>
      </c>
      <c r="E287" s="10">
        <f t="shared" si="24"/>
        <v>0</v>
      </c>
      <c r="F287" s="7"/>
      <c r="G287" s="7">
        <v>1104</v>
      </c>
      <c r="H287" s="10">
        <f t="shared" si="25"/>
        <v>1</v>
      </c>
      <c r="I287" s="7">
        <f t="shared" si="23"/>
        <v>1104</v>
      </c>
      <c r="N287" s="95"/>
      <c r="Z287" s="8"/>
      <c r="AA287" s="8"/>
      <c r="AB287" s="8"/>
      <c r="AC287" s="8"/>
      <c r="AD287" s="8"/>
      <c r="AE287" s="8"/>
      <c r="AF287" s="8"/>
      <c r="AG287" s="8"/>
    </row>
    <row r="288" spans="1:33" ht="12.75" customHeight="1" x14ac:dyDescent="0.2">
      <c r="A288" s="207"/>
      <c r="B288" s="209"/>
      <c r="C288" s="49" t="s">
        <v>684</v>
      </c>
      <c r="D288" s="7"/>
      <c r="E288" s="10" t="s">
        <v>102</v>
      </c>
      <c r="F288" s="7"/>
      <c r="G288" s="7"/>
      <c r="H288" s="10" t="s">
        <v>102</v>
      </c>
      <c r="I288" s="7">
        <f t="shared" si="23"/>
        <v>0</v>
      </c>
      <c r="Z288" s="8"/>
      <c r="AA288" s="8"/>
      <c r="AB288" s="8"/>
      <c r="AC288" s="8"/>
      <c r="AD288" s="8"/>
      <c r="AE288" s="8"/>
      <c r="AF288" s="8"/>
      <c r="AG288" s="8"/>
    </row>
    <row r="289" spans="1:33" ht="12.75" customHeight="1" x14ac:dyDescent="0.2">
      <c r="A289" s="207"/>
      <c r="B289" s="209"/>
      <c r="C289" s="9" t="s">
        <v>510</v>
      </c>
      <c r="D289" s="7"/>
      <c r="E289" s="10" t="s">
        <v>102</v>
      </c>
      <c r="F289" s="7"/>
      <c r="G289" s="7"/>
      <c r="H289" s="10" t="s">
        <v>102</v>
      </c>
      <c r="I289" s="7">
        <f t="shared" si="23"/>
        <v>0</v>
      </c>
      <c r="N289" s="95"/>
      <c r="Z289" s="8"/>
      <c r="AA289" s="8"/>
      <c r="AB289" s="8"/>
      <c r="AC289" s="8"/>
      <c r="AD289" s="8"/>
      <c r="AE289" s="8"/>
      <c r="AF289" s="8"/>
      <c r="AG289" s="8"/>
    </row>
    <row r="290" spans="1:33" ht="12.75" customHeight="1" thickBot="1" x14ac:dyDescent="0.25">
      <c r="A290" s="207"/>
      <c r="B290" s="219"/>
      <c r="C290" s="64" t="s">
        <v>25</v>
      </c>
      <c r="D290" s="63">
        <f>SUM(D276:D289)</f>
        <v>4656</v>
      </c>
      <c r="E290" s="61">
        <f t="shared" si="24"/>
        <v>0.38089005235602097</v>
      </c>
      <c r="F290" s="63"/>
      <c r="G290" s="63">
        <f>SUM(G276:G289)</f>
        <v>7568</v>
      </c>
      <c r="H290" s="61">
        <f t="shared" si="25"/>
        <v>0.61910994764397909</v>
      </c>
      <c r="I290" s="63">
        <f t="shared" si="23"/>
        <v>12224</v>
      </c>
      <c r="Z290" s="8"/>
      <c r="AA290" s="8"/>
      <c r="AB290" s="8"/>
      <c r="AC290" s="8"/>
      <c r="AD290" s="8"/>
      <c r="AE290" s="8"/>
      <c r="AF290" s="8"/>
      <c r="AG290" s="8"/>
    </row>
    <row r="291" spans="1:33" ht="12.75" customHeight="1" x14ac:dyDescent="0.2">
      <c r="A291" s="207"/>
      <c r="B291" s="212" t="s">
        <v>524</v>
      </c>
      <c r="C291" s="48" t="s">
        <v>669</v>
      </c>
      <c r="D291" s="16"/>
      <c r="E291" s="17" t="s">
        <v>102</v>
      </c>
      <c r="F291" s="16"/>
      <c r="G291" s="16"/>
      <c r="H291" s="17" t="s">
        <v>102</v>
      </c>
      <c r="I291" s="16">
        <f t="shared" si="23"/>
        <v>0</v>
      </c>
      <c r="N291" s="95"/>
      <c r="Z291" s="8"/>
      <c r="AA291" s="8"/>
      <c r="AB291" s="8"/>
      <c r="AC291" s="8"/>
      <c r="AD291" s="8"/>
      <c r="AE291" s="8"/>
      <c r="AF291" s="8"/>
      <c r="AG291" s="8"/>
    </row>
    <row r="292" spans="1:33" ht="12.75" customHeight="1" x14ac:dyDescent="0.2">
      <c r="A292" s="207"/>
      <c r="B292" s="210"/>
      <c r="C292" s="9" t="s">
        <v>511</v>
      </c>
      <c r="D292" s="7"/>
      <c r="E292" s="10" t="s">
        <v>102</v>
      </c>
      <c r="F292" s="7"/>
      <c r="G292" s="7"/>
      <c r="H292" s="10" t="s">
        <v>102</v>
      </c>
      <c r="I292" s="7">
        <f t="shared" si="23"/>
        <v>0</v>
      </c>
      <c r="N292" s="95"/>
      <c r="Z292" s="8"/>
      <c r="AA292" s="8"/>
      <c r="AB292" s="8"/>
      <c r="AC292" s="8"/>
      <c r="AD292" s="8"/>
      <c r="AE292" s="8"/>
      <c r="AF292" s="8"/>
      <c r="AG292" s="8"/>
    </row>
    <row r="293" spans="1:33" ht="12.75" customHeight="1" x14ac:dyDescent="0.2">
      <c r="A293" s="207"/>
      <c r="B293" s="210"/>
      <c r="C293" s="50" t="s">
        <v>512</v>
      </c>
      <c r="D293" s="7"/>
      <c r="E293" s="10" t="s">
        <v>102</v>
      </c>
      <c r="F293" s="7"/>
      <c r="G293" s="7"/>
      <c r="H293" s="10" t="s">
        <v>102</v>
      </c>
      <c r="I293" s="7">
        <f t="shared" si="23"/>
        <v>0</v>
      </c>
      <c r="N293" s="95"/>
      <c r="Z293" s="8"/>
      <c r="AA293" s="8"/>
      <c r="AB293" s="8"/>
      <c r="AC293" s="8"/>
      <c r="AD293" s="8"/>
      <c r="AE293" s="8"/>
      <c r="AF293" s="8"/>
      <c r="AG293" s="8"/>
    </row>
    <row r="294" spans="1:33" ht="12.75" customHeight="1" thickBot="1" x14ac:dyDescent="0.25">
      <c r="A294" s="207"/>
      <c r="B294" s="217"/>
      <c r="C294" s="62" t="s">
        <v>25</v>
      </c>
      <c r="D294" s="63">
        <f>SUM(D291:D293)</f>
        <v>0</v>
      </c>
      <c r="E294" s="61" t="s">
        <v>102</v>
      </c>
      <c r="F294" s="63"/>
      <c r="G294" s="63">
        <f>SUM(G291:G293)</f>
        <v>0</v>
      </c>
      <c r="H294" s="61" t="s">
        <v>102</v>
      </c>
      <c r="I294" s="63">
        <f t="shared" si="23"/>
        <v>0</v>
      </c>
      <c r="N294" s="95"/>
      <c r="Z294" s="8"/>
      <c r="AA294" s="8"/>
      <c r="AB294" s="8"/>
      <c r="AC294" s="8"/>
      <c r="AD294" s="8"/>
      <c r="AE294" s="8"/>
      <c r="AF294" s="8"/>
      <c r="AG294" s="8"/>
    </row>
    <row r="295" spans="1:33" ht="12.75" customHeight="1" thickBot="1" x14ac:dyDescent="0.25">
      <c r="A295" s="211"/>
      <c r="B295" s="204" t="s">
        <v>252</v>
      </c>
      <c r="C295" s="205"/>
      <c r="D295" s="76">
        <f>SUM(D275,D290,D294)</f>
        <v>22448</v>
      </c>
      <c r="E295" s="77">
        <f t="shared" si="24"/>
        <v>0.33897076588547959</v>
      </c>
      <c r="F295" s="78"/>
      <c r="G295" s="76">
        <f>SUM(G275,G290,G294)</f>
        <v>43776</v>
      </c>
      <c r="H295" s="77">
        <f t="shared" si="25"/>
        <v>0.66102923411452041</v>
      </c>
      <c r="I295" s="78">
        <f t="shared" si="23"/>
        <v>66224</v>
      </c>
      <c r="N295" s="95"/>
      <c r="Z295" s="8"/>
      <c r="AA295" s="8"/>
      <c r="AB295" s="8"/>
      <c r="AC295" s="8"/>
      <c r="AD295" s="8"/>
      <c r="AE295" s="8"/>
      <c r="AF295" s="8"/>
      <c r="AG295" s="8"/>
    </row>
    <row r="296" spans="1:33" ht="12.75" customHeight="1" x14ac:dyDescent="0.2">
      <c r="A296" s="212" t="s">
        <v>530</v>
      </c>
      <c r="B296" s="212" t="s">
        <v>525</v>
      </c>
      <c r="C296" s="47" t="s">
        <v>297</v>
      </c>
      <c r="D296" s="36"/>
      <c r="E296" s="36"/>
      <c r="F296" s="36"/>
      <c r="G296" s="36"/>
      <c r="H296" s="36"/>
      <c r="I296" s="36"/>
      <c r="N296" s="95"/>
      <c r="Z296" s="8"/>
      <c r="AA296" s="8"/>
      <c r="AB296" s="8"/>
      <c r="AC296" s="8"/>
      <c r="AD296" s="8"/>
      <c r="AE296" s="8"/>
      <c r="AF296" s="8"/>
      <c r="AG296" s="8"/>
    </row>
    <row r="297" spans="1:33" ht="12.75" customHeight="1" x14ac:dyDescent="0.2">
      <c r="A297" s="209"/>
      <c r="B297" s="210"/>
      <c r="C297" s="9" t="s">
        <v>78</v>
      </c>
      <c r="D297" s="15">
        <v>3392</v>
      </c>
      <c r="E297" s="10">
        <f t="shared" ref="E297:E304" si="26">+D297/$I297</f>
        <v>0.6404833836858006</v>
      </c>
      <c r="F297" s="7"/>
      <c r="G297" s="15">
        <v>1904</v>
      </c>
      <c r="H297" s="10">
        <f t="shared" ref="H297:H304" si="27">+G297/$I297</f>
        <v>0.3595166163141994</v>
      </c>
      <c r="I297" s="7">
        <f t="shared" ref="I297:I304" si="28">+D297+G297</f>
        <v>5296</v>
      </c>
      <c r="N297" s="95"/>
      <c r="Z297" s="8"/>
      <c r="AA297" s="8"/>
      <c r="AB297" s="8"/>
      <c r="AC297" s="8"/>
      <c r="AD297" s="8"/>
      <c r="AE297" s="8"/>
      <c r="AF297" s="8"/>
      <c r="AG297" s="8"/>
    </row>
    <row r="298" spans="1:33" ht="12.75" customHeight="1" x14ac:dyDescent="0.2">
      <c r="A298" s="209"/>
      <c r="B298" s="210"/>
      <c r="C298" s="9" t="s">
        <v>237</v>
      </c>
      <c r="D298" s="15"/>
      <c r="E298" s="10" t="s">
        <v>102</v>
      </c>
      <c r="F298" s="7"/>
      <c r="G298" s="15"/>
      <c r="H298" s="10" t="s">
        <v>102</v>
      </c>
      <c r="I298" s="7">
        <f t="shared" si="28"/>
        <v>0</v>
      </c>
      <c r="Z298" s="8"/>
      <c r="AA298" s="8"/>
      <c r="AB298" s="8"/>
      <c r="AC298" s="8"/>
      <c r="AD298" s="8"/>
      <c r="AE298" s="8"/>
      <c r="AF298" s="8"/>
      <c r="AG298" s="8"/>
    </row>
    <row r="299" spans="1:33" ht="12.75" customHeight="1" x14ac:dyDescent="0.2">
      <c r="A299" s="209"/>
      <c r="B299" s="210"/>
      <c r="C299" s="9" t="s">
        <v>8</v>
      </c>
      <c r="D299" s="15"/>
      <c r="E299" s="10" t="s">
        <v>102</v>
      </c>
      <c r="F299" s="7"/>
      <c r="G299" s="15"/>
      <c r="H299" s="10" t="s">
        <v>102</v>
      </c>
      <c r="I299" s="7">
        <f t="shared" si="28"/>
        <v>0</v>
      </c>
      <c r="Z299" s="8"/>
      <c r="AA299" s="8"/>
      <c r="AB299" s="8"/>
      <c r="AC299" s="8"/>
      <c r="AD299" s="8"/>
      <c r="AE299" s="8"/>
      <c r="AF299" s="8"/>
      <c r="AG299" s="8"/>
    </row>
    <row r="300" spans="1:33" ht="12.75" customHeight="1" x14ac:dyDescent="0.2">
      <c r="A300" s="209"/>
      <c r="B300" s="210"/>
      <c r="C300" s="9" t="s">
        <v>3</v>
      </c>
      <c r="D300" s="15">
        <v>816</v>
      </c>
      <c r="E300" s="10">
        <f t="shared" si="26"/>
        <v>0.36170212765957449</v>
      </c>
      <c r="F300" s="7"/>
      <c r="G300" s="15">
        <v>1440</v>
      </c>
      <c r="H300" s="10">
        <f t="shared" si="27"/>
        <v>0.63829787234042556</v>
      </c>
      <c r="I300" s="7">
        <f t="shared" si="28"/>
        <v>2256</v>
      </c>
      <c r="Z300" s="8"/>
      <c r="AA300" s="8"/>
      <c r="AB300" s="8"/>
      <c r="AC300" s="8"/>
      <c r="AD300" s="8"/>
      <c r="AE300" s="8"/>
      <c r="AF300" s="8"/>
      <c r="AG300" s="8"/>
    </row>
    <row r="301" spans="1:33" ht="12.75" customHeight="1" x14ac:dyDescent="0.2">
      <c r="A301" s="209"/>
      <c r="B301" s="210"/>
      <c r="C301" s="9" t="s">
        <v>9</v>
      </c>
      <c r="D301" s="7">
        <v>0</v>
      </c>
      <c r="E301" s="10">
        <f t="shared" si="26"/>
        <v>0</v>
      </c>
      <c r="F301" s="7"/>
      <c r="G301" s="7">
        <v>400</v>
      </c>
      <c r="H301" s="10">
        <f t="shared" si="27"/>
        <v>1</v>
      </c>
      <c r="I301" s="7">
        <f t="shared" si="28"/>
        <v>400</v>
      </c>
      <c r="Z301" s="8"/>
      <c r="AA301" s="8"/>
      <c r="AB301" s="8"/>
      <c r="AC301" s="8"/>
      <c r="AD301" s="8"/>
      <c r="AE301" s="8"/>
      <c r="AF301" s="8"/>
      <c r="AG301" s="8"/>
    </row>
    <row r="302" spans="1:33" ht="12.75" customHeight="1" x14ac:dyDescent="0.2">
      <c r="A302" s="209"/>
      <c r="B302" s="210"/>
      <c r="C302" s="9" t="s">
        <v>5</v>
      </c>
      <c r="D302" s="16">
        <v>0</v>
      </c>
      <c r="E302" s="17">
        <f t="shared" si="26"/>
        <v>0</v>
      </c>
      <c r="F302" s="5"/>
      <c r="G302" s="16">
        <v>3984</v>
      </c>
      <c r="H302" s="17">
        <f t="shared" si="27"/>
        <v>1</v>
      </c>
      <c r="I302" s="16">
        <f t="shared" si="28"/>
        <v>3984</v>
      </c>
      <c r="N302" s="95"/>
      <c r="Z302" s="8"/>
      <c r="AA302" s="8"/>
      <c r="AB302" s="8"/>
      <c r="AC302" s="8"/>
      <c r="AD302" s="8"/>
      <c r="AE302" s="8"/>
      <c r="AF302" s="8"/>
      <c r="AG302" s="8"/>
    </row>
    <row r="303" spans="1:33" ht="12.75" customHeight="1" x14ac:dyDescent="0.2">
      <c r="A303" s="209"/>
      <c r="B303" s="210"/>
      <c r="C303" s="9" t="s">
        <v>80</v>
      </c>
      <c r="D303" s="7">
        <v>2000</v>
      </c>
      <c r="E303" s="10">
        <f t="shared" si="26"/>
        <v>1</v>
      </c>
      <c r="F303" s="7"/>
      <c r="G303" s="7">
        <v>0</v>
      </c>
      <c r="H303" s="10">
        <f t="shared" si="27"/>
        <v>0</v>
      </c>
      <c r="I303" s="7">
        <f t="shared" si="28"/>
        <v>2000</v>
      </c>
      <c r="N303" s="95"/>
      <c r="Z303" s="8"/>
      <c r="AA303" s="8"/>
      <c r="AB303" s="8"/>
      <c r="AC303" s="8"/>
      <c r="AD303" s="8"/>
      <c r="AE303" s="8"/>
      <c r="AF303" s="8"/>
      <c r="AG303" s="8"/>
    </row>
    <row r="304" spans="1:33" ht="12.75" customHeight="1" x14ac:dyDescent="0.2">
      <c r="A304" s="209"/>
      <c r="B304" s="210"/>
      <c r="C304" s="35" t="s">
        <v>75</v>
      </c>
      <c r="D304" s="33">
        <f>SUM(D297:D303)</f>
        <v>6208</v>
      </c>
      <c r="E304" s="42">
        <f t="shared" si="26"/>
        <v>0.44546498277841562</v>
      </c>
      <c r="F304" s="43"/>
      <c r="G304" s="33">
        <f>SUM(G297:G303)</f>
        <v>7728</v>
      </c>
      <c r="H304" s="42">
        <f t="shared" si="27"/>
        <v>0.55453501722158438</v>
      </c>
      <c r="I304" s="43">
        <f t="shared" si="28"/>
        <v>13936</v>
      </c>
      <c r="N304" s="95"/>
      <c r="Z304" s="8"/>
      <c r="AA304" s="8"/>
      <c r="AB304" s="8"/>
      <c r="AC304" s="8"/>
      <c r="AD304" s="8"/>
      <c r="AE304" s="8"/>
      <c r="AF304" s="8"/>
      <c r="AG304" s="8"/>
    </row>
    <row r="305" spans="1:33" ht="12.75" customHeight="1" x14ac:dyDescent="0.2">
      <c r="A305" s="209"/>
      <c r="B305" s="210"/>
      <c r="C305" s="53" t="s">
        <v>313</v>
      </c>
      <c r="D305" s="33"/>
      <c r="E305" s="34"/>
      <c r="F305" s="33"/>
      <c r="G305" s="33"/>
      <c r="H305" s="34"/>
      <c r="I305" s="33"/>
      <c r="Z305" s="8"/>
      <c r="AA305" s="8"/>
      <c r="AB305" s="8"/>
      <c r="AC305" s="8"/>
      <c r="AD305" s="8"/>
      <c r="AE305" s="8"/>
      <c r="AF305" s="8"/>
      <c r="AG305" s="8"/>
    </row>
    <row r="306" spans="1:33" ht="12.75" customHeight="1" x14ac:dyDescent="0.2">
      <c r="A306" s="209"/>
      <c r="B306" s="210"/>
      <c r="C306" s="9" t="s">
        <v>7</v>
      </c>
      <c r="D306" s="15">
        <v>1728</v>
      </c>
      <c r="E306" s="10">
        <f t="shared" si="24"/>
        <v>0.25899280575539568</v>
      </c>
      <c r="F306" s="7"/>
      <c r="G306" s="15">
        <v>4944</v>
      </c>
      <c r="H306" s="10">
        <f t="shared" si="25"/>
        <v>0.74100719424460426</v>
      </c>
      <c r="I306" s="7">
        <f t="shared" si="23"/>
        <v>6672</v>
      </c>
      <c r="N306" s="95"/>
      <c r="Z306" s="8"/>
      <c r="AA306" s="8"/>
      <c r="AB306" s="8"/>
      <c r="AC306" s="8"/>
      <c r="AD306" s="8"/>
      <c r="AE306" s="8"/>
      <c r="AF306" s="8"/>
      <c r="AG306" s="8"/>
    </row>
    <row r="307" spans="1:33" ht="12.75" customHeight="1" x14ac:dyDescent="0.2">
      <c r="A307" s="209"/>
      <c r="B307" s="210"/>
      <c r="C307" s="9" t="s">
        <v>79</v>
      </c>
      <c r="D307" s="15">
        <v>8400</v>
      </c>
      <c r="E307" s="10">
        <f t="shared" si="24"/>
        <v>0.33081285444234404</v>
      </c>
      <c r="F307" s="7"/>
      <c r="G307" s="15">
        <v>16992</v>
      </c>
      <c r="H307" s="10">
        <f t="shared" si="25"/>
        <v>0.6691871455576559</v>
      </c>
      <c r="I307" s="7">
        <f t="shared" si="23"/>
        <v>25392</v>
      </c>
      <c r="N307" s="95"/>
      <c r="Z307" s="8"/>
      <c r="AA307" s="8"/>
      <c r="AB307" s="8"/>
      <c r="AC307" s="8"/>
      <c r="AD307" s="8"/>
      <c r="AE307" s="8"/>
      <c r="AF307" s="8"/>
      <c r="AG307" s="8"/>
    </row>
    <row r="308" spans="1:33" ht="12.75" customHeight="1" x14ac:dyDescent="0.2">
      <c r="A308" s="209"/>
      <c r="B308" s="210"/>
      <c r="C308" s="9" t="s">
        <v>396</v>
      </c>
      <c r="D308" s="7">
        <v>0</v>
      </c>
      <c r="E308" s="10">
        <f t="shared" si="24"/>
        <v>0</v>
      </c>
      <c r="F308" s="7"/>
      <c r="G308" s="7">
        <v>640</v>
      </c>
      <c r="H308" s="10">
        <f t="shared" si="25"/>
        <v>1</v>
      </c>
      <c r="I308" s="7">
        <f t="shared" si="23"/>
        <v>640</v>
      </c>
      <c r="Z308" s="8"/>
      <c r="AA308" s="8"/>
      <c r="AB308" s="8"/>
      <c r="AC308" s="8"/>
      <c r="AD308" s="8"/>
      <c r="AE308" s="8"/>
      <c r="AF308" s="8"/>
      <c r="AG308" s="8"/>
    </row>
    <row r="309" spans="1:33" ht="12.75" customHeight="1" x14ac:dyDescent="0.2">
      <c r="A309" s="209"/>
      <c r="B309" s="210"/>
      <c r="C309" s="9" t="s">
        <v>208</v>
      </c>
      <c r="D309" s="7">
        <v>0</v>
      </c>
      <c r="E309" s="10">
        <f t="shared" si="24"/>
        <v>0</v>
      </c>
      <c r="F309" s="12"/>
      <c r="G309" s="7">
        <v>2256</v>
      </c>
      <c r="H309" s="10">
        <f t="shared" si="25"/>
        <v>1</v>
      </c>
      <c r="I309" s="7">
        <f t="shared" si="23"/>
        <v>2256</v>
      </c>
      <c r="N309" s="95"/>
      <c r="Z309" s="8"/>
      <c r="AA309" s="8"/>
      <c r="AB309" s="8"/>
      <c r="AC309" s="8"/>
      <c r="AD309" s="8"/>
      <c r="AE309" s="8"/>
      <c r="AF309" s="8"/>
      <c r="AG309" s="8"/>
    </row>
    <row r="310" spans="1:33" ht="12.75" customHeight="1" x14ac:dyDescent="0.2">
      <c r="A310" s="209"/>
      <c r="B310" s="210"/>
      <c r="C310" s="9" t="s">
        <v>219</v>
      </c>
      <c r="D310" s="15">
        <v>0</v>
      </c>
      <c r="E310" s="10">
        <f t="shared" si="24"/>
        <v>0</v>
      </c>
      <c r="F310" s="7"/>
      <c r="G310" s="14">
        <v>1920</v>
      </c>
      <c r="H310" s="10">
        <f t="shared" si="25"/>
        <v>1</v>
      </c>
      <c r="I310" s="7">
        <f t="shared" si="23"/>
        <v>1920</v>
      </c>
      <c r="N310" s="95"/>
      <c r="Z310" s="8"/>
      <c r="AA310" s="8"/>
      <c r="AB310" s="8"/>
      <c r="AC310" s="8"/>
      <c r="AD310" s="8"/>
      <c r="AE310" s="8"/>
      <c r="AF310" s="8"/>
      <c r="AG310" s="8"/>
    </row>
    <row r="311" spans="1:33" ht="12.75" customHeight="1" x14ac:dyDescent="0.2">
      <c r="A311" s="209"/>
      <c r="B311" s="210"/>
      <c r="C311" s="9" t="s">
        <v>10</v>
      </c>
      <c r="D311" s="7">
        <v>5568</v>
      </c>
      <c r="E311" s="10">
        <f t="shared" si="24"/>
        <v>0.84671532846715325</v>
      </c>
      <c r="F311" s="7"/>
      <c r="G311" s="7">
        <v>1008</v>
      </c>
      <c r="H311" s="10">
        <f t="shared" si="25"/>
        <v>0.15328467153284672</v>
      </c>
      <c r="I311" s="7">
        <f t="shared" si="23"/>
        <v>6576</v>
      </c>
      <c r="N311" s="95"/>
      <c r="Z311" s="8"/>
      <c r="AA311" s="8"/>
      <c r="AB311" s="8"/>
      <c r="AC311" s="8"/>
      <c r="AD311" s="8"/>
      <c r="AE311" s="8"/>
      <c r="AF311" s="8"/>
      <c r="AG311" s="8"/>
    </row>
    <row r="312" spans="1:33" ht="12.75" customHeight="1" x14ac:dyDescent="0.2">
      <c r="A312" s="209"/>
      <c r="B312" s="210"/>
      <c r="C312" s="35" t="s">
        <v>75</v>
      </c>
      <c r="D312" s="33">
        <f>SUM(D306:D311)</f>
        <v>15696</v>
      </c>
      <c r="E312" s="34">
        <f t="shared" si="24"/>
        <v>0.36119293078055964</v>
      </c>
      <c r="F312" s="33"/>
      <c r="G312" s="33">
        <f>SUM(G306:G311)</f>
        <v>27760</v>
      </c>
      <c r="H312" s="34">
        <f t="shared" si="25"/>
        <v>0.6388070692194403</v>
      </c>
      <c r="I312" s="33">
        <f t="shared" si="23"/>
        <v>43456</v>
      </c>
      <c r="Z312" s="8"/>
      <c r="AA312" s="8"/>
      <c r="AB312" s="8"/>
      <c r="AC312" s="8"/>
      <c r="AD312" s="8"/>
      <c r="AE312" s="8"/>
      <c r="AF312" s="8"/>
      <c r="AG312" s="8"/>
    </row>
    <row r="313" spans="1:33" ht="12.75" customHeight="1" thickBot="1" x14ac:dyDescent="0.25">
      <c r="A313" s="209"/>
      <c r="B313" s="217"/>
      <c r="C313" s="64" t="s">
        <v>25</v>
      </c>
      <c r="D313" s="63">
        <f>SUM(D304,D312)</f>
        <v>21904</v>
      </c>
      <c r="E313" s="61">
        <f t="shared" si="24"/>
        <v>0.38165597992751604</v>
      </c>
      <c r="F313" s="63"/>
      <c r="G313" s="63">
        <f>SUM(G304,G312)</f>
        <v>35488</v>
      </c>
      <c r="H313" s="61">
        <f t="shared" si="25"/>
        <v>0.61834402007248401</v>
      </c>
      <c r="I313" s="63">
        <f t="shared" si="23"/>
        <v>57392</v>
      </c>
      <c r="N313" s="95"/>
      <c r="Z313" s="8"/>
      <c r="AA313" s="8"/>
      <c r="AB313" s="8"/>
      <c r="AC313" s="8"/>
      <c r="AD313" s="8"/>
      <c r="AE313" s="8"/>
      <c r="AF313" s="8"/>
      <c r="AG313" s="8"/>
    </row>
    <row r="314" spans="1:33" ht="12.75" customHeight="1" x14ac:dyDescent="0.2">
      <c r="A314" s="209"/>
      <c r="B314" s="212" t="s">
        <v>526</v>
      </c>
      <c r="C314" s="53" t="s">
        <v>101</v>
      </c>
      <c r="D314" s="36"/>
      <c r="E314" s="36"/>
      <c r="F314" s="36"/>
      <c r="G314" s="36"/>
      <c r="H314" s="36"/>
      <c r="I314" s="36"/>
      <c r="Z314" s="8"/>
      <c r="AA314" s="8"/>
      <c r="AB314" s="8"/>
      <c r="AC314" s="8"/>
      <c r="AD314" s="8"/>
      <c r="AE314" s="8"/>
      <c r="AF314" s="8"/>
      <c r="AG314" s="8"/>
    </row>
    <row r="315" spans="1:33" ht="12.75" customHeight="1" x14ac:dyDescent="0.2">
      <c r="A315" s="209"/>
      <c r="B315" s="210"/>
      <c r="C315" s="52" t="s">
        <v>36</v>
      </c>
      <c r="D315" s="15"/>
      <c r="E315" s="10" t="s">
        <v>102</v>
      </c>
      <c r="F315" s="7"/>
      <c r="G315" s="15"/>
      <c r="H315" s="10" t="s">
        <v>102</v>
      </c>
      <c r="I315" s="7">
        <f t="shared" ref="I315:I324" si="29">+D315+G315</f>
        <v>0</v>
      </c>
      <c r="Z315" s="8"/>
      <c r="AA315" s="8"/>
      <c r="AB315" s="8"/>
      <c r="AC315" s="8"/>
      <c r="AD315" s="8"/>
      <c r="AE315" s="8"/>
      <c r="AF315" s="8"/>
      <c r="AG315" s="8"/>
    </row>
    <row r="316" spans="1:33" ht="12.75" customHeight="1" x14ac:dyDescent="0.2">
      <c r="A316" s="209"/>
      <c r="B316" s="210"/>
      <c r="C316" s="52" t="s">
        <v>207</v>
      </c>
      <c r="D316" s="7">
        <v>0</v>
      </c>
      <c r="E316" s="10">
        <f t="shared" ref="E316:E324" si="30">+D316/$I316</f>
        <v>0</v>
      </c>
      <c r="F316" s="7"/>
      <c r="G316" s="7">
        <v>3200</v>
      </c>
      <c r="H316" s="10">
        <f t="shared" ref="H316:H324" si="31">+G316/$I316</f>
        <v>1</v>
      </c>
      <c r="I316" s="7">
        <f t="shared" si="29"/>
        <v>3200</v>
      </c>
      <c r="N316" s="95"/>
      <c r="Z316" s="8"/>
      <c r="AA316" s="8"/>
      <c r="AB316" s="8"/>
      <c r="AC316" s="8"/>
      <c r="AD316" s="8"/>
      <c r="AE316" s="8"/>
      <c r="AF316" s="8"/>
      <c r="AG316" s="8"/>
    </row>
    <row r="317" spans="1:33" ht="12.75" customHeight="1" x14ac:dyDescent="0.2">
      <c r="A317" s="209"/>
      <c r="B317" s="210"/>
      <c r="C317" s="9" t="s">
        <v>314</v>
      </c>
      <c r="D317" s="16"/>
      <c r="E317" s="10" t="s">
        <v>102</v>
      </c>
      <c r="F317" s="16"/>
      <c r="G317" s="16">
        <v>384</v>
      </c>
      <c r="H317" s="10" t="s">
        <v>102</v>
      </c>
      <c r="I317" s="16">
        <f t="shared" si="29"/>
        <v>384</v>
      </c>
      <c r="Z317" s="8"/>
      <c r="AA317" s="8"/>
      <c r="AB317" s="8"/>
      <c r="AC317" s="8"/>
      <c r="AD317" s="8"/>
      <c r="AE317" s="8"/>
      <c r="AF317" s="8"/>
      <c r="AG317" s="8"/>
    </row>
    <row r="318" spans="1:33" ht="12.75" customHeight="1" x14ac:dyDescent="0.2">
      <c r="A318" s="209"/>
      <c r="B318" s="210"/>
      <c r="C318" s="52" t="s">
        <v>0</v>
      </c>
      <c r="D318" s="16">
        <v>1248</v>
      </c>
      <c r="E318" s="10">
        <f t="shared" si="30"/>
        <v>1</v>
      </c>
      <c r="F318" s="16"/>
      <c r="G318" s="16">
        <v>0</v>
      </c>
      <c r="H318" s="10">
        <f t="shared" si="31"/>
        <v>0</v>
      </c>
      <c r="I318" s="16">
        <f t="shared" si="29"/>
        <v>1248</v>
      </c>
      <c r="Z318" s="8"/>
      <c r="AA318" s="8"/>
      <c r="AB318" s="8"/>
      <c r="AC318" s="8"/>
      <c r="AD318" s="8"/>
      <c r="AE318" s="8"/>
      <c r="AF318" s="8"/>
      <c r="AG318" s="8"/>
    </row>
    <row r="319" spans="1:33" ht="12.75" customHeight="1" x14ac:dyDescent="0.2">
      <c r="A319" s="209"/>
      <c r="B319" s="210"/>
      <c r="C319" s="52" t="s">
        <v>37</v>
      </c>
      <c r="D319" s="7">
        <v>1392</v>
      </c>
      <c r="E319" s="10">
        <f t="shared" si="30"/>
        <v>0.48333333333333334</v>
      </c>
      <c r="F319" s="7"/>
      <c r="G319" s="7">
        <v>1488</v>
      </c>
      <c r="H319" s="10">
        <f t="shared" si="31"/>
        <v>0.51666666666666672</v>
      </c>
      <c r="I319" s="7">
        <f t="shared" si="29"/>
        <v>2880</v>
      </c>
      <c r="N319" s="95"/>
      <c r="Z319" s="8"/>
      <c r="AA319" s="8"/>
      <c r="AB319" s="8"/>
      <c r="AC319" s="8"/>
      <c r="AD319" s="8"/>
      <c r="AE319" s="8"/>
      <c r="AF319" s="8"/>
      <c r="AG319" s="8"/>
    </row>
    <row r="320" spans="1:33" ht="12.75" customHeight="1" x14ac:dyDescent="0.2">
      <c r="A320" s="209"/>
      <c r="B320" s="210"/>
      <c r="C320" s="9" t="s">
        <v>2</v>
      </c>
      <c r="D320" s="15"/>
      <c r="E320" s="10" t="s">
        <v>102</v>
      </c>
      <c r="F320" s="7"/>
      <c r="G320" s="15"/>
      <c r="H320" s="10" t="s">
        <v>102</v>
      </c>
      <c r="I320" s="7">
        <f t="shared" si="29"/>
        <v>0</v>
      </c>
      <c r="Z320" s="8"/>
      <c r="AA320" s="8"/>
      <c r="AB320" s="8"/>
      <c r="AC320" s="8"/>
      <c r="AD320" s="8"/>
      <c r="AE320" s="8"/>
      <c r="AF320" s="8"/>
      <c r="AG320" s="8"/>
    </row>
    <row r="321" spans="1:33" ht="12.75" customHeight="1" x14ac:dyDescent="0.2">
      <c r="A321" s="209"/>
      <c r="B321" s="210"/>
      <c r="C321" s="52" t="s">
        <v>309</v>
      </c>
      <c r="D321" s="7">
        <v>0</v>
      </c>
      <c r="E321" s="10">
        <f t="shared" si="30"/>
        <v>0</v>
      </c>
      <c r="F321" s="7"/>
      <c r="G321" s="7">
        <v>1392</v>
      </c>
      <c r="H321" s="10">
        <f t="shared" si="31"/>
        <v>1</v>
      </c>
      <c r="I321" s="7">
        <f t="shared" si="29"/>
        <v>1392</v>
      </c>
      <c r="Z321" s="8"/>
      <c r="AA321" s="8"/>
      <c r="AB321" s="8"/>
      <c r="AC321" s="8"/>
      <c r="AD321" s="8"/>
      <c r="AE321" s="8"/>
      <c r="AF321" s="8"/>
      <c r="AG321" s="8"/>
    </row>
    <row r="322" spans="1:33" ht="12.75" customHeight="1" x14ac:dyDescent="0.2">
      <c r="A322" s="209"/>
      <c r="B322" s="210"/>
      <c r="C322" s="45" t="s">
        <v>215</v>
      </c>
      <c r="D322" s="15">
        <v>0</v>
      </c>
      <c r="E322" s="10">
        <f t="shared" si="30"/>
        <v>0</v>
      </c>
      <c r="F322" s="7"/>
      <c r="G322" s="15">
        <v>48</v>
      </c>
      <c r="H322" s="10">
        <f t="shared" si="31"/>
        <v>1</v>
      </c>
      <c r="I322" s="7">
        <f t="shared" si="29"/>
        <v>48</v>
      </c>
      <c r="N322" s="95"/>
      <c r="Z322" s="8"/>
      <c r="AA322" s="8"/>
      <c r="AB322" s="8"/>
      <c r="AC322" s="8"/>
      <c r="AD322" s="8"/>
      <c r="AE322" s="8"/>
      <c r="AF322" s="8"/>
      <c r="AG322" s="8"/>
    </row>
    <row r="323" spans="1:33" ht="12.75" customHeight="1" x14ac:dyDescent="0.2">
      <c r="A323" s="209"/>
      <c r="B323" s="210"/>
      <c r="C323" s="9" t="s">
        <v>206</v>
      </c>
      <c r="D323" s="7"/>
      <c r="E323" s="10" t="s">
        <v>102</v>
      </c>
      <c r="F323" s="7"/>
      <c r="G323" s="7"/>
      <c r="H323" s="10" t="s">
        <v>102</v>
      </c>
      <c r="I323" s="7">
        <f t="shared" si="29"/>
        <v>0</v>
      </c>
      <c r="Z323" s="8"/>
      <c r="AA323" s="8"/>
      <c r="AB323" s="8"/>
      <c r="AC323" s="8"/>
      <c r="AD323" s="8"/>
      <c r="AE323" s="8"/>
      <c r="AF323" s="8"/>
      <c r="AG323" s="8"/>
    </row>
    <row r="324" spans="1:33" ht="12.75" customHeight="1" x14ac:dyDescent="0.2">
      <c r="A324" s="209"/>
      <c r="B324" s="210"/>
      <c r="C324" s="35" t="s">
        <v>75</v>
      </c>
      <c r="D324" s="37">
        <f>SUM(D315:D323)</f>
        <v>2640</v>
      </c>
      <c r="E324" s="34">
        <f t="shared" si="30"/>
        <v>0.28846153846153844</v>
      </c>
      <c r="F324" s="33"/>
      <c r="G324" s="37">
        <f>SUM(G315:G323)</f>
        <v>6512</v>
      </c>
      <c r="H324" s="34">
        <f t="shared" si="31"/>
        <v>0.71153846153846156</v>
      </c>
      <c r="I324" s="33">
        <f t="shared" si="29"/>
        <v>9152</v>
      </c>
      <c r="Z324" s="8"/>
      <c r="AA324" s="8"/>
      <c r="AB324" s="8"/>
      <c r="AC324" s="8"/>
      <c r="AD324" s="8"/>
      <c r="AE324" s="8"/>
      <c r="AF324" s="8"/>
      <c r="AG324" s="8"/>
    </row>
    <row r="325" spans="1:33" ht="12.75" customHeight="1" x14ac:dyDescent="0.2">
      <c r="A325" s="209"/>
      <c r="B325" s="210"/>
      <c r="C325" s="53" t="s">
        <v>179</v>
      </c>
      <c r="D325" s="37"/>
      <c r="E325" s="34"/>
      <c r="F325" s="33"/>
      <c r="G325" s="37"/>
      <c r="H325" s="34"/>
      <c r="I325" s="33"/>
      <c r="Z325" s="8"/>
      <c r="AA325" s="8"/>
      <c r="AB325" s="8"/>
      <c r="AC325" s="8"/>
      <c r="AD325" s="8"/>
      <c r="AE325" s="8"/>
      <c r="AF325" s="8"/>
      <c r="AG325" s="8"/>
    </row>
    <row r="326" spans="1:33" ht="12.75" customHeight="1" x14ac:dyDescent="0.2">
      <c r="A326" s="209"/>
      <c r="B326" s="210"/>
      <c r="C326" s="9" t="s">
        <v>312</v>
      </c>
      <c r="D326" s="16">
        <v>1088</v>
      </c>
      <c r="E326" s="17">
        <f>+D326/$I326</f>
        <v>0.32075471698113206</v>
      </c>
      <c r="F326" s="16"/>
      <c r="G326" s="16">
        <v>2304</v>
      </c>
      <c r="H326" s="17">
        <f>+G326/$I326</f>
        <v>0.67924528301886788</v>
      </c>
      <c r="I326" s="16">
        <f>+D326+G326</f>
        <v>3392</v>
      </c>
      <c r="Z326" s="8"/>
      <c r="AA326" s="8"/>
      <c r="AB326" s="8"/>
      <c r="AC326" s="8"/>
      <c r="AD326" s="8"/>
      <c r="AE326" s="8"/>
      <c r="AF326" s="8"/>
      <c r="AG326" s="8"/>
    </row>
    <row r="327" spans="1:33" ht="12.75" customHeight="1" x14ac:dyDescent="0.2">
      <c r="A327" s="209"/>
      <c r="B327" s="210"/>
      <c r="C327" s="9" t="s">
        <v>34</v>
      </c>
      <c r="D327" s="7">
        <v>1920</v>
      </c>
      <c r="E327" s="10">
        <f t="shared" ref="E327:E328" si="32">+D327/$I327</f>
        <v>0.18518518518518517</v>
      </c>
      <c r="F327" s="7"/>
      <c r="G327" s="7">
        <v>8448</v>
      </c>
      <c r="H327" s="10">
        <f t="shared" ref="H327:H328" si="33">+G327/$I327</f>
        <v>0.81481481481481477</v>
      </c>
      <c r="I327" s="7">
        <f t="shared" ref="I327:I328" si="34">+D327+G327</f>
        <v>10368</v>
      </c>
      <c r="N327" s="95"/>
      <c r="Z327" s="8"/>
      <c r="AA327" s="8"/>
      <c r="AB327" s="8"/>
      <c r="AC327" s="8"/>
      <c r="AD327" s="8"/>
      <c r="AE327" s="8"/>
      <c r="AF327" s="8"/>
      <c r="AG327" s="8"/>
    </row>
    <row r="328" spans="1:33" ht="12.75" customHeight="1" x14ac:dyDescent="0.2">
      <c r="A328" s="209"/>
      <c r="B328" s="210"/>
      <c r="C328" s="9" t="s">
        <v>81</v>
      </c>
      <c r="D328" s="7">
        <v>0</v>
      </c>
      <c r="E328" s="10">
        <f t="shared" si="32"/>
        <v>0</v>
      </c>
      <c r="F328" s="7"/>
      <c r="G328" s="7">
        <v>1536</v>
      </c>
      <c r="H328" s="10">
        <f t="shared" si="33"/>
        <v>1</v>
      </c>
      <c r="I328" s="7">
        <f t="shared" si="34"/>
        <v>1536</v>
      </c>
      <c r="Z328" s="8"/>
      <c r="AA328" s="8"/>
      <c r="AB328" s="8"/>
      <c r="AC328" s="8"/>
      <c r="AD328" s="8"/>
      <c r="AE328" s="8"/>
      <c r="AF328" s="8"/>
      <c r="AG328" s="8"/>
    </row>
    <row r="329" spans="1:33" ht="12.75" customHeight="1" x14ac:dyDescent="0.2">
      <c r="A329" s="209"/>
      <c r="B329" s="210"/>
      <c r="C329" s="9" t="s">
        <v>6</v>
      </c>
      <c r="D329" s="7">
        <v>5248</v>
      </c>
      <c r="E329" s="10">
        <f>+D329/$I329</f>
        <v>0.51170046801872071</v>
      </c>
      <c r="F329" s="7"/>
      <c r="G329" s="7">
        <v>5008</v>
      </c>
      <c r="H329" s="10">
        <f>+G329/$I329</f>
        <v>0.48829953198127923</v>
      </c>
      <c r="I329" s="7">
        <f>+D329+G329</f>
        <v>10256</v>
      </c>
      <c r="N329" s="95"/>
      <c r="Z329" s="8"/>
      <c r="AA329" s="8"/>
      <c r="AB329" s="8"/>
      <c r="AC329" s="8"/>
      <c r="AD329" s="8"/>
      <c r="AE329" s="8"/>
      <c r="AF329" s="8"/>
      <c r="AG329" s="8"/>
    </row>
    <row r="330" spans="1:33" ht="12.75" customHeight="1" x14ac:dyDescent="0.2">
      <c r="A330" s="209"/>
      <c r="B330" s="210"/>
      <c r="C330" s="35" t="s">
        <v>75</v>
      </c>
      <c r="D330" s="33">
        <f>SUM(D326:D329)</f>
        <v>8256</v>
      </c>
      <c r="E330" s="34">
        <f>+D330/$I330</f>
        <v>0.32310582341891048</v>
      </c>
      <c r="F330" s="33"/>
      <c r="G330" s="33">
        <f>SUM(G326:G329)</f>
        <v>17296</v>
      </c>
      <c r="H330" s="34">
        <f>+G330/$I330</f>
        <v>0.67689417658108952</v>
      </c>
      <c r="I330" s="33">
        <f>+D330+G330</f>
        <v>25552</v>
      </c>
      <c r="N330" s="95"/>
      <c r="Z330" s="8"/>
      <c r="AA330" s="8"/>
      <c r="AB330" s="8"/>
      <c r="AC330" s="8"/>
      <c r="AD330" s="8"/>
      <c r="AE330" s="8"/>
      <c r="AF330" s="8"/>
      <c r="AG330" s="8"/>
    </row>
    <row r="331" spans="1:33" ht="12.75" customHeight="1" x14ac:dyDescent="0.2">
      <c r="A331" s="209"/>
      <c r="B331" s="210"/>
      <c r="C331" s="53" t="s">
        <v>93</v>
      </c>
      <c r="D331" s="43"/>
      <c r="E331" s="42"/>
      <c r="F331" s="43"/>
      <c r="G331" s="43"/>
      <c r="H331" s="42"/>
      <c r="I331" s="43"/>
      <c r="Z331" s="8"/>
      <c r="AA331" s="8"/>
      <c r="AB331" s="8"/>
      <c r="AC331" s="8"/>
      <c r="AD331" s="8"/>
      <c r="AE331" s="8"/>
      <c r="AF331" s="8"/>
      <c r="AG331" s="8"/>
    </row>
    <row r="332" spans="1:33" ht="12.75" customHeight="1" x14ac:dyDescent="0.2">
      <c r="A332" s="209"/>
      <c r="B332" s="210"/>
      <c r="C332" s="9" t="s">
        <v>1</v>
      </c>
      <c r="D332" s="15">
        <v>2880</v>
      </c>
      <c r="E332" s="10">
        <f t="shared" si="24"/>
        <v>0.68181818181818177</v>
      </c>
      <c r="F332" s="7"/>
      <c r="G332" s="15">
        <v>1344</v>
      </c>
      <c r="H332" s="10">
        <f t="shared" si="25"/>
        <v>0.31818181818181818</v>
      </c>
      <c r="I332" s="7">
        <f t="shared" si="23"/>
        <v>4224</v>
      </c>
      <c r="N332" s="95"/>
      <c r="Z332" s="8"/>
      <c r="AA332" s="8"/>
      <c r="AB332" s="8"/>
      <c r="AC332" s="8"/>
      <c r="AD332" s="8"/>
      <c r="AE332" s="8"/>
      <c r="AF332" s="8"/>
      <c r="AG332" s="8"/>
    </row>
    <row r="333" spans="1:33" ht="12.75" customHeight="1" x14ac:dyDescent="0.2">
      <c r="A333" s="209"/>
      <c r="B333" s="210"/>
      <c r="C333" s="9" t="s">
        <v>97</v>
      </c>
      <c r="D333" s="15"/>
      <c r="E333" s="10" t="s">
        <v>102</v>
      </c>
      <c r="F333" s="7"/>
      <c r="G333" s="15"/>
      <c r="H333" s="10" t="s">
        <v>102</v>
      </c>
      <c r="I333" s="7">
        <f t="shared" si="23"/>
        <v>0</v>
      </c>
      <c r="Z333" s="8"/>
      <c r="AA333" s="8"/>
      <c r="AB333" s="8"/>
      <c r="AC333" s="8"/>
      <c r="AD333" s="8"/>
      <c r="AE333" s="8"/>
      <c r="AF333" s="8"/>
      <c r="AG333" s="8"/>
    </row>
    <row r="334" spans="1:33" ht="12.75" customHeight="1" x14ac:dyDescent="0.2">
      <c r="A334" s="209"/>
      <c r="B334" s="210"/>
      <c r="C334" s="9" t="s">
        <v>307</v>
      </c>
      <c r="D334" s="15">
        <v>1152</v>
      </c>
      <c r="E334" s="10">
        <f t="shared" si="24"/>
        <v>0.14814814814814814</v>
      </c>
      <c r="F334" s="7"/>
      <c r="G334" s="15">
        <v>6624</v>
      </c>
      <c r="H334" s="10">
        <f t="shared" si="25"/>
        <v>0.85185185185185186</v>
      </c>
      <c r="I334" s="7">
        <f t="shared" si="23"/>
        <v>7776</v>
      </c>
      <c r="N334" s="95"/>
      <c r="Z334" s="8"/>
      <c r="AA334" s="8"/>
      <c r="AB334" s="8"/>
      <c r="AC334" s="8"/>
      <c r="AD334" s="8"/>
      <c r="AE334" s="8"/>
      <c r="AF334" s="8"/>
      <c r="AG334" s="8"/>
    </row>
    <row r="335" spans="1:33" ht="12.75" customHeight="1" x14ac:dyDescent="0.2">
      <c r="A335" s="209"/>
      <c r="B335" s="210"/>
      <c r="C335" s="9" t="s">
        <v>4</v>
      </c>
      <c r="D335" s="7">
        <v>0</v>
      </c>
      <c r="E335" s="10">
        <f t="shared" si="24"/>
        <v>0</v>
      </c>
      <c r="F335" s="7"/>
      <c r="G335" s="7">
        <v>1296</v>
      </c>
      <c r="H335" s="10">
        <f t="shared" si="25"/>
        <v>1</v>
      </c>
      <c r="I335" s="7">
        <f t="shared" si="23"/>
        <v>1296</v>
      </c>
      <c r="N335" s="95"/>
      <c r="Z335" s="8"/>
      <c r="AA335" s="8"/>
      <c r="AB335" s="8"/>
      <c r="AC335" s="8"/>
      <c r="AD335" s="8"/>
      <c r="AE335" s="8"/>
      <c r="AF335" s="8"/>
      <c r="AG335" s="8"/>
    </row>
    <row r="336" spans="1:33" ht="12.75" customHeight="1" x14ac:dyDescent="0.2">
      <c r="A336" s="209"/>
      <c r="B336" s="210"/>
      <c r="C336" s="9" t="s">
        <v>47</v>
      </c>
      <c r="D336" s="7">
        <v>0</v>
      </c>
      <c r="E336" s="10">
        <f>+D336/$I336</f>
        <v>0</v>
      </c>
      <c r="F336" s="7"/>
      <c r="G336" s="7">
        <v>3024</v>
      </c>
      <c r="H336" s="10">
        <f>+G336/$I336</f>
        <v>1</v>
      </c>
      <c r="I336" s="7">
        <f>+D336+G336</f>
        <v>3024</v>
      </c>
      <c r="Z336" s="8"/>
      <c r="AA336" s="8"/>
      <c r="AB336" s="8"/>
      <c r="AC336" s="8"/>
      <c r="AD336" s="8"/>
      <c r="AE336" s="8"/>
      <c r="AF336" s="8"/>
      <c r="AG336" s="8"/>
    </row>
    <row r="337" spans="1:33" ht="12.75" customHeight="1" x14ac:dyDescent="0.2">
      <c r="A337" s="209"/>
      <c r="B337" s="210"/>
      <c r="C337" s="35" t="s">
        <v>75</v>
      </c>
      <c r="D337" s="33">
        <f>SUM(D332:D336)</f>
        <v>4032</v>
      </c>
      <c r="E337" s="34">
        <f t="shared" si="24"/>
        <v>0.24705882352941178</v>
      </c>
      <c r="F337" s="33"/>
      <c r="G337" s="33">
        <f>SUM(G332:G336)</f>
        <v>12288</v>
      </c>
      <c r="H337" s="34">
        <f t="shared" si="25"/>
        <v>0.75294117647058822</v>
      </c>
      <c r="I337" s="33">
        <f t="shared" si="23"/>
        <v>16320</v>
      </c>
      <c r="N337" s="95"/>
      <c r="Z337" s="8"/>
      <c r="AA337" s="8"/>
      <c r="AB337" s="8"/>
      <c r="AC337" s="8"/>
      <c r="AD337" s="8"/>
      <c r="AE337" s="8"/>
      <c r="AF337" s="8"/>
      <c r="AG337" s="8"/>
    </row>
    <row r="338" spans="1:33" ht="12.75" customHeight="1" thickBot="1" x14ac:dyDescent="0.25">
      <c r="A338" s="209"/>
      <c r="B338" s="217"/>
      <c r="C338" s="64" t="s">
        <v>25</v>
      </c>
      <c r="D338" s="63">
        <f>SUM(D324,D330,D337)</f>
        <v>14928</v>
      </c>
      <c r="E338" s="61">
        <f t="shared" si="24"/>
        <v>0.2925682031984948</v>
      </c>
      <c r="F338" s="63"/>
      <c r="G338" s="63">
        <f>SUM(G324,G330,G337)</f>
        <v>36096</v>
      </c>
      <c r="H338" s="61">
        <f t="shared" si="25"/>
        <v>0.70743179680150514</v>
      </c>
      <c r="I338" s="63">
        <f t="shared" si="23"/>
        <v>51024</v>
      </c>
      <c r="Z338" s="8"/>
      <c r="AA338" s="8"/>
      <c r="AB338" s="8"/>
      <c r="AC338" s="8"/>
      <c r="AD338" s="8"/>
      <c r="AE338" s="8"/>
      <c r="AF338" s="8"/>
      <c r="AG338" s="8"/>
    </row>
    <row r="339" spans="1:33" ht="12.75" customHeight="1" x14ac:dyDescent="0.2">
      <c r="A339" s="207" t="s">
        <v>530</v>
      </c>
      <c r="B339" s="212" t="s">
        <v>527</v>
      </c>
      <c r="C339" s="51" t="s">
        <v>487</v>
      </c>
      <c r="D339" s="65"/>
      <c r="E339" s="65"/>
      <c r="F339" s="65"/>
      <c r="G339" s="33"/>
      <c r="H339" s="33"/>
      <c r="I339" s="38"/>
      <c r="Z339" s="8"/>
      <c r="AA339" s="8"/>
      <c r="AB339" s="8"/>
      <c r="AC339" s="8"/>
      <c r="AD339" s="8"/>
      <c r="AE339" s="8"/>
      <c r="AF339" s="8"/>
      <c r="AG339" s="8"/>
    </row>
    <row r="340" spans="1:33" ht="12.75" customHeight="1" x14ac:dyDescent="0.2">
      <c r="A340" s="207"/>
      <c r="B340" s="210"/>
      <c r="C340" s="9" t="s">
        <v>234</v>
      </c>
      <c r="D340" s="7">
        <v>5376</v>
      </c>
      <c r="E340" s="10">
        <f t="shared" ref="E340:E402" si="35">+D340/$I340</f>
        <v>1</v>
      </c>
      <c r="F340" s="12"/>
      <c r="G340" s="7">
        <v>0</v>
      </c>
      <c r="H340" s="10">
        <f t="shared" ref="H340:H402" si="36">+G340/$I340</f>
        <v>0</v>
      </c>
      <c r="I340" s="15">
        <f t="shared" ref="I340:I403" si="37">+D340+G340</f>
        <v>5376</v>
      </c>
      <c r="N340" s="95"/>
      <c r="Z340" s="8"/>
      <c r="AA340" s="8"/>
      <c r="AB340" s="8"/>
      <c r="AC340" s="8"/>
      <c r="AD340" s="8"/>
      <c r="AE340" s="8"/>
      <c r="AF340" s="8"/>
      <c r="AG340" s="8"/>
    </row>
    <row r="341" spans="1:33" ht="12.75" customHeight="1" x14ac:dyDescent="0.2">
      <c r="A341" s="207"/>
      <c r="B341" s="210"/>
      <c r="C341" s="9" t="s">
        <v>235</v>
      </c>
      <c r="D341" s="7"/>
      <c r="E341" s="10" t="s">
        <v>102</v>
      </c>
      <c r="F341" s="12"/>
      <c r="G341" s="7"/>
      <c r="H341" s="10" t="s">
        <v>102</v>
      </c>
      <c r="I341" s="15">
        <f t="shared" si="37"/>
        <v>0</v>
      </c>
      <c r="Z341" s="8"/>
      <c r="AA341" s="8"/>
      <c r="AB341" s="8"/>
      <c r="AC341" s="8"/>
      <c r="AD341" s="8"/>
      <c r="AE341" s="8"/>
      <c r="AF341" s="8"/>
      <c r="AG341" s="8"/>
    </row>
    <row r="342" spans="1:33" ht="12.75" customHeight="1" x14ac:dyDescent="0.2">
      <c r="A342" s="207"/>
      <c r="B342" s="210"/>
      <c r="C342" s="52" t="s">
        <v>19</v>
      </c>
      <c r="D342" s="7"/>
      <c r="E342" s="10" t="s">
        <v>102</v>
      </c>
      <c r="F342" s="12"/>
      <c r="G342" s="7"/>
      <c r="H342" s="10" t="s">
        <v>102</v>
      </c>
      <c r="I342" s="15">
        <f t="shared" si="37"/>
        <v>0</v>
      </c>
      <c r="Z342" s="8"/>
      <c r="AA342" s="8"/>
      <c r="AB342" s="8"/>
      <c r="AC342" s="8"/>
      <c r="AD342" s="8"/>
      <c r="AE342" s="8"/>
      <c r="AF342" s="8"/>
      <c r="AG342" s="8"/>
    </row>
    <row r="343" spans="1:33" ht="12.75" customHeight="1" x14ac:dyDescent="0.2">
      <c r="A343" s="207"/>
      <c r="B343" s="210"/>
      <c r="C343" s="52" t="s">
        <v>14</v>
      </c>
      <c r="D343" s="7">
        <v>2736</v>
      </c>
      <c r="E343" s="10">
        <f t="shared" si="35"/>
        <v>0.28171334431630973</v>
      </c>
      <c r="F343" s="12"/>
      <c r="G343" s="7">
        <v>6975.9999999999991</v>
      </c>
      <c r="H343" s="10">
        <f t="shared" si="36"/>
        <v>0.71828665568369021</v>
      </c>
      <c r="I343" s="15">
        <f t="shared" si="37"/>
        <v>9712</v>
      </c>
      <c r="Z343" s="8"/>
      <c r="AA343" s="8"/>
      <c r="AB343" s="8"/>
      <c r="AC343" s="8"/>
      <c r="AD343" s="8"/>
      <c r="AE343" s="8"/>
      <c r="AF343" s="8"/>
      <c r="AG343" s="8"/>
    </row>
    <row r="344" spans="1:33" ht="12.75" customHeight="1" x14ac:dyDescent="0.2">
      <c r="A344" s="207"/>
      <c r="B344" s="210"/>
      <c r="C344" s="9" t="s">
        <v>470</v>
      </c>
      <c r="D344" s="7"/>
      <c r="E344" s="10" t="s">
        <v>102</v>
      </c>
      <c r="F344" s="12"/>
      <c r="G344" s="7"/>
      <c r="H344" s="10" t="s">
        <v>102</v>
      </c>
      <c r="I344" s="15">
        <f t="shared" si="37"/>
        <v>0</v>
      </c>
      <c r="Z344" s="8"/>
      <c r="AA344" s="8"/>
      <c r="AB344" s="8"/>
      <c r="AC344" s="8"/>
      <c r="AD344" s="8"/>
      <c r="AE344" s="8"/>
      <c r="AF344" s="8"/>
      <c r="AG344" s="8"/>
    </row>
    <row r="345" spans="1:33" ht="12.75" customHeight="1" x14ac:dyDescent="0.2">
      <c r="A345" s="207"/>
      <c r="B345" s="210"/>
      <c r="C345" s="9" t="s">
        <v>15</v>
      </c>
      <c r="D345" s="7">
        <v>2640</v>
      </c>
      <c r="E345" s="10">
        <f t="shared" si="35"/>
        <v>0.63953488372093026</v>
      </c>
      <c r="F345" s="12"/>
      <c r="G345" s="7">
        <v>1488</v>
      </c>
      <c r="H345" s="10">
        <f t="shared" si="36"/>
        <v>0.36046511627906974</v>
      </c>
      <c r="I345" s="15">
        <f t="shared" si="37"/>
        <v>4128</v>
      </c>
      <c r="Z345" s="8"/>
      <c r="AA345" s="8"/>
      <c r="AB345" s="8"/>
      <c r="AC345" s="8"/>
      <c r="AD345" s="8"/>
      <c r="AE345" s="8"/>
      <c r="AF345" s="8"/>
      <c r="AG345" s="8"/>
    </row>
    <row r="346" spans="1:33" ht="12.75" customHeight="1" x14ac:dyDescent="0.2">
      <c r="A346" s="207"/>
      <c r="B346" s="210"/>
      <c r="C346" s="9" t="s">
        <v>236</v>
      </c>
      <c r="D346" s="7"/>
      <c r="E346" s="10" t="s">
        <v>102</v>
      </c>
      <c r="F346" s="12"/>
      <c r="G346" s="7"/>
      <c r="H346" s="10" t="s">
        <v>102</v>
      </c>
      <c r="I346" s="15">
        <f t="shared" si="37"/>
        <v>0</v>
      </c>
      <c r="Z346" s="8"/>
      <c r="AA346" s="8"/>
      <c r="AB346" s="8"/>
      <c r="AC346" s="8"/>
      <c r="AD346" s="8"/>
      <c r="AE346" s="8"/>
      <c r="AF346" s="8"/>
      <c r="AG346" s="8"/>
    </row>
    <row r="347" spans="1:33" ht="12.75" customHeight="1" x14ac:dyDescent="0.2">
      <c r="A347" s="207"/>
      <c r="B347" s="210"/>
      <c r="C347" s="9" t="s">
        <v>18</v>
      </c>
      <c r="D347" s="7">
        <v>3696</v>
      </c>
      <c r="E347" s="10">
        <f t="shared" si="35"/>
        <v>0.6875</v>
      </c>
      <c r="F347" s="12"/>
      <c r="G347" s="7">
        <v>1680</v>
      </c>
      <c r="H347" s="10">
        <f t="shared" si="36"/>
        <v>0.3125</v>
      </c>
      <c r="I347" s="15">
        <f t="shared" si="37"/>
        <v>5376</v>
      </c>
      <c r="N347" s="95"/>
      <c r="Z347" s="8"/>
      <c r="AA347" s="8"/>
      <c r="AB347" s="8"/>
      <c r="AC347" s="8"/>
      <c r="AD347" s="8"/>
      <c r="AE347" s="8"/>
      <c r="AF347" s="8"/>
      <c r="AG347" s="8"/>
    </row>
    <row r="348" spans="1:33" ht="12.75" customHeight="1" x14ac:dyDescent="0.2">
      <c r="A348" s="207"/>
      <c r="B348" s="210"/>
      <c r="C348" s="9" t="s">
        <v>24</v>
      </c>
      <c r="D348" s="7">
        <v>0</v>
      </c>
      <c r="E348" s="10">
        <f t="shared" si="35"/>
        <v>0</v>
      </c>
      <c r="F348" s="12"/>
      <c r="G348" s="7">
        <v>144</v>
      </c>
      <c r="H348" s="10">
        <f t="shared" si="36"/>
        <v>1</v>
      </c>
      <c r="I348" s="15">
        <f t="shared" si="37"/>
        <v>144</v>
      </c>
      <c r="Z348" s="8"/>
      <c r="AA348" s="8"/>
      <c r="AB348" s="8"/>
      <c r="AC348" s="8"/>
      <c r="AD348" s="8"/>
      <c r="AE348" s="8"/>
      <c r="AF348" s="8"/>
      <c r="AG348" s="8"/>
    </row>
    <row r="349" spans="1:33" ht="12.75" customHeight="1" x14ac:dyDescent="0.2">
      <c r="A349" s="207"/>
      <c r="B349" s="210"/>
      <c r="C349" s="56" t="s">
        <v>75</v>
      </c>
      <c r="D349" s="33">
        <f>SUM(D340:D348)</f>
        <v>14448</v>
      </c>
      <c r="E349" s="34">
        <f t="shared" si="35"/>
        <v>0.58408796895213455</v>
      </c>
      <c r="F349" s="65"/>
      <c r="G349" s="33">
        <f>SUM(G340:G348)</f>
        <v>10288</v>
      </c>
      <c r="H349" s="34">
        <f t="shared" si="36"/>
        <v>0.41591203104786545</v>
      </c>
      <c r="I349" s="37">
        <f t="shared" si="37"/>
        <v>24736</v>
      </c>
      <c r="N349" s="95"/>
      <c r="Z349" s="8"/>
      <c r="AA349" s="8"/>
      <c r="AB349" s="8"/>
      <c r="AC349" s="8"/>
      <c r="AD349" s="8"/>
      <c r="AE349" s="8"/>
      <c r="AF349" s="8"/>
      <c r="AG349" s="8"/>
    </row>
    <row r="350" spans="1:33" ht="12.75" customHeight="1" x14ac:dyDescent="0.2">
      <c r="A350" s="207"/>
      <c r="B350" s="210"/>
      <c r="C350" s="53" t="s">
        <v>299</v>
      </c>
      <c r="D350" s="33"/>
      <c r="E350" s="34"/>
      <c r="F350" s="65"/>
      <c r="G350" s="33"/>
      <c r="H350" s="34"/>
      <c r="I350" s="37"/>
      <c r="Z350" s="8"/>
      <c r="AA350" s="8"/>
      <c r="AB350" s="8"/>
      <c r="AC350" s="8"/>
      <c r="AD350" s="8"/>
      <c r="AE350" s="8"/>
      <c r="AF350" s="8"/>
      <c r="AG350" s="8"/>
    </row>
    <row r="351" spans="1:33" ht="12.75" customHeight="1" x14ac:dyDescent="0.2">
      <c r="A351" s="207"/>
      <c r="B351" s="210"/>
      <c r="C351" s="49" t="s">
        <v>208</v>
      </c>
      <c r="D351" s="7"/>
      <c r="E351" s="10" t="s">
        <v>102</v>
      </c>
      <c r="F351" s="12"/>
      <c r="G351" s="7"/>
      <c r="H351" s="10" t="s">
        <v>102</v>
      </c>
      <c r="I351" s="15">
        <f t="shared" si="37"/>
        <v>0</v>
      </c>
      <c r="Z351" s="8"/>
      <c r="AA351" s="8"/>
      <c r="AB351" s="8"/>
      <c r="AC351" s="8"/>
      <c r="AD351" s="8"/>
      <c r="AE351" s="8"/>
      <c r="AF351" s="8"/>
      <c r="AG351" s="8"/>
    </row>
    <row r="352" spans="1:33" ht="12.75" customHeight="1" x14ac:dyDescent="0.2">
      <c r="A352" s="207"/>
      <c r="B352" s="210"/>
      <c r="C352" s="49" t="s">
        <v>16</v>
      </c>
      <c r="D352" s="7">
        <v>1440</v>
      </c>
      <c r="E352" s="10">
        <f t="shared" si="35"/>
        <v>1</v>
      </c>
      <c r="F352" s="12"/>
      <c r="G352" s="7">
        <v>0</v>
      </c>
      <c r="H352" s="10">
        <f t="shared" si="36"/>
        <v>0</v>
      </c>
      <c r="I352" s="15">
        <f t="shared" si="37"/>
        <v>1440</v>
      </c>
      <c r="Z352" s="8"/>
      <c r="AA352" s="8"/>
      <c r="AB352" s="8"/>
      <c r="AC352" s="8"/>
      <c r="AD352" s="8"/>
      <c r="AE352" s="8"/>
      <c r="AF352" s="8"/>
      <c r="AG352" s="8"/>
    </row>
    <row r="353" spans="1:33" ht="12.75" customHeight="1" x14ac:dyDescent="0.2">
      <c r="A353" s="207"/>
      <c r="B353" s="210"/>
      <c r="C353" s="49" t="s">
        <v>17</v>
      </c>
      <c r="D353" s="7">
        <v>0</v>
      </c>
      <c r="E353" s="10">
        <f t="shared" si="35"/>
        <v>0</v>
      </c>
      <c r="F353" s="12"/>
      <c r="G353" s="7">
        <v>2112</v>
      </c>
      <c r="H353" s="10">
        <f t="shared" si="36"/>
        <v>1</v>
      </c>
      <c r="I353" s="15">
        <f t="shared" si="37"/>
        <v>2112</v>
      </c>
      <c r="N353" s="95"/>
      <c r="Z353" s="8"/>
      <c r="AA353" s="8"/>
      <c r="AB353" s="8"/>
      <c r="AC353" s="8"/>
      <c r="AD353" s="8"/>
      <c r="AE353" s="8"/>
      <c r="AF353" s="8"/>
      <c r="AG353" s="8"/>
    </row>
    <row r="354" spans="1:33" ht="12.75" customHeight="1" x14ac:dyDescent="0.2">
      <c r="A354" s="207"/>
      <c r="B354" s="210"/>
      <c r="C354" s="9" t="s">
        <v>21</v>
      </c>
      <c r="D354" s="7">
        <v>720</v>
      </c>
      <c r="E354" s="10">
        <f t="shared" si="35"/>
        <v>0.16304347826086957</v>
      </c>
      <c r="F354" s="12"/>
      <c r="G354" s="7">
        <v>3696</v>
      </c>
      <c r="H354" s="10">
        <f t="shared" si="36"/>
        <v>0.83695652173913049</v>
      </c>
      <c r="I354" s="15">
        <f t="shared" si="37"/>
        <v>4416</v>
      </c>
      <c r="N354" s="95"/>
      <c r="Z354" s="8"/>
      <c r="AA354" s="8"/>
      <c r="AB354" s="8"/>
      <c r="AC354" s="8"/>
      <c r="AD354" s="8"/>
      <c r="AE354" s="8"/>
      <c r="AF354" s="8"/>
      <c r="AG354" s="8"/>
    </row>
    <row r="355" spans="1:33" ht="12.75" customHeight="1" x14ac:dyDescent="0.2">
      <c r="A355" s="207"/>
      <c r="B355" s="210"/>
      <c r="C355" s="49" t="s">
        <v>22</v>
      </c>
      <c r="D355" s="7">
        <v>0</v>
      </c>
      <c r="E355" s="10">
        <f t="shared" si="35"/>
        <v>0</v>
      </c>
      <c r="F355" s="12"/>
      <c r="G355" s="7">
        <v>3120</v>
      </c>
      <c r="H355" s="10">
        <f t="shared" si="36"/>
        <v>1</v>
      </c>
      <c r="I355" s="15">
        <f t="shared" si="37"/>
        <v>3120</v>
      </c>
      <c r="N355" s="95"/>
      <c r="Z355" s="8"/>
      <c r="AA355" s="8"/>
      <c r="AB355" s="8"/>
      <c r="AC355" s="8"/>
      <c r="AD355" s="8"/>
      <c r="AE355" s="8"/>
      <c r="AF355" s="8"/>
      <c r="AG355" s="8"/>
    </row>
    <row r="356" spans="1:33" ht="12.75" customHeight="1" x14ac:dyDescent="0.2">
      <c r="A356" s="207"/>
      <c r="B356" s="210"/>
      <c r="C356" s="9" t="s">
        <v>23</v>
      </c>
      <c r="D356" s="7">
        <v>0</v>
      </c>
      <c r="E356" s="10">
        <f t="shared" si="35"/>
        <v>0</v>
      </c>
      <c r="F356" s="12"/>
      <c r="G356" s="7">
        <v>2592</v>
      </c>
      <c r="H356" s="10">
        <f t="shared" si="36"/>
        <v>1</v>
      </c>
      <c r="I356" s="15">
        <f t="shared" si="37"/>
        <v>2592</v>
      </c>
      <c r="Z356" s="8"/>
      <c r="AA356" s="8"/>
      <c r="AB356" s="8"/>
      <c r="AC356" s="8"/>
      <c r="AD356" s="8"/>
      <c r="AE356" s="8"/>
      <c r="AF356" s="8"/>
      <c r="AG356" s="8"/>
    </row>
    <row r="357" spans="1:33" ht="12.75" customHeight="1" x14ac:dyDescent="0.2">
      <c r="A357" s="207"/>
      <c r="B357" s="210"/>
      <c r="C357" s="35" t="s">
        <v>75</v>
      </c>
      <c r="D357" s="33">
        <f>SUM(D351:D356)</f>
        <v>2160</v>
      </c>
      <c r="E357" s="34">
        <f t="shared" si="35"/>
        <v>0.15789473684210525</v>
      </c>
      <c r="F357" s="65"/>
      <c r="G357" s="33">
        <f>SUM(G351:G356)</f>
        <v>11520</v>
      </c>
      <c r="H357" s="34">
        <f t="shared" si="36"/>
        <v>0.84210526315789469</v>
      </c>
      <c r="I357" s="37">
        <f t="shared" si="37"/>
        <v>13680</v>
      </c>
      <c r="Z357" s="8"/>
      <c r="AA357" s="8"/>
      <c r="AB357" s="8"/>
      <c r="AC357" s="8"/>
      <c r="AD357" s="8"/>
      <c r="AE357" s="8"/>
      <c r="AF357" s="8"/>
      <c r="AG357" s="8"/>
    </row>
    <row r="358" spans="1:33" ht="12.75" customHeight="1" x14ac:dyDescent="0.2">
      <c r="A358" s="207"/>
      <c r="B358" s="210"/>
      <c r="C358" s="47" t="s">
        <v>433</v>
      </c>
      <c r="D358" s="33"/>
      <c r="E358" s="34"/>
      <c r="F358" s="65"/>
      <c r="G358" s="33"/>
      <c r="H358" s="34"/>
      <c r="I358" s="37"/>
      <c r="Z358" s="8"/>
      <c r="AA358" s="8"/>
      <c r="AB358" s="8"/>
      <c r="AC358" s="8"/>
      <c r="AD358" s="8"/>
      <c r="AE358" s="8"/>
      <c r="AF358" s="8"/>
      <c r="AG358" s="8"/>
    </row>
    <row r="359" spans="1:33" ht="12.75" customHeight="1" x14ac:dyDescent="0.2">
      <c r="A359" s="207"/>
      <c r="B359" s="210"/>
      <c r="C359" s="52" t="s">
        <v>304</v>
      </c>
      <c r="D359" s="7"/>
      <c r="E359" s="10" t="s">
        <v>102</v>
      </c>
      <c r="F359" s="12"/>
      <c r="G359" s="7"/>
      <c r="H359" s="10" t="s">
        <v>102</v>
      </c>
      <c r="I359" s="15">
        <f t="shared" si="37"/>
        <v>0</v>
      </c>
      <c r="Z359" s="8"/>
      <c r="AA359" s="8"/>
      <c r="AB359" s="8"/>
      <c r="AC359" s="8"/>
      <c r="AD359" s="8"/>
      <c r="AE359" s="8"/>
      <c r="AF359" s="8"/>
      <c r="AG359" s="8"/>
    </row>
    <row r="360" spans="1:33" ht="12.75" customHeight="1" x14ac:dyDescent="0.2">
      <c r="A360" s="207"/>
      <c r="B360" s="210"/>
      <c r="C360" s="52" t="s">
        <v>238</v>
      </c>
      <c r="D360" s="7"/>
      <c r="E360" s="10" t="s">
        <v>102</v>
      </c>
      <c r="F360" s="12"/>
      <c r="G360" s="7"/>
      <c r="H360" s="10" t="s">
        <v>102</v>
      </c>
      <c r="I360" s="15">
        <f t="shared" si="37"/>
        <v>0</v>
      </c>
      <c r="N360" s="95"/>
      <c r="Z360" s="8"/>
      <c r="AA360" s="8"/>
      <c r="AB360" s="8"/>
      <c r="AC360" s="8"/>
      <c r="AD360" s="8"/>
      <c r="AE360" s="8"/>
      <c r="AF360" s="8"/>
      <c r="AG360" s="8"/>
    </row>
    <row r="361" spans="1:33" ht="12.75" customHeight="1" x14ac:dyDescent="0.2">
      <c r="A361" s="207"/>
      <c r="B361" s="210"/>
      <c r="C361" s="9" t="s">
        <v>239</v>
      </c>
      <c r="D361" s="7"/>
      <c r="E361" s="10" t="s">
        <v>102</v>
      </c>
      <c r="F361" s="12"/>
      <c r="G361" s="7"/>
      <c r="H361" s="10" t="s">
        <v>102</v>
      </c>
      <c r="I361" s="15">
        <f t="shared" si="37"/>
        <v>0</v>
      </c>
      <c r="N361" s="95"/>
      <c r="Z361" s="8"/>
      <c r="AA361" s="8"/>
      <c r="AB361" s="8"/>
      <c r="AC361" s="8"/>
      <c r="AD361" s="8"/>
      <c r="AE361" s="8"/>
      <c r="AF361" s="8"/>
      <c r="AG361" s="8"/>
    </row>
    <row r="362" spans="1:33" ht="12.75" customHeight="1" x14ac:dyDescent="0.2">
      <c r="A362" s="207"/>
      <c r="B362" s="210"/>
      <c r="C362" s="49" t="s">
        <v>246</v>
      </c>
      <c r="D362" s="7"/>
      <c r="E362" s="10" t="s">
        <v>102</v>
      </c>
      <c r="F362" s="12"/>
      <c r="G362" s="7"/>
      <c r="H362" s="10" t="s">
        <v>102</v>
      </c>
      <c r="I362" s="15">
        <f t="shared" si="37"/>
        <v>0</v>
      </c>
      <c r="N362" s="95"/>
      <c r="Z362" s="8"/>
      <c r="AA362" s="8"/>
      <c r="AB362" s="8"/>
      <c r="AC362" s="8"/>
      <c r="AD362" s="8"/>
      <c r="AE362" s="8"/>
      <c r="AF362" s="8"/>
      <c r="AG362" s="8"/>
    </row>
    <row r="363" spans="1:33" ht="12.75" customHeight="1" x14ac:dyDescent="0.2">
      <c r="A363" s="207"/>
      <c r="B363" s="210"/>
      <c r="C363" s="49" t="s">
        <v>240</v>
      </c>
      <c r="D363" s="7"/>
      <c r="E363" s="10" t="s">
        <v>102</v>
      </c>
      <c r="F363" s="12"/>
      <c r="G363" s="7"/>
      <c r="H363" s="10" t="s">
        <v>102</v>
      </c>
      <c r="I363" s="15">
        <f t="shared" si="37"/>
        <v>0</v>
      </c>
      <c r="N363" s="95"/>
      <c r="Z363" s="8"/>
      <c r="AA363" s="8"/>
      <c r="AB363" s="8"/>
      <c r="AC363" s="8"/>
      <c r="AD363" s="8"/>
      <c r="AE363" s="8"/>
      <c r="AF363" s="8"/>
      <c r="AG363" s="8"/>
    </row>
    <row r="364" spans="1:33" ht="12.75" customHeight="1" x14ac:dyDescent="0.2">
      <c r="A364" s="207"/>
      <c r="B364" s="210"/>
      <c r="C364" s="49" t="s">
        <v>241</v>
      </c>
      <c r="D364" s="7"/>
      <c r="E364" s="10" t="s">
        <v>102</v>
      </c>
      <c r="F364" s="12"/>
      <c r="G364" s="7"/>
      <c r="H364" s="10" t="s">
        <v>102</v>
      </c>
      <c r="I364" s="15">
        <f t="shared" si="37"/>
        <v>0</v>
      </c>
      <c r="N364" s="95"/>
      <c r="Z364" s="8"/>
      <c r="AA364" s="8"/>
      <c r="AB364" s="8"/>
      <c r="AC364" s="8"/>
      <c r="AD364" s="8"/>
      <c r="AE364" s="8"/>
      <c r="AF364" s="8"/>
      <c r="AG364" s="8"/>
    </row>
    <row r="365" spans="1:33" ht="12.75" customHeight="1" x14ac:dyDescent="0.2">
      <c r="A365" s="207"/>
      <c r="B365" s="210"/>
      <c r="C365" s="49" t="s">
        <v>247</v>
      </c>
      <c r="D365" s="7"/>
      <c r="E365" s="10" t="s">
        <v>102</v>
      </c>
      <c r="F365" s="12"/>
      <c r="G365" s="7"/>
      <c r="H365" s="10" t="s">
        <v>102</v>
      </c>
      <c r="I365" s="15">
        <f t="shared" si="37"/>
        <v>0</v>
      </c>
      <c r="N365" s="95"/>
      <c r="Z365" s="8"/>
      <c r="AA365" s="8"/>
      <c r="AB365" s="8"/>
      <c r="AC365" s="8"/>
      <c r="AD365" s="8"/>
      <c r="AE365" s="8"/>
      <c r="AF365" s="8"/>
      <c r="AG365" s="8"/>
    </row>
    <row r="366" spans="1:33" ht="12.75" customHeight="1" x14ac:dyDescent="0.2">
      <c r="A366" s="207"/>
      <c r="B366" s="210"/>
      <c r="C366" s="9" t="s">
        <v>243</v>
      </c>
      <c r="D366" s="7"/>
      <c r="E366" s="10" t="s">
        <v>102</v>
      </c>
      <c r="F366" s="12"/>
      <c r="G366" s="7"/>
      <c r="H366" s="10" t="s">
        <v>102</v>
      </c>
      <c r="I366" s="15">
        <f t="shared" si="37"/>
        <v>0</v>
      </c>
      <c r="N366" s="95"/>
      <c r="Z366" s="8"/>
      <c r="AA366" s="8"/>
      <c r="AB366" s="8"/>
      <c r="AC366" s="8"/>
      <c r="AD366" s="8"/>
      <c r="AE366" s="8"/>
      <c r="AF366" s="8"/>
      <c r="AG366" s="8"/>
    </row>
    <row r="367" spans="1:33" ht="12.75" customHeight="1" x14ac:dyDescent="0.2">
      <c r="A367" s="207"/>
      <c r="B367" s="210"/>
      <c r="C367" s="49" t="s">
        <v>242</v>
      </c>
      <c r="D367" s="7"/>
      <c r="E367" s="10" t="s">
        <v>102</v>
      </c>
      <c r="F367" s="12"/>
      <c r="G367" s="7"/>
      <c r="H367" s="10" t="s">
        <v>102</v>
      </c>
      <c r="I367" s="15">
        <f t="shared" si="37"/>
        <v>0</v>
      </c>
      <c r="N367" s="95"/>
      <c r="Z367" s="8"/>
      <c r="AA367" s="8"/>
      <c r="AB367" s="8"/>
      <c r="AC367" s="8"/>
      <c r="AD367" s="8"/>
      <c r="AE367" s="8"/>
      <c r="AF367" s="8"/>
      <c r="AG367" s="8"/>
    </row>
    <row r="368" spans="1:33" ht="12.75" customHeight="1" x14ac:dyDescent="0.2">
      <c r="A368" s="207"/>
      <c r="B368" s="210"/>
      <c r="C368" s="49" t="s">
        <v>248</v>
      </c>
      <c r="D368" s="7"/>
      <c r="E368" s="10" t="s">
        <v>102</v>
      </c>
      <c r="F368" s="12"/>
      <c r="G368" s="7"/>
      <c r="H368" s="10" t="s">
        <v>102</v>
      </c>
      <c r="I368" s="15">
        <f t="shared" si="37"/>
        <v>0</v>
      </c>
      <c r="N368" s="95"/>
      <c r="Z368" s="8"/>
      <c r="AA368" s="8"/>
      <c r="AB368" s="8"/>
      <c r="AC368" s="8"/>
      <c r="AD368" s="8"/>
      <c r="AE368" s="8"/>
      <c r="AF368" s="8"/>
      <c r="AG368" s="8"/>
    </row>
    <row r="369" spans="1:33" ht="12.75" customHeight="1" x14ac:dyDescent="0.2">
      <c r="A369" s="207"/>
      <c r="B369" s="210"/>
      <c r="C369" s="49" t="s">
        <v>310</v>
      </c>
      <c r="D369" s="7"/>
      <c r="E369" s="10" t="s">
        <v>102</v>
      </c>
      <c r="F369" s="12"/>
      <c r="G369" s="7"/>
      <c r="H369" s="10" t="s">
        <v>102</v>
      </c>
      <c r="I369" s="15">
        <f t="shared" si="37"/>
        <v>0</v>
      </c>
      <c r="N369" s="95"/>
      <c r="Z369" s="8"/>
      <c r="AA369" s="8"/>
      <c r="AB369" s="8"/>
      <c r="AC369" s="8"/>
      <c r="AD369" s="8"/>
      <c r="AE369" s="8"/>
      <c r="AF369" s="8"/>
      <c r="AG369" s="8"/>
    </row>
    <row r="370" spans="1:33" ht="12.75" customHeight="1" x14ac:dyDescent="0.2">
      <c r="A370" s="207"/>
      <c r="B370" s="210"/>
      <c r="C370" s="9" t="s">
        <v>244</v>
      </c>
      <c r="D370" s="7"/>
      <c r="E370" s="10" t="s">
        <v>102</v>
      </c>
      <c r="F370" s="12"/>
      <c r="G370" s="7"/>
      <c r="H370" s="10" t="s">
        <v>102</v>
      </c>
      <c r="I370" s="15">
        <f t="shared" si="37"/>
        <v>0</v>
      </c>
      <c r="N370" s="95"/>
      <c r="Z370" s="8"/>
      <c r="AA370" s="8"/>
      <c r="AB370" s="8"/>
      <c r="AC370" s="8"/>
      <c r="AD370" s="8"/>
      <c r="AE370" s="8"/>
      <c r="AF370" s="8"/>
      <c r="AG370" s="8"/>
    </row>
    <row r="371" spans="1:33" ht="12.75" customHeight="1" x14ac:dyDescent="0.2">
      <c r="A371" s="207"/>
      <c r="B371" s="210"/>
      <c r="C371" s="57" t="s">
        <v>75</v>
      </c>
      <c r="D371" s="33">
        <f>SUM(D359:D370)</f>
        <v>0</v>
      </c>
      <c r="E371" s="34" t="s">
        <v>102</v>
      </c>
      <c r="F371" s="65"/>
      <c r="G371" s="33">
        <f>SUM(G359:G370)</f>
        <v>0</v>
      </c>
      <c r="H371" s="34" t="s">
        <v>102</v>
      </c>
      <c r="I371" s="37">
        <f t="shared" si="37"/>
        <v>0</v>
      </c>
      <c r="Z371" s="8"/>
      <c r="AA371" s="8"/>
      <c r="AB371" s="8"/>
      <c r="AC371" s="8"/>
      <c r="AD371" s="8"/>
      <c r="AE371" s="8"/>
      <c r="AF371" s="8"/>
      <c r="AG371" s="8"/>
    </row>
    <row r="372" spans="1:33" ht="12.75" customHeight="1" thickBot="1" x14ac:dyDescent="0.25">
      <c r="A372" s="207"/>
      <c r="B372" s="217"/>
      <c r="C372" s="64" t="s">
        <v>25</v>
      </c>
      <c r="D372" s="63">
        <f>SUM(D349,D357,D371)</f>
        <v>16608</v>
      </c>
      <c r="E372" s="61">
        <f t="shared" si="35"/>
        <v>0.43231986672219908</v>
      </c>
      <c r="F372" s="68"/>
      <c r="G372" s="63">
        <f>SUM(G349,G357,G371)</f>
        <v>21808</v>
      </c>
      <c r="H372" s="61">
        <f t="shared" si="36"/>
        <v>0.56768013327780087</v>
      </c>
      <c r="I372" s="60">
        <f t="shared" si="37"/>
        <v>38416</v>
      </c>
      <c r="N372" s="95"/>
      <c r="Z372" s="8"/>
      <c r="AA372" s="8"/>
      <c r="AB372" s="8"/>
      <c r="AC372" s="8"/>
      <c r="AD372" s="8"/>
      <c r="AE372" s="8"/>
      <c r="AF372" s="8"/>
      <c r="AG372" s="8"/>
    </row>
    <row r="373" spans="1:33" ht="12.75" customHeight="1" thickBot="1" x14ac:dyDescent="0.25">
      <c r="A373" s="211"/>
      <c r="B373" s="204" t="s">
        <v>253</v>
      </c>
      <c r="C373" s="205"/>
      <c r="D373" s="76">
        <f>SUM(D313,D338,D372)</f>
        <v>53440</v>
      </c>
      <c r="E373" s="77">
        <f t="shared" si="35"/>
        <v>0.36395336166503217</v>
      </c>
      <c r="F373" s="78"/>
      <c r="G373" s="76">
        <f>SUM(G313,G338,G372)</f>
        <v>93392</v>
      </c>
      <c r="H373" s="77">
        <f t="shared" si="36"/>
        <v>0.63604663833496788</v>
      </c>
      <c r="I373" s="78">
        <f t="shared" si="37"/>
        <v>146832</v>
      </c>
      <c r="N373" s="95"/>
      <c r="Z373" s="8"/>
      <c r="AA373" s="8"/>
      <c r="AB373" s="8"/>
      <c r="AC373" s="8"/>
      <c r="AD373" s="8"/>
      <c r="AE373" s="8"/>
      <c r="AF373" s="8"/>
      <c r="AG373" s="8"/>
    </row>
    <row r="374" spans="1:33" ht="12.75" customHeight="1" x14ac:dyDescent="0.2">
      <c r="A374" s="206" t="s">
        <v>529</v>
      </c>
      <c r="B374" s="212" t="s">
        <v>624</v>
      </c>
      <c r="C374" s="55" t="s">
        <v>301</v>
      </c>
      <c r="D374" s="70"/>
      <c r="E374" s="83"/>
      <c r="F374" s="69"/>
      <c r="G374" s="70"/>
      <c r="H374" s="83"/>
      <c r="I374" s="84"/>
      <c r="N374" s="95"/>
      <c r="Z374" s="8"/>
      <c r="AA374" s="8"/>
      <c r="AB374" s="8"/>
      <c r="AC374" s="8"/>
      <c r="AD374" s="8"/>
      <c r="AE374" s="8"/>
      <c r="AF374" s="8"/>
      <c r="AG374" s="8"/>
    </row>
    <row r="375" spans="1:33" ht="12.75" customHeight="1" x14ac:dyDescent="0.2">
      <c r="A375" s="207"/>
      <c r="B375" s="210"/>
      <c r="C375" s="52" t="s">
        <v>36</v>
      </c>
      <c r="D375" s="7"/>
      <c r="E375" s="10" t="s">
        <v>102</v>
      </c>
      <c r="F375" s="12"/>
      <c r="G375" s="7"/>
      <c r="H375" s="10" t="s">
        <v>102</v>
      </c>
      <c r="I375" s="15">
        <f t="shared" si="37"/>
        <v>0</v>
      </c>
      <c r="N375" s="95"/>
      <c r="Z375" s="8"/>
      <c r="AA375" s="8"/>
      <c r="AB375" s="8"/>
      <c r="AC375" s="8"/>
      <c r="AD375" s="8"/>
      <c r="AE375" s="8"/>
      <c r="AF375" s="8"/>
      <c r="AG375" s="8"/>
    </row>
    <row r="376" spans="1:33" ht="12.75" customHeight="1" x14ac:dyDescent="0.2">
      <c r="A376" s="207"/>
      <c r="B376" s="210"/>
      <c r="C376" s="52" t="s">
        <v>7</v>
      </c>
      <c r="D376" s="7"/>
      <c r="E376" s="10">
        <f t="shared" si="35"/>
        <v>0</v>
      </c>
      <c r="F376" s="12"/>
      <c r="G376" s="7">
        <v>384</v>
      </c>
      <c r="H376" s="10">
        <f t="shared" si="36"/>
        <v>1</v>
      </c>
      <c r="I376" s="15">
        <f t="shared" si="37"/>
        <v>384</v>
      </c>
      <c r="N376" s="95"/>
      <c r="Z376" s="8"/>
      <c r="AA376" s="8"/>
      <c r="AB376" s="8"/>
      <c r="AC376" s="8"/>
      <c r="AD376" s="8"/>
      <c r="AE376" s="8"/>
      <c r="AF376" s="8"/>
      <c r="AG376" s="8"/>
    </row>
    <row r="377" spans="1:33" ht="12.75" customHeight="1" x14ac:dyDescent="0.2">
      <c r="A377" s="207"/>
      <c r="B377" s="210"/>
      <c r="C377" s="9" t="s">
        <v>0</v>
      </c>
      <c r="D377" s="7"/>
      <c r="E377" s="10" t="s">
        <v>102</v>
      </c>
      <c r="F377" s="12"/>
      <c r="G377" s="7"/>
      <c r="H377" s="10" t="s">
        <v>102</v>
      </c>
      <c r="I377" s="15">
        <f t="shared" si="37"/>
        <v>0</v>
      </c>
      <c r="Z377" s="8"/>
      <c r="AA377" s="8"/>
      <c r="AB377" s="8"/>
      <c r="AC377" s="8"/>
      <c r="AD377" s="8"/>
      <c r="AE377" s="8"/>
      <c r="AF377" s="8"/>
      <c r="AG377" s="8"/>
    </row>
    <row r="378" spans="1:33" ht="12.75" customHeight="1" x14ac:dyDescent="0.2">
      <c r="A378" s="207"/>
      <c r="B378" s="210"/>
      <c r="C378" s="9" t="s">
        <v>37</v>
      </c>
      <c r="D378" s="7"/>
      <c r="E378" s="10" t="s">
        <v>102</v>
      </c>
      <c r="F378" s="12"/>
      <c r="G378" s="7"/>
      <c r="H378" s="10" t="s">
        <v>102</v>
      </c>
      <c r="I378" s="15">
        <f t="shared" si="37"/>
        <v>0</v>
      </c>
      <c r="Z378" s="8"/>
      <c r="AA378" s="8"/>
      <c r="AB378" s="8"/>
      <c r="AC378" s="8"/>
      <c r="AD378" s="8"/>
      <c r="AE378" s="8"/>
      <c r="AF378" s="8"/>
      <c r="AG378" s="8"/>
    </row>
    <row r="379" spans="1:33" ht="12.75" customHeight="1" x14ac:dyDescent="0.2">
      <c r="A379" s="207"/>
      <c r="B379" s="210"/>
      <c r="C379" s="9" t="s">
        <v>208</v>
      </c>
      <c r="D379" s="7"/>
      <c r="E379" s="10">
        <f t="shared" si="35"/>
        <v>0</v>
      </c>
      <c r="F379" s="12"/>
      <c r="G379" s="7">
        <v>1344</v>
      </c>
      <c r="H379" s="10">
        <f t="shared" si="36"/>
        <v>1</v>
      </c>
      <c r="I379" s="15">
        <f t="shared" si="37"/>
        <v>1344</v>
      </c>
      <c r="Z379" s="8"/>
      <c r="AA379" s="8"/>
      <c r="AB379" s="8"/>
      <c r="AC379" s="8"/>
      <c r="AD379" s="8"/>
      <c r="AE379" s="8"/>
      <c r="AF379" s="8"/>
      <c r="AG379" s="8"/>
    </row>
    <row r="380" spans="1:33" ht="12.75" customHeight="1" x14ac:dyDescent="0.2">
      <c r="A380" s="207"/>
      <c r="B380" s="210"/>
      <c r="C380" s="9" t="s">
        <v>219</v>
      </c>
      <c r="D380" s="7"/>
      <c r="E380" s="10" t="s">
        <v>102</v>
      </c>
      <c r="F380" s="12"/>
      <c r="G380" s="7"/>
      <c r="H380" s="10" t="s">
        <v>102</v>
      </c>
      <c r="I380" s="15">
        <f t="shared" si="37"/>
        <v>0</v>
      </c>
      <c r="Z380" s="8"/>
      <c r="AA380" s="8"/>
      <c r="AB380" s="8"/>
      <c r="AC380" s="8"/>
      <c r="AD380" s="8"/>
      <c r="AE380" s="8"/>
      <c r="AF380" s="8"/>
      <c r="AG380" s="8"/>
    </row>
    <row r="381" spans="1:33" ht="12.75" customHeight="1" x14ac:dyDescent="0.2">
      <c r="A381" s="207"/>
      <c r="B381" s="210"/>
      <c r="C381" s="9" t="s">
        <v>1</v>
      </c>
      <c r="D381" s="7"/>
      <c r="E381" s="10">
        <f t="shared" si="35"/>
        <v>0</v>
      </c>
      <c r="F381" s="12"/>
      <c r="G381" s="7">
        <v>5696</v>
      </c>
      <c r="H381" s="10">
        <f t="shared" si="36"/>
        <v>1</v>
      </c>
      <c r="I381" s="15">
        <f t="shared" si="37"/>
        <v>5696</v>
      </c>
      <c r="Z381" s="8"/>
      <c r="AA381" s="8"/>
      <c r="AB381" s="8"/>
      <c r="AC381" s="8"/>
      <c r="AD381" s="8"/>
      <c r="AE381" s="8"/>
      <c r="AF381" s="8"/>
      <c r="AG381" s="8"/>
    </row>
    <row r="382" spans="1:33" ht="12.75" customHeight="1" x14ac:dyDescent="0.2">
      <c r="A382" s="207"/>
      <c r="B382" s="210"/>
      <c r="C382" s="9" t="s">
        <v>3</v>
      </c>
      <c r="D382" s="7"/>
      <c r="E382" s="10" t="s">
        <v>102</v>
      </c>
      <c r="F382" s="12"/>
      <c r="G382" s="7"/>
      <c r="H382" s="10" t="s">
        <v>102</v>
      </c>
      <c r="I382" s="15">
        <f t="shared" si="37"/>
        <v>0</v>
      </c>
      <c r="Z382" s="8"/>
      <c r="AA382" s="8"/>
      <c r="AB382" s="8"/>
      <c r="AC382" s="8"/>
      <c r="AD382" s="8"/>
      <c r="AE382" s="8"/>
      <c r="AF382" s="8"/>
      <c r="AG382" s="8"/>
    </row>
    <row r="383" spans="1:33" ht="12.75" customHeight="1" x14ac:dyDescent="0.2">
      <c r="A383" s="207"/>
      <c r="B383" s="210"/>
      <c r="C383" s="9" t="s">
        <v>9</v>
      </c>
      <c r="D383" s="7"/>
      <c r="E383" s="10">
        <f t="shared" si="35"/>
        <v>0</v>
      </c>
      <c r="F383" s="12"/>
      <c r="G383" s="7">
        <v>1248</v>
      </c>
      <c r="H383" s="10">
        <f t="shared" si="36"/>
        <v>1</v>
      </c>
      <c r="I383" s="15">
        <f t="shared" si="37"/>
        <v>1248</v>
      </c>
      <c r="N383" s="95"/>
      <c r="Z383" s="8"/>
      <c r="AA383" s="8"/>
      <c r="AB383" s="8"/>
      <c r="AC383" s="8"/>
      <c r="AD383" s="8"/>
      <c r="AE383" s="8"/>
      <c r="AF383" s="8"/>
      <c r="AG383" s="8"/>
    </row>
    <row r="384" spans="1:33" ht="12.75" customHeight="1" x14ac:dyDescent="0.2">
      <c r="A384" s="207"/>
      <c r="B384" s="210"/>
      <c r="C384" s="9" t="s">
        <v>4</v>
      </c>
      <c r="D384" s="7"/>
      <c r="E384" s="10">
        <f t="shared" si="35"/>
        <v>0</v>
      </c>
      <c r="F384" s="12"/>
      <c r="G384" s="7">
        <v>1056</v>
      </c>
      <c r="H384" s="10">
        <f t="shared" si="36"/>
        <v>1</v>
      </c>
      <c r="I384" s="15">
        <f t="shared" si="37"/>
        <v>1056</v>
      </c>
      <c r="Z384" s="8"/>
      <c r="AA384" s="8"/>
      <c r="AB384" s="8"/>
      <c r="AC384" s="8"/>
      <c r="AD384" s="8"/>
      <c r="AE384" s="8"/>
      <c r="AF384" s="8"/>
      <c r="AG384" s="8"/>
    </row>
    <row r="385" spans="1:33" ht="12.75" customHeight="1" x14ac:dyDescent="0.2">
      <c r="A385" s="207"/>
      <c r="B385" s="210"/>
      <c r="C385" s="9" t="s">
        <v>10</v>
      </c>
      <c r="D385" s="7"/>
      <c r="E385" s="10" t="s">
        <v>102</v>
      </c>
      <c r="F385" s="12"/>
      <c r="G385" s="7"/>
      <c r="H385" s="10" t="s">
        <v>102</v>
      </c>
      <c r="I385" s="15">
        <f t="shared" si="37"/>
        <v>0</v>
      </c>
      <c r="Z385" s="8"/>
      <c r="AA385" s="8"/>
      <c r="AB385" s="8"/>
      <c r="AC385" s="8"/>
      <c r="AD385" s="8"/>
      <c r="AE385" s="8"/>
      <c r="AF385" s="8"/>
      <c r="AG385" s="8"/>
    </row>
    <row r="386" spans="1:33" ht="12.75" customHeight="1" x14ac:dyDescent="0.2">
      <c r="A386" s="207"/>
      <c r="B386" s="210"/>
      <c r="C386" s="9" t="s">
        <v>23</v>
      </c>
      <c r="D386" s="7">
        <v>2256</v>
      </c>
      <c r="E386" s="10">
        <f t="shared" si="35"/>
        <v>1</v>
      </c>
      <c r="F386" s="12"/>
      <c r="G386" s="7"/>
      <c r="H386" s="10">
        <f t="shared" si="36"/>
        <v>0</v>
      </c>
      <c r="I386" s="15">
        <f t="shared" si="37"/>
        <v>2256</v>
      </c>
      <c r="N386" s="95"/>
      <c r="Z386" s="8"/>
      <c r="AA386" s="8"/>
      <c r="AB386" s="8"/>
      <c r="AC386" s="8"/>
      <c r="AD386" s="8"/>
      <c r="AE386" s="8"/>
      <c r="AF386" s="8"/>
      <c r="AG386" s="8"/>
    </row>
    <row r="387" spans="1:33" ht="12.75" customHeight="1" x14ac:dyDescent="0.2">
      <c r="A387" s="207"/>
      <c r="B387" s="210"/>
      <c r="C387" s="9" t="s">
        <v>47</v>
      </c>
      <c r="D387" s="7"/>
      <c r="E387" s="10">
        <f t="shared" si="35"/>
        <v>0</v>
      </c>
      <c r="F387" s="12"/>
      <c r="G387" s="7">
        <v>720</v>
      </c>
      <c r="H387" s="10">
        <f t="shared" si="36"/>
        <v>1</v>
      </c>
      <c r="I387" s="15">
        <f t="shared" si="37"/>
        <v>720</v>
      </c>
      <c r="Z387" s="8"/>
      <c r="AA387" s="8"/>
      <c r="AB387" s="8"/>
      <c r="AC387" s="8"/>
      <c r="AD387" s="8"/>
      <c r="AE387" s="8"/>
      <c r="AF387" s="8"/>
      <c r="AG387" s="8"/>
    </row>
    <row r="388" spans="1:33" ht="12.75" customHeight="1" x14ac:dyDescent="0.2">
      <c r="A388" s="207"/>
      <c r="B388" s="210"/>
      <c r="C388" s="9" t="s">
        <v>24</v>
      </c>
      <c r="D388" s="7"/>
      <c r="E388" s="10" t="s">
        <v>102</v>
      </c>
      <c r="F388" s="12"/>
      <c r="G388" s="7"/>
      <c r="H388" s="10" t="s">
        <v>102</v>
      </c>
      <c r="I388" s="15">
        <f t="shared" si="37"/>
        <v>0</v>
      </c>
      <c r="Z388" s="8"/>
      <c r="AA388" s="8"/>
      <c r="AB388" s="8"/>
      <c r="AC388" s="8"/>
      <c r="AD388" s="8"/>
      <c r="AE388" s="8"/>
      <c r="AF388" s="8"/>
      <c r="AG388" s="8"/>
    </row>
    <row r="389" spans="1:33" ht="12.75" customHeight="1" x14ac:dyDescent="0.2">
      <c r="A389" s="207"/>
      <c r="B389" s="210"/>
      <c r="C389" s="9" t="s">
        <v>206</v>
      </c>
      <c r="D389" s="7"/>
      <c r="E389" s="10">
        <f t="shared" si="35"/>
        <v>0</v>
      </c>
      <c r="F389" s="12"/>
      <c r="G389" s="7">
        <v>560</v>
      </c>
      <c r="H389" s="10">
        <f t="shared" si="36"/>
        <v>1</v>
      </c>
      <c r="I389" s="15">
        <f t="shared" si="37"/>
        <v>560</v>
      </c>
      <c r="N389" s="95"/>
      <c r="Z389" s="8"/>
      <c r="AA389" s="8"/>
      <c r="AB389" s="8"/>
      <c r="AC389" s="8"/>
      <c r="AD389" s="8"/>
      <c r="AE389" s="8"/>
      <c r="AF389" s="8"/>
      <c r="AG389" s="8"/>
    </row>
    <row r="390" spans="1:33" ht="12.75" customHeight="1" x14ac:dyDescent="0.2">
      <c r="A390" s="207"/>
      <c r="B390" s="210"/>
      <c r="C390" s="9" t="s">
        <v>5</v>
      </c>
      <c r="D390" s="7"/>
      <c r="E390" s="10">
        <f t="shared" si="35"/>
        <v>0</v>
      </c>
      <c r="F390" s="12"/>
      <c r="G390" s="7">
        <v>1152</v>
      </c>
      <c r="H390" s="10">
        <f t="shared" si="36"/>
        <v>1</v>
      </c>
      <c r="I390" s="15">
        <f t="shared" si="37"/>
        <v>1152</v>
      </c>
      <c r="N390" s="95"/>
      <c r="Z390" s="8"/>
      <c r="AA390" s="8"/>
      <c r="AB390" s="8"/>
      <c r="AC390" s="8"/>
      <c r="AD390" s="8"/>
      <c r="AE390" s="8"/>
      <c r="AF390" s="8"/>
      <c r="AG390" s="8"/>
    </row>
    <row r="391" spans="1:33" ht="12.75" customHeight="1" x14ac:dyDescent="0.2">
      <c r="A391" s="207"/>
      <c r="B391" s="210"/>
      <c r="C391" s="57" t="s">
        <v>75</v>
      </c>
      <c r="D391" s="33">
        <f>SUM(D375:D390)</f>
        <v>2256</v>
      </c>
      <c r="E391" s="34">
        <f t="shared" si="35"/>
        <v>0.15649278579356271</v>
      </c>
      <c r="F391" s="65"/>
      <c r="G391" s="33">
        <f>SUM(G375:G390)</f>
        <v>12160</v>
      </c>
      <c r="H391" s="34">
        <f t="shared" si="36"/>
        <v>0.84350721420643726</v>
      </c>
      <c r="I391" s="37">
        <f t="shared" si="37"/>
        <v>14416</v>
      </c>
      <c r="Z391" s="8"/>
      <c r="AA391" s="8"/>
      <c r="AB391" s="8"/>
      <c r="AC391" s="8"/>
      <c r="AD391" s="8"/>
      <c r="AE391" s="8"/>
      <c r="AF391" s="8"/>
      <c r="AG391" s="8"/>
    </row>
    <row r="392" spans="1:33" ht="12.75" customHeight="1" x14ac:dyDescent="0.2">
      <c r="A392" s="207"/>
      <c r="B392" s="210"/>
      <c r="C392" s="47" t="s">
        <v>305</v>
      </c>
      <c r="D392" s="33"/>
      <c r="E392" s="34"/>
      <c r="F392" s="65"/>
      <c r="G392" s="33"/>
      <c r="H392" s="34"/>
      <c r="I392" s="37"/>
      <c r="Z392" s="8"/>
      <c r="AA392" s="8"/>
      <c r="AB392" s="8"/>
      <c r="AC392" s="8"/>
      <c r="AD392" s="8"/>
      <c r="AE392" s="8"/>
      <c r="AF392" s="8"/>
      <c r="AG392" s="8"/>
    </row>
    <row r="393" spans="1:33" ht="12.75" customHeight="1" x14ac:dyDescent="0.2">
      <c r="A393" s="207"/>
      <c r="B393" s="210"/>
      <c r="C393" s="9" t="s">
        <v>234</v>
      </c>
      <c r="D393" s="7">
        <v>1104</v>
      </c>
      <c r="E393" s="10">
        <f t="shared" si="35"/>
        <v>0.42857142857142855</v>
      </c>
      <c r="F393" s="12"/>
      <c r="G393" s="7">
        <v>1472</v>
      </c>
      <c r="H393" s="10">
        <f t="shared" si="36"/>
        <v>0.5714285714285714</v>
      </c>
      <c r="I393" s="15">
        <f t="shared" si="37"/>
        <v>2576</v>
      </c>
      <c r="N393" s="95"/>
      <c r="Z393" s="8"/>
      <c r="AA393" s="8"/>
      <c r="AB393" s="8"/>
      <c r="AC393" s="8"/>
      <c r="AD393" s="8"/>
      <c r="AE393" s="8"/>
      <c r="AF393" s="8"/>
      <c r="AG393" s="8"/>
    </row>
    <row r="394" spans="1:33" ht="12.75" customHeight="1" x14ac:dyDescent="0.2">
      <c r="A394" s="207"/>
      <c r="B394" s="210"/>
      <c r="C394" s="9" t="s">
        <v>235</v>
      </c>
      <c r="D394" s="7"/>
      <c r="E394" s="10" t="s">
        <v>102</v>
      </c>
      <c r="F394" s="12"/>
      <c r="G394" s="7"/>
      <c r="H394" s="10" t="s">
        <v>102</v>
      </c>
      <c r="I394" s="15">
        <f t="shared" si="37"/>
        <v>0</v>
      </c>
      <c r="Z394" s="8"/>
      <c r="AA394" s="8"/>
      <c r="AB394" s="8"/>
      <c r="AC394" s="8"/>
      <c r="AD394" s="8"/>
      <c r="AE394" s="8"/>
      <c r="AF394" s="8"/>
      <c r="AG394" s="8"/>
    </row>
    <row r="395" spans="1:33" ht="12.75" customHeight="1" x14ac:dyDescent="0.2">
      <c r="A395" s="207"/>
      <c r="B395" s="210"/>
      <c r="C395" s="9" t="s">
        <v>14</v>
      </c>
      <c r="D395" s="7">
        <v>0</v>
      </c>
      <c r="E395" s="10">
        <f t="shared" si="35"/>
        <v>0</v>
      </c>
      <c r="F395" s="12"/>
      <c r="G395" s="7">
        <v>2112</v>
      </c>
      <c r="H395" s="10">
        <f t="shared" si="36"/>
        <v>1</v>
      </c>
      <c r="I395" s="15">
        <f t="shared" si="37"/>
        <v>2112</v>
      </c>
      <c r="N395" s="95"/>
      <c r="Z395" s="8"/>
      <c r="AA395" s="8"/>
      <c r="AB395" s="8"/>
      <c r="AC395" s="8"/>
      <c r="AD395" s="8"/>
      <c r="AE395" s="8"/>
      <c r="AF395" s="8"/>
      <c r="AG395" s="8"/>
    </row>
    <row r="396" spans="1:33" ht="12.75" customHeight="1" x14ac:dyDescent="0.2">
      <c r="A396" s="207"/>
      <c r="B396" s="210"/>
      <c r="C396" s="9" t="s">
        <v>15</v>
      </c>
      <c r="D396" s="7"/>
      <c r="E396" s="10" t="s">
        <v>102</v>
      </c>
      <c r="F396" s="12"/>
      <c r="G396" s="7"/>
      <c r="H396" s="10" t="s">
        <v>102</v>
      </c>
      <c r="I396" s="15">
        <f t="shared" si="37"/>
        <v>0</v>
      </c>
      <c r="Z396" s="8"/>
      <c r="AA396" s="8"/>
      <c r="AB396" s="8"/>
      <c r="AC396" s="8"/>
      <c r="AD396" s="8"/>
      <c r="AE396" s="8"/>
      <c r="AF396" s="8"/>
      <c r="AG396" s="8"/>
    </row>
    <row r="397" spans="1:33" ht="12.75" customHeight="1" x14ac:dyDescent="0.2">
      <c r="A397" s="207"/>
      <c r="B397" s="210"/>
      <c r="C397" s="9" t="s">
        <v>34</v>
      </c>
      <c r="D397" s="7">
        <v>2112</v>
      </c>
      <c r="E397" s="10">
        <f t="shared" si="35"/>
        <v>1</v>
      </c>
      <c r="F397" s="12"/>
      <c r="G397" s="7">
        <v>0</v>
      </c>
      <c r="H397" s="10">
        <f t="shared" si="36"/>
        <v>0</v>
      </c>
      <c r="I397" s="15">
        <f t="shared" si="37"/>
        <v>2112</v>
      </c>
      <c r="Z397" s="8"/>
      <c r="AA397" s="8"/>
      <c r="AB397" s="8"/>
      <c r="AC397" s="8"/>
      <c r="AD397" s="8"/>
      <c r="AE397" s="8"/>
      <c r="AF397" s="8"/>
      <c r="AG397" s="8"/>
    </row>
    <row r="398" spans="1:33" ht="12.75" customHeight="1" x14ac:dyDescent="0.2">
      <c r="A398" s="207"/>
      <c r="B398" s="210"/>
      <c r="C398" s="9" t="s">
        <v>16</v>
      </c>
      <c r="D398" s="7">
        <v>0</v>
      </c>
      <c r="E398" s="10">
        <f t="shared" si="35"/>
        <v>0</v>
      </c>
      <c r="F398" s="12"/>
      <c r="G398" s="7">
        <v>768</v>
      </c>
      <c r="H398" s="10">
        <f t="shared" si="36"/>
        <v>1</v>
      </c>
      <c r="I398" s="15">
        <f t="shared" si="37"/>
        <v>768</v>
      </c>
      <c r="N398" s="95"/>
      <c r="Z398" s="8"/>
      <c r="AA398" s="8"/>
      <c r="AB398" s="8"/>
      <c r="AC398" s="8"/>
      <c r="AD398" s="8"/>
      <c r="AE398" s="8"/>
      <c r="AF398" s="8"/>
      <c r="AG398" s="8"/>
    </row>
    <row r="399" spans="1:33" ht="12.75" customHeight="1" x14ac:dyDescent="0.2">
      <c r="A399" s="207"/>
      <c r="B399" s="210"/>
      <c r="C399" s="9" t="s">
        <v>17</v>
      </c>
      <c r="D399" s="7"/>
      <c r="E399" s="10" t="s">
        <v>102</v>
      </c>
      <c r="F399" s="12"/>
      <c r="G399" s="7"/>
      <c r="H399" s="10" t="s">
        <v>102</v>
      </c>
      <c r="I399" s="15">
        <f t="shared" si="37"/>
        <v>0</v>
      </c>
      <c r="Z399" s="8"/>
      <c r="AA399" s="8"/>
      <c r="AB399" s="8"/>
      <c r="AC399" s="8"/>
      <c r="AD399" s="8"/>
      <c r="AE399" s="8"/>
      <c r="AF399" s="8"/>
      <c r="AG399" s="8"/>
    </row>
    <row r="400" spans="1:33" ht="12.75" customHeight="1" x14ac:dyDescent="0.2">
      <c r="A400" s="207"/>
      <c r="B400" s="210"/>
      <c r="C400" s="9" t="s">
        <v>21</v>
      </c>
      <c r="D400" s="7">
        <v>1392</v>
      </c>
      <c r="E400" s="10">
        <f t="shared" si="35"/>
        <v>0.40845070422535212</v>
      </c>
      <c r="F400" s="12"/>
      <c r="G400" s="7">
        <v>2016</v>
      </c>
      <c r="H400" s="10">
        <f t="shared" si="36"/>
        <v>0.59154929577464788</v>
      </c>
      <c r="I400" s="15">
        <f t="shared" si="37"/>
        <v>3408</v>
      </c>
      <c r="N400" s="95"/>
      <c r="Z400" s="8"/>
      <c r="AA400" s="8"/>
      <c r="AB400" s="8"/>
      <c r="AC400" s="8"/>
      <c r="AD400" s="8"/>
      <c r="AE400" s="8"/>
      <c r="AF400" s="8"/>
      <c r="AG400" s="8"/>
    </row>
    <row r="401" spans="1:33" ht="12.75" customHeight="1" x14ac:dyDescent="0.2">
      <c r="A401" s="207"/>
      <c r="B401" s="210"/>
      <c r="C401" s="9" t="s">
        <v>97</v>
      </c>
      <c r="D401" s="7"/>
      <c r="E401" s="10" t="s">
        <v>102</v>
      </c>
      <c r="F401" s="12"/>
      <c r="G401" s="7"/>
      <c r="H401" s="10" t="s">
        <v>102</v>
      </c>
      <c r="I401" s="15">
        <f t="shared" si="37"/>
        <v>0</v>
      </c>
      <c r="Z401" s="8"/>
      <c r="AA401" s="8"/>
      <c r="AB401" s="8"/>
      <c r="AC401" s="8"/>
      <c r="AD401" s="8"/>
      <c r="AE401" s="8"/>
      <c r="AF401" s="8"/>
      <c r="AG401" s="8"/>
    </row>
    <row r="402" spans="1:33" ht="12.75" customHeight="1" x14ac:dyDescent="0.2">
      <c r="A402" s="207"/>
      <c r="B402" s="210"/>
      <c r="C402" s="9" t="s">
        <v>6</v>
      </c>
      <c r="D402" s="7">
        <v>0</v>
      </c>
      <c r="E402" s="10">
        <f t="shared" si="35"/>
        <v>0</v>
      </c>
      <c r="F402" s="12"/>
      <c r="G402" s="7">
        <v>3584</v>
      </c>
      <c r="H402" s="10">
        <f t="shared" si="36"/>
        <v>1</v>
      </c>
      <c r="I402" s="15">
        <f t="shared" si="37"/>
        <v>3584</v>
      </c>
      <c r="N402" s="95"/>
      <c r="Z402" s="8"/>
      <c r="AA402" s="8"/>
      <c r="AB402" s="8"/>
      <c r="AC402" s="8"/>
      <c r="AD402" s="8"/>
      <c r="AE402" s="8"/>
      <c r="AF402" s="8"/>
      <c r="AG402" s="8"/>
    </row>
    <row r="403" spans="1:33" ht="12.75" customHeight="1" x14ac:dyDescent="0.2">
      <c r="A403" s="207"/>
      <c r="B403" s="210"/>
      <c r="C403" s="9" t="s">
        <v>236</v>
      </c>
      <c r="D403" s="7"/>
      <c r="E403" s="10" t="s">
        <v>102</v>
      </c>
      <c r="F403" s="12"/>
      <c r="G403" s="7"/>
      <c r="H403" s="10" t="s">
        <v>102</v>
      </c>
      <c r="I403" s="15">
        <f t="shared" si="37"/>
        <v>0</v>
      </c>
      <c r="Z403" s="8"/>
      <c r="AA403" s="8"/>
      <c r="AB403" s="8"/>
      <c r="AC403" s="8"/>
      <c r="AD403" s="8"/>
      <c r="AE403" s="8"/>
      <c r="AF403" s="8"/>
      <c r="AG403" s="8"/>
    </row>
    <row r="404" spans="1:33" ht="12.75" customHeight="1" x14ac:dyDescent="0.2">
      <c r="A404" s="207"/>
      <c r="B404" s="210"/>
      <c r="C404" s="9" t="s">
        <v>18</v>
      </c>
      <c r="D404" s="7"/>
      <c r="E404" s="10" t="s">
        <v>102</v>
      </c>
      <c r="F404" s="12"/>
      <c r="G404" s="7"/>
      <c r="H404" s="10" t="s">
        <v>102</v>
      </c>
      <c r="I404" s="15">
        <f t="shared" ref="I404:I411" si="38">+D404+G404</f>
        <v>0</v>
      </c>
      <c r="Z404" s="8"/>
      <c r="AA404" s="8"/>
      <c r="AB404" s="8"/>
      <c r="AC404" s="8"/>
      <c r="AD404" s="8"/>
      <c r="AE404" s="8"/>
      <c r="AF404" s="8"/>
      <c r="AG404" s="8"/>
    </row>
    <row r="405" spans="1:33" ht="12.75" customHeight="1" x14ac:dyDescent="0.2">
      <c r="A405" s="207"/>
      <c r="B405" s="210"/>
      <c r="C405" s="9" t="s">
        <v>22</v>
      </c>
      <c r="D405" s="7">
        <v>0</v>
      </c>
      <c r="E405" s="10">
        <f t="shared" ref="E405:E411" si="39">+D405/$I405</f>
        <v>0</v>
      </c>
      <c r="F405" s="12"/>
      <c r="G405" s="7">
        <v>1104</v>
      </c>
      <c r="H405" s="10">
        <f t="shared" ref="H405:H411" si="40">+G405/$I405</f>
        <v>1</v>
      </c>
      <c r="I405" s="15">
        <f t="shared" si="38"/>
        <v>1104</v>
      </c>
      <c r="Z405" s="8"/>
      <c r="AA405" s="8"/>
      <c r="AB405" s="8"/>
      <c r="AC405" s="8"/>
      <c r="AD405" s="8"/>
      <c r="AE405" s="8"/>
      <c r="AF405" s="8"/>
      <c r="AG405" s="8"/>
    </row>
    <row r="406" spans="1:33" ht="12.75" customHeight="1" x14ac:dyDescent="0.2">
      <c r="A406" s="207"/>
      <c r="B406" s="210"/>
      <c r="C406" s="35" t="s">
        <v>75</v>
      </c>
      <c r="D406" s="33">
        <f>SUM(D393:D405)</f>
        <v>4608</v>
      </c>
      <c r="E406" s="34">
        <f t="shared" si="39"/>
        <v>0.29417773237997957</v>
      </c>
      <c r="F406" s="65"/>
      <c r="G406" s="33">
        <f>SUM(G393:G405)</f>
        <v>11056</v>
      </c>
      <c r="H406" s="34">
        <f t="shared" si="40"/>
        <v>0.70582226762002043</v>
      </c>
      <c r="I406" s="37">
        <f t="shared" si="38"/>
        <v>15664</v>
      </c>
      <c r="N406" s="95"/>
      <c r="Z406" s="8"/>
      <c r="AA406" s="8"/>
      <c r="AB406" s="8"/>
      <c r="AC406" s="8"/>
      <c r="AD406" s="8"/>
      <c r="AE406" s="8"/>
      <c r="AF406" s="8"/>
      <c r="AG406" s="8"/>
    </row>
    <row r="407" spans="1:33" ht="12.75" customHeight="1" x14ac:dyDescent="0.2">
      <c r="A407" s="207"/>
      <c r="B407" s="210"/>
      <c r="C407" s="9" t="s">
        <v>513</v>
      </c>
      <c r="D407" s="7">
        <v>1968</v>
      </c>
      <c r="E407" s="10">
        <f t="shared" si="39"/>
        <v>0.52564102564102566</v>
      </c>
      <c r="F407" s="12"/>
      <c r="G407" s="7">
        <v>1776</v>
      </c>
      <c r="H407" s="10">
        <f t="shared" si="40"/>
        <v>0.47435897435897434</v>
      </c>
      <c r="I407" s="15">
        <f t="shared" si="38"/>
        <v>3744</v>
      </c>
      <c r="N407" s="95"/>
      <c r="Z407" s="8"/>
      <c r="AA407" s="8"/>
      <c r="AB407" s="8"/>
      <c r="AC407" s="8"/>
      <c r="AD407" s="8"/>
      <c r="AE407" s="8"/>
      <c r="AF407" s="8"/>
      <c r="AG407" s="8"/>
    </row>
    <row r="408" spans="1:33" ht="12.75" customHeight="1" x14ac:dyDescent="0.2">
      <c r="A408" s="207"/>
      <c r="B408" s="210"/>
      <c r="C408" s="9" t="s">
        <v>659</v>
      </c>
      <c r="D408" s="7"/>
      <c r="E408" s="10" t="s">
        <v>102</v>
      </c>
      <c r="F408" s="12"/>
      <c r="G408" s="7"/>
      <c r="H408" s="10" t="s">
        <v>102</v>
      </c>
      <c r="I408" s="15">
        <f t="shared" si="38"/>
        <v>0</v>
      </c>
      <c r="Z408" s="8"/>
      <c r="AA408" s="8"/>
      <c r="AB408" s="8"/>
      <c r="AC408" s="8"/>
      <c r="AD408" s="8"/>
      <c r="AE408" s="8"/>
      <c r="AF408" s="8"/>
      <c r="AG408" s="8"/>
    </row>
    <row r="409" spans="1:33" ht="12.75" customHeight="1" x14ac:dyDescent="0.2">
      <c r="A409" s="207"/>
      <c r="B409" s="210"/>
      <c r="C409" s="57" t="s">
        <v>75</v>
      </c>
      <c r="D409" s="33">
        <f>SUM(D407:D408)</f>
        <v>1968</v>
      </c>
      <c r="E409" s="34">
        <f t="shared" si="39"/>
        <v>0.52564102564102566</v>
      </c>
      <c r="F409" s="65"/>
      <c r="G409" s="33">
        <f>SUM(G407:G408)</f>
        <v>1776</v>
      </c>
      <c r="H409" s="34">
        <f t="shared" si="40"/>
        <v>0.47435897435897434</v>
      </c>
      <c r="I409" s="37">
        <f t="shared" si="38"/>
        <v>3744</v>
      </c>
      <c r="Z409" s="8"/>
      <c r="AA409" s="8"/>
      <c r="AB409" s="8"/>
      <c r="AC409" s="8"/>
      <c r="AD409" s="8"/>
      <c r="AE409" s="8"/>
      <c r="AF409" s="8"/>
      <c r="AG409" s="8"/>
    </row>
    <row r="410" spans="1:33" ht="12.75" customHeight="1" thickBot="1" x14ac:dyDescent="0.25">
      <c r="A410" s="207"/>
      <c r="B410" s="217"/>
      <c r="C410" s="64" t="s">
        <v>25</v>
      </c>
      <c r="D410" s="67">
        <f>SUM(D391,D406,D409)</f>
        <v>8832</v>
      </c>
      <c r="E410" s="79">
        <f t="shared" si="39"/>
        <v>0.26111636707663199</v>
      </c>
      <c r="F410" s="66"/>
      <c r="G410" s="67">
        <f>SUM(G391,G406,G409)</f>
        <v>24992</v>
      </c>
      <c r="H410" s="67">
        <f>SUM(H391,H406,H409)</f>
        <v>2.023688456185432</v>
      </c>
      <c r="I410" s="85">
        <f t="shared" si="38"/>
        <v>33824</v>
      </c>
      <c r="N410" s="95"/>
      <c r="Z410" s="8"/>
      <c r="AA410" s="8"/>
      <c r="AB410" s="8"/>
      <c r="AC410" s="8"/>
      <c r="AD410" s="8"/>
      <c r="AE410" s="8"/>
      <c r="AF410" s="8"/>
      <c r="AG410" s="8"/>
    </row>
    <row r="411" spans="1:33" ht="12.75" customHeight="1" thickBot="1" x14ac:dyDescent="0.25">
      <c r="A411" s="208"/>
      <c r="B411" s="204" t="s">
        <v>254</v>
      </c>
      <c r="C411" s="205"/>
      <c r="D411" s="76">
        <f>+D410</f>
        <v>8832</v>
      </c>
      <c r="E411" s="77">
        <f t="shared" si="39"/>
        <v>0.26111636707663199</v>
      </c>
      <c r="F411" s="78"/>
      <c r="G411" s="76">
        <f>+G410</f>
        <v>24992</v>
      </c>
      <c r="H411" s="77">
        <f t="shared" si="40"/>
        <v>0.73888363292336801</v>
      </c>
      <c r="I411" s="78">
        <f t="shared" si="38"/>
        <v>33824</v>
      </c>
      <c r="N411" s="95"/>
      <c r="Z411" s="8"/>
      <c r="AA411" s="8"/>
      <c r="AB411" s="8"/>
      <c r="AC411" s="8"/>
      <c r="AD411" s="8"/>
      <c r="AE411" s="8"/>
      <c r="AF411" s="8"/>
      <c r="AG411" s="8"/>
    </row>
    <row r="412" spans="1:33" ht="12.75" customHeight="1" x14ac:dyDescent="0.2">
      <c r="D412" s="2"/>
      <c r="E412" s="2"/>
      <c r="F412" s="2"/>
      <c r="G412" s="1"/>
      <c r="H412" s="1"/>
      <c r="N412" s="95"/>
      <c r="Z412" s="8"/>
      <c r="AA412" s="8"/>
      <c r="AB412" s="8"/>
      <c r="AC412" s="8"/>
      <c r="AD412" s="8"/>
      <c r="AE412" s="8"/>
      <c r="AF412" s="8"/>
      <c r="AG412" s="8"/>
    </row>
  </sheetData>
  <mergeCells count="38">
    <mergeCell ref="A102:A137"/>
    <mergeCell ref="B102:B137"/>
    <mergeCell ref="A138:A153"/>
    <mergeCell ref="B138:B153"/>
    <mergeCell ref="A154:A191"/>
    <mergeCell ref="B154:B190"/>
    <mergeCell ref="B191:C191"/>
    <mergeCell ref="A52:A78"/>
    <mergeCell ref="B52:B77"/>
    <mergeCell ref="B78:C78"/>
    <mergeCell ref="A79:A101"/>
    <mergeCell ref="B79:B100"/>
    <mergeCell ref="B101:C101"/>
    <mergeCell ref="A9:A51"/>
    <mergeCell ref="B51:C51"/>
    <mergeCell ref="D6:E6"/>
    <mergeCell ref="G6:H6"/>
    <mergeCell ref="B8:C8"/>
    <mergeCell ref="B9:B32"/>
    <mergeCell ref="B33:B50"/>
    <mergeCell ref="A192:A234"/>
    <mergeCell ref="B192:B233"/>
    <mergeCell ref="B234:C234"/>
    <mergeCell ref="A235:A275"/>
    <mergeCell ref="A296:A338"/>
    <mergeCell ref="B296:B313"/>
    <mergeCell ref="B314:B338"/>
    <mergeCell ref="B235:B275"/>
    <mergeCell ref="A276:A295"/>
    <mergeCell ref="B276:B290"/>
    <mergeCell ref="B291:B294"/>
    <mergeCell ref="B295:C295"/>
    <mergeCell ref="A339:A373"/>
    <mergeCell ref="B339:B372"/>
    <mergeCell ref="B373:C373"/>
    <mergeCell ref="A374:A411"/>
    <mergeCell ref="B374:B410"/>
    <mergeCell ref="B411:C411"/>
  </mergeCells>
  <phoneticPr fontId="8" type="noConversion"/>
  <printOptions horizontalCentered="1"/>
  <pageMargins left="0.25" right="0.25" top="1" bottom="1" header="0.5" footer="0.5"/>
  <pageSetup fitToHeight="0" orientation="portrait" r:id="rId1"/>
  <headerFooter alignWithMargins="0">
    <oddFooter>&amp;C&amp;10Collin IRO tkm; 2/16/2023; Page &amp;P of &amp;N
...\Faculty Workload\F-T vs P-T Faculty Load Reports\202310 EoT Contact Hours Final.xlsx</oddFooter>
  </headerFooter>
  <rowBreaks count="11" manualBreakCount="11">
    <brk id="51" max="8" man="1"/>
    <brk id="78" max="8" man="1"/>
    <brk id="101" max="8" man="1"/>
    <brk id="137" max="8" man="1"/>
    <brk id="153" max="8" man="1"/>
    <brk id="191" max="8" man="1"/>
    <brk id="234" max="8" man="1"/>
    <brk id="275" max="8" man="1"/>
    <brk id="295" max="8" man="1"/>
    <brk id="338" max="8" man="1"/>
    <brk id="3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DistrictTotalbyDept</vt:lpstr>
      <vt:lpstr>DistrictbyRubric</vt:lpstr>
      <vt:lpstr>DistrictxDiv-Dept</vt:lpstr>
      <vt:lpstr>Rockwall</vt:lpstr>
      <vt:lpstr>OtherSites</vt:lpstr>
      <vt:lpstr>DualCredit</vt:lpstr>
      <vt:lpstr>Distance</vt:lpstr>
      <vt:lpstr>Face-to-Face</vt:lpstr>
      <vt:lpstr>Evenings</vt:lpstr>
      <vt:lpstr>Weekends</vt:lpstr>
      <vt:lpstr>Weekdays</vt:lpstr>
      <vt:lpstr>NoMeetingTime</vt:lpstr>
      <vt:lpstr>Overloads</vt:lpstr>
      <vt:lpstr>Camp-Div-ADPD-Dept_Definitions</vt:lpstr>
      <vt:lpstr>'Camp-Div-ADPD-Dept_Definitions'!Print_Area</vt:lpstr>
      <vt:lpstr>Distance!Print_Area</vt:lpstr>
      <vt:lpstr>DistrictbyRubric!Print_Area</vt:lpstr>
      <vt:lpstr>DistrictTotalbyDept!Print_Area</vt:lpstr>
      <vt:lpstr>'DistrictxDiv-Dept'!Print_Area</vt:lpstr>
      <vt:lpstr>DualCredit!Print_Area</vt:lpstr>
      <vt:lpstr>Evenings!Print_Area</vt:lpstr>
      <vt:lpstr>'Face-to-Face'!Print_Area</vt:lpstr>
      <vt:lpstr>NoMeetingTime!Print_Area</vt:lpstr>
      <vt:lpstr>OtherSites!Print_Area</vt:lpstr>
      <vt:lpstr>Overloads!Print_Area</vt:lpstr>
      <vt:lpstr>Rockwall!Print_Area</vt:lpstr>
      <vt:lpstr>Weekdays!Print_Area</vt:lpstr>
      <vt:lpstr>Weekends!Print_Area</vt:lpstr>
      <vt:lpstr>'Camp-Div-ADPD-Dept_Definitions'!Print_Titles</vt:lpstr>
      <vt:lpstr>Distance!Print_Titles</vt:lpstr>
      <vt:lpstr>DistrictbyRubric!Print_Titles</vt:lpstr>
      <vt:lpstr>DistrictTotalbyDept!Print_Titles</vt:lpstr>
      <vt:lpstr>'DistrictxDiv-Dept'!Print_Titles</vt:lpstr>
      <vt:lpstr>DualCredit!Print_Titles</vt:lpstr>
      <vt:lpstr>Evenings!Print_Titles</vt:lpstr>
      <vt:lpstr>'Face-to-Face'!Print_Titles</vt:lpstr>
      <vt:lpstr>NoMeetingTime!Print_Titles</vt:lpstr>
      <vt:lpstr>OtherSites!Print_Titles</vt:lpstr>
      <vt:lpstr>Overloads!Print_Titles</vt:lpstr>
      <vt:lpstr>Rockwall!Print_Titles</vt:lpstr>
      <vt:lpstr>Weekdays!Print_Titles</vt:lpstr>
      <vt:lpstr>Weekends!Print_Titles</vt:lpstr>
    </vt:vector>
  </TitlesOfParts>
  <Company>CCCCD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 Martin</dc:creator>
  <cp:lastModifiedBy>Gwynith Best</cp:lastModifiedBy>
  <cp:lastPrinted>2023-02-23T17:08:16Z</cp:lastPrinted>
  <dcterms:created xsi:type="dcterms:W3CDTF">2005-10-12T18:25:21Z</dcterms:created>
  <dcterms:modified xsi:type="dcterms:W3CDTF">2023-02-23T17:28:16Z</dcterms:modified>
</cp:coreProperties>
</file>