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IRO\Program Review Data\FY2021\Files to Post\"/>
    </mc:Choice>
  </mc:AlternateContent>
  <bookViews>
    <workbookView xWindow="600" yWindow="90" windowWidth="14100" windowHeight="8835"/>
  </bookViews>
  <sheets>
    <sheet name="DistrictTotalbyDept" sheetId="21" r:id="rId1"/>
    <sheet name="DistrictbyRubric" sheetId="26" r:id="rId2"/>
    <sheet name="DistrictxDiv-Dept" sheetId="1" r:id="rId3"/>
    <sheet name="Rockwall" sheetId="24" r:id="rId4"/>
    <sheet name="OtherSites" sheetId="8" r:id="rId5"/>
    <sheet name="DualCredit" sheetId="20" r:id="rId6"/>
    <sheet name="Distance" sheetId="2" r:id="rId7"/>
    <sheet name="Face-to-Face" sheetId="18" r:id="rId8"/>
    <sheet name="Evenings" sheetId="7" r:id="rId9"/>
    <sheet name="Weekends" sheetId="10" r:id="rId10"/>
    <sheet name="Weekdays" sheetId="9" r:id="rId11"/>
    <sheet name="NoMeetingTime" sheetId="23" r:id="rId12"/>
    <sheet name="Overloads" sheetId="12" r:id="rId13"/>
    <sheet name="Number of Faculty" sheetId="16" r:id="rId14"/>
    <sheet name="Dept-DivDefinitions" sheetId="19" r:id="rId15"/>
    <sheet name="DeanCodeDefinitions" sheetId="22" r:id="rId16"/>
  </sheets>
  <definedNames>
    <definedName name="_xlnm.Print_Area" localSheetId="15">DeanCodeDefinitions!$B$1:$H$78</definedName>
    <definedName name="_xlnm.Print_Area" localSheetId="14">'Dept-DivDefinitions'!$A$7:$D$242</definedName>
    <definedName name="_xlnm.Print_Area" localSheetId="6">Distance!$B$9:$I$175</definedName>
    <definedName name="_xlnm.Print_Area" localSheetId="1">DistrictbyRubric!$B$9:$H$159</definedName>
    <definedName name="_xlnm.Print_Area" localSheetId="0">DistrictTotalbyDept!$B$8:$H$115</definedName>
    <definedName name="_xlnm.Print_Area" localSheetId="2">'DistrictxDiv-Dept'!$B$9:$I$299</definedName>
    <definedName name="_xlnm.Print_Area" localSheetId="5">DualCredit!$B$9:$I$175</definedName>
    <definedName name="_xlnm.Print_Area" localSheetId="8">Evenings!$B$9:$I$175</definedName>
    <definedName name="_xlnm.Print_Area" localSheetId="7">'Face-to-Face'!$B$9:$I$175</definedName>
    <definedName name="_xlnm.Print_Area" localSheetId="11">NoMeetingTime!$B$9:$I$175</definedName>
    <definedName name="_xlnm.Print_Area" localSheetId="13">'Number of Faculty'!$A$9:$I$261</definedName>
    <definedName name="_xlnm.Print_Area" localSheetId="4">OtherSites!$B$9:$I$175</definedName>
    <definedName name="_xlnm.Print_Area" localSheetId="12">Overloads!$B$9:$F$175</definedName>
    <definedName name="_xlnm.Print_Area" localSheetId="3">Rockwall!$B$9:$I$42</definedName>
    <definedName name="_xlnm.Print_Area" localSheetId="10">Weekdays!$B$9:$I$175</definedName>
    <definedName name="_xlnm.Print_Area" localSheetId="9">Weekends!$B$9:$I$175</definedName>
    <definedName name="_xlnm.Print_Titles" localSheetId="15">DeanCodeDefinitions!$1:$6</definedName>
    <definedName name="_xlnm.Print_Titles" localSheetId="14">'Dept-DivDefinitions'!$1:$6</definedName>
    <definedName name="_xlnm.Print_Titles" localSheetId="6">Distance!$1:$8</definedName>
    <definedName name="_xlnm.Print_Titles" localSheetId="1">DistrictbyRubric!$1:$8</definedName>
    <definedName name="_xlnm.Print_Titles" localSheetId="0">DistrictTotalbyDept!$1:$8</definedName>
    <definedName name="_xlnm.Print_Titles" localSheetId="2">'DistrictxDiv-Dept'!$1:$8</definedName>
    <definedName name="_xlnm.Print_Titles" localSheetId="5">DualCredit!$1:$8</definedName>
    <definedName name="_xlnm.Print_Titles" localSheetId="8">Evenings!$1:$8</definedName>
    <definedName name="_xlnm.Print_Titles" localSheetId="7">'Face-to-Face'!$1:$8</definedName>
    <definedName name="_xlnm.Print_Titles" localSheetId="11">NoMeetingTime!$1:$8</definedName>
    <definedName name="_xlnm.Print_Titles" localSheetId="13">'Number of Faculty'!$1:$8</definedName>
    <definedName name="_xlnm.Print_Titles" localSheetId="4">OtherSites!$1:$8</definedName>
    <definedName name="_xlnm.Print_Titles" localSheetId="12">Overloads!$1:$8</definedName>
    <definedName name="_xlnm.Print_Titles" localSheetId="3">Rockwall!$1:$8</definedName>
    <definedName name="_xlnm.Print_Titles" localSheetId="10">Weekdays!$1:$8</definedName>
    <definedName name="_xlnm.Print_Titles" localSheetId="9">Weekends!$1:$8</definedName>
  </definedNames>
  <calcPr calcId="162913"/>
</workbook>
</file>

<file path=xl/calcChain.xml><?xml version="1.0" encoding="utf-8"?>
<calcChain xmlns="http://schemas.openxmlformats.org/spreadsheetml/2006/main">
  <c r="D227" i="12" l="1"/>
  <c r="E169" i="12"/>
  <c r="E49" i="12"/>
  <c r="F270" i="12"/>
  <c r="F269" i="12"/>
  <c r="F268" i="12"/>
  <c r="F267" i="12"/>
  <c r="F266" i="12"/>
  <c r="F265" i="12"/>
  <c r="F264" i="12"/>
  <c r="F263" i="12"/>
  <c r="F262" i="12"/>
  <c r="F261" i="12"/>
  <c r="F260" i="12"/>
  <c r="F259" i="12"/>
  <c r="F258" i="12"/>
  <c r="F257" i="12"/>
  <c r="F256" i="12"/>
  <c r="F255" i="12"/>
  <c r="F254" i="12"/>
  <c r="F253" i="12"/>
  <c r="F252" i="12"/>
  <c r="F251" i="12"/>
  <c r="F250" i="12"/>
  <c r="F249" i="12"/>
  <c r="F248" i="12"/>
  <c r="F247" i="12"/>
  <c r="F226" i="12"/>
  <c r="E226" i="12" s="1"/>
  <c r="F225" i="12"/>
  <c r="F224" i="12"/>
  <c r="F223" i="12"/>
  <c r="F222" i="12"/>
  <c r="F221" i="12"/>
  <c r="F220" i="12"/>
  <c r="I41" i="23" l="1"/>
  <c r="H41" i="23" s="1"/>
  <c r="U199" i="9" l="1"/>
  <c r="T199" i="9"/>
  <c r="S199" i="9"/>
  <c r="U199" i="7"/>
  <c r="T199" i="7"/>
  <c r="S199" i="7"/>
  <c r="D110" i="2" l="1"/>
  <c r="D110" i="20"/>
  <c r="I274" i="24"/>
  <c r="G274" i="23"/>
  <c r="D274" i="23"/>
  <c r="I273" i="23"/>
  <c r="I272" i="23"/>
  <c r="H272" i="23" s="1"/>
  <c r="E272" i="23"/>
  <c r="G271" i="23"/>
  <c r="D271" i="23"/>
  <c r="I270" i="23"/>
  <c r="H270" i="23" s="1"/>
  <c r="I269" i="23"/>
  <c r="H269" i="23"/>
  <c r="E269" i="23"/>
  <c r="I268" i="23"/>
  <c r="H268" i="23" s="1"/>
  <c r="I267" i="23"/>
  <c r="E267" i="23" s="1"/>
  <c r="I266" i="23"/>
  <c r="H266" i="23" s="1"/>
  <c r="I265" i="23"/>
  <c r="H265" i="23" s="1"/>
  <c r="I264" i="23"/>
  <c r="I263" i="23"/>
  <c r="H263" i="23" s="1"/>
  <c r="I262" i="23"/>
  <c r="H262" i="23" s="1"/>
  <c r="E262" i="23"/>
  <c r="I261" i="23"/>
  <c r="H261" i="23" s="1"/>
  <c r="I260" i="23"/>
  <c r="I259" i="23"/>
  <c r="E259" i="23" s="1"/>
  <c r="I258" i="23"/>
  <c r="I257" i="23"/>
  <c r="I256" i="23"/>
  <c r="I255" i="23"/>
  <c r="H255" i="23" s="1"/>
  <c r="I254" i="23"/>
  <c r="I253" i="23"/>
  <c r="I252" i="23"/>
  <c r="H252" i="23" s="1"/>
  <c r="I251" i="23"/>
  <c r="I250" i="23"/>
  <c r="I249" i="23"/>
  <c r="H249" i="23" s="1"/>
  <c r="I248" i="23"/>
  <c r="H248" i="23" s="1"/>
  <c r="I247" i="23"/>
  <c r="H247" i="23" s="1"/>
  <c r="I246" i="23"/>
  <c r="I242" i="23"/>
  <c r="G242" i="23"/>
  <c r="D242" i="23"/>
  <c r="I241" i="23"/>
  <c r="I240" i="23"/>
  <c r="I239" i="23"/>
  <c r="I238" i="23"/>
  <c r="I237" i="23"/>
  <c r="I236" i="23"/>
  <c r="I235" i="23"/>
  <c r="G233" i="23"/>
  <c r="D233" i="23"/>
  <c r="I232" i="23"/>
  <c r="H232" i="23" s="1"/>
  <c r="I231" i="23"/>
  <c r="H231" i="23" s="1"/>
  <c r="I230" i="23"/>
  <c r="H230" i="23" s="1"/>
  <c r="I229" i="23"/>
  <c r="H229" i="23" s="1"/>
  <c r="G227" i="23"/>
  <c r="D227" i="23"/>
  <c r="I226" i="23"/>
  <c r="H226" i="23" s="1"/>
  <c r="I225" i="23"/>
  <c r="H225" i="23" s="1"/>
  <c r="I224" i="23"/>
  <c r="H224" i="23" s="1"/>
  <c r="E224" i="23"/>
  <c r="I223" i="23"/>
  <c r="E223" i="23" s="1"/>
  <c r="H223" i="23"/>
  <c r="I222" i="23"/>
  <c r="E222" i="23" s="1"/>
  <c r="I221" i="23"/>
  <c r="H221" i="23" s="1"/>
  <c r="I220" i="23"/>
  <c r="H220" i="23" s="1"/>
  <c r="E220" i="23"/>
  <c r="I219" i="23"/>
  <c r="H219" i="23" s="1"/>
  <c r="G217" i="23"/>
  <c r="D217" i="23"/>
  <c r="I216" i="23"/>
  <c r="H216" i="23" s="1"/>
  <c r="I215" i="23"/>
  <c r="H215" i="23" s="1"/>
  <c r="I214" i="23"/>
  <c r="H214" i="23" s="1"/>
  <c r="E214" i="23"/>
  <c r="I213" i="23"/>
  <c r="E213" i="23" s="1"/>
  <c r="H213" i="23"/>
  <c r="G210" i="23"/>
  <c r="D210" i="23"/>
  <c r="I209" i="23"/>
  <c r="H209" i="23" s="1"/>
  <c r="I208" i="23"/>
  <c r="H208" i="23" s="1"/>
  <c r="E208" i="23"/>
  <c r="G206" i="23"/>
  <c r="D206" i="23"/>
  <c r="I205" i="23"/>
  <c r="H205" i="23" s="1"/>
  <c r="I204" i="23"/>
  <c r="I203" i="23"/>
  <c r="E203" i="23" s="1"/>
  <c r="I202" i="23"/>
  <c r="H202" i="23" s="1"/>
  <c r="G200" i="23"/>
  <c r="D200" i="23"/>
  <c r="I199" i="23"/>
  <c r="H199" i="23" s="1"/>
  <c r="I198" i="23"/>
  <c r="E198" i="23" s="1"/>
  <c r="H198" i="23"/>
  <c r="I197" i="23"/>
  <c r="H197" i="23" s="1"/>
  <c r="I196" i="23"/>
  <c r="H196" i="23" s="1"/>
  <c r="I195" i="23"/>
  <c r="H195" i="23" s="1"/>
  <c r="I194" i="23"/>
  <c r="E194" i="23" s="1"/>
  <c r="H194" i="23"/>
  <c r="I193" i="23"/>
  <c r="I192" i="23"/>
  <c r="E192" i="23" s="1"/>
  <c r="D190" i="23"/>
  <c r="I189" i="23"/>
  <c r="H189" i="23"/>
  <c r="G189" i="23"/>
  <c r="D189" i="23"/>
  <c r="I188" i="23"/>
  <c r="H188" i="23" s="1"/>
  <c r="I187" i="23"/>
  <c r="E187" i="23" s="1"/>
  <c r="H187" i="23"/>
  <c r="I186" i="23"/>
  <c r="H186" i="23" s="1"/>
  <c r="I185" i="23"/>
  <c r="H185" i="23" s="1"/>
  <c r="I184" i="23"/>
  <c r="H184" i="23" s="1"/>
  <c r="G182" i="23"/>
  <c r="G190" i="23" s="1"/>
  <c r="D182" i="23"/>
  <c r="I182" i="23" s="1"/>
  <c r="E182" i="23" s="1"/>
  <c r="I181" i="23"/>
  <c r="H181" i="23" s="1"/>
  <c r="I180" i="23"/>
  <c r="H180" i="23" s="1"/>
  <c r="I179" i="23"/>
  <c r="H179" i="23" s="1"/>
  <c r="I178" i="23"/>
  <c r="H178" i="23" s="1"/>
  <c r="E178" i="23"/>
  <c r="I177" i="23"/>
  <c r="E177" i="23" s="1"/>
  <c r="H177" i="23"/>
  <c r="I176" i="23"/>
  <c r="E176" i="23" s="1"/>
  <c r="G173" i="23"/>
  <c r="D173" i="23"/>
  <c r="I173" i="23" s="1"/>
  <c r="H173" i="23" s="1"/>
  <c r="I172" i="23"/>
  <c r="I171" i="23"/>
  <c r="E171" i="23" s="1"/>
  <c r="H171" i="23"/>
  <c r="I170" i="23"/>
  <c r="H170" i="23" s="1"/>
  <c r="G169" i="23"/>
  <c r="D169" i="23"/>
  <c r="I168" i="23"/>
  <c r="H168" i="23" s="1"/>
  <c r="I167" i="23"/>
  <c r="H167" i="23" s="1"/>
  <c r="I166" i="23"/>
  <c r="H166" i="23" s="1"/>
  <c r="I165" i="23"/>
  <c r="H165" i="23" s="1"/>
  <c r="E165" i="23"/>
  <c r="I164" i="23"/>
  <c r="H164" i="23" s="1"/>
  <c r="I163" i="23"/>
  <c r="E163" i="23" s="1"/>
  <c r="I162" i="23"/>
  <c r="H162" i="23" s="1"/>
  <c r="I161" i="23"/>
  <c r="H161" i="23"/>
  <c r="E161" i="23"/>
  <c r="I160" i="23"/>
  <c r="H160" i="23" s="1"/>
  <c r="I159" i="23"/>
  <c r="H159" i="23" s="1"/>
  <c r="I158" i="23"/>
  <c r="H158" i="23" s="1"/>
  <c r="E158" i="23"/>
  <c r="I157" i="23"/>
  <c r="H157" i="23" s="1"/>
  <c r="I156" i="23"/>
  <c r="H156" i="23" s="1"/>
  <c r="G154" i="23"/>
  <c r="D154" i="23"/>
  <c r="I153" i="23"/>
  <c r="H153" i="23" s="1"/>
  <c r="I152" i="23"/>
  <c r="H152" i="23" s="1"/>
  <c r="E152" i="23"/>
  <c r="I151" i="23"/>
  <c r="E151" i="23" s="1"/>
  <c r="H151" i="23"/>
  <c r="I150" i="23"/>
  <c r="H150" i="23" s="1"/>
  <c r="I149" i="23"/>
  <c r="H149" i="23" s="1"/>
  <c r="E149" i="23"/>
  <c r="I148" i="23"/>
  <c r="H148" i="23" s="1"/>
  <c r="I147" i="23"/>
  <c r="H147" i="23" s="1"/>
  <c r="I146" i="23"/>
  <c r="I145" i="23"/>
  <c r="E145" i="23" s="1"/>
  <c r="I144" i="23"/>
  <c r="H144" i="23" s="1"/>
  <c r="I143" i="23"/>
  <c r="H143" i="23" s="1"/>
  <c r="I142" i="23"/>
  <c r="H142" i="23" s="1"/>
  <c r="I141" i="23"/>
  <c r="H141" i="23" s="1"/>
  <c r="I140" i="23"/>
  <c r="H140" i="23" s="1"/>
  <c r="G138" i="23"/>
  <c r="D138" i="23"/>
  <c r="I137" i="23"/>
  <c r="H137" i="23" s="1"/>
  <c r="I136" i="23"/>
  <c r="H136" i="23" s="1"/>
  <c r="I135" i="23"/>
  <c r="H135" i="23" s="1"/>
  <c r="I134" i="23"/>
  <c r="E134" i="23" s="1"/>
  <c r="I133" i="23"/>
  <c r="H133" i="23" s="1"/>
  <c r="I132" i="23"/>
  <c r="H132" i="23" s="1"/>
  <c r="I131" i="23"/>
  <c r="H131" i="23" s="1"/>
  <c r="I130" i="23"/>
  <c r="I129" i="23"/>
  <c r="H129" i="23" s="1"/>
  <c r="G127" i="23"/>
  <c r="D127" i="23"/>
  <c r="I127" i="23" s="1"/>
  <c r="H127" i="23" s="1"/>
  <c r="I126" i="23"/>
  <c r="H126" i="23" s="1"/>
  <c r="E126" i="23"/>
  <c r="I125" i="23"/>
  <c r="H125" i="23" s="1"/>
  <c r="I124" i="23"/>
  <c r="E124" i="23" s="1"/>
  <c r="H124" i="23"/>
  <c r="I123" i="23"/>
  <c r="E123" i="23" s="1"/>
  <c r="I122" i="23"/>
  <c r="H122" i="23" s="1"/>
  <c r="I121" i="23"/>
  <c r="I120" i="23"/>
  <c r="H120" i="23" s="1"/>
  <c r="I119" i="23"/>
  <c r="H119" i="23" s="1"/>
  <c r="E119" i="23"/>
  <c r="I118" i="23"/>
  <c r="H118" i="23" s="1"/>
  <c r="I117" i="23"/>
  <c r="E117" i="23" s="1"/>
  <c r="H117" i="23"/>
  <c r="I116" i="23"/>
  <c r="H116" i="23" s="1"/>
  <c r="I112" i="23"/>
  <c r="E112" i="23" s="1"/>
  <c r="G112" i="23"/>
  <c r="D112" i="23"/>
  <c r="I111" i="23"/>
  <c r="H111" i="23" s="1"/>
  <c r="G110" i="23"/>
  <c r="D110" i="23"/>
  <c r="I109" i="23"/>
  <c r="I108" i="23"/>
  <c r="E108" i="23" s="1"/>
  <c r="I107" i="23"/>
  <c r="H107" i="23" s="1"/>
  <c r="I106" i="23"/>
  <c r="E106" i="23" s="1"/>
  <c r="H106" i="23"/>
  <c r="I105" i="23"/>
  <c r="H105" i="23" s="1"/>
  <c r="I104" i="23"/>
  <c r="H104" i="23" s="1"/>
  <c r="I103" i="23"/>
  <c r="H103" i="23" s="1"/>
  <c r="I102" i="23"/>
  <c r="H102" i="23" s="1"/>
  <c r="I101" i="23"/>
  <c r="H101" i="23" s="1"/>
  <c r="I100" i="23"/>
  <c r="E100" i="23" s="1"/>
  <c r="H100" i="23"/>
  <c r="G98" i="23"/>
  <c r="D98" i="23"/>
  <c r="I98" i="23" s="1"/>
  <c r="H98" i="23" s="1"/>
  <c r="I97" i="23"/>
  <c r="E97" i="23" s="1"/>
  <c r="I96" i="23"/>
  <c r="H96" i="23" s="1"/>
  <c r="I93" i="23"/>
  <c r="G93" i="23"/>
  <c r="D93" i="23"/>
  <c r="I92" i="23"/>
  <c r="I91" i="23"/>
  <c r="I90" i="23"/>
  <c r="I89" i="23"/>
  <c r="I88" i="23"/>
  <c r="I87" i="23"/>
  <c r="I86" i="23"/>
  <c r="I85" i="23"/>
  <c r="I84" i="23"/>
  <c r="I83" i="23"/>
  <c r="I82" i="23"/>
  <c r="I81" i="23"/>
  <c r="I80" i="23"/>
  <c r="G78" i="23"/>
  <c r="D78" i="23"/>
  <c r="I77" i="23"/>
  <c r="E77" i="23" s="1"/>
  <c r="I76" i="23"/>
  <c r="H76" i="23" s="1"/>
  <c r="I75" i="23"/>
  <c r="H75" i="23" s="1"/>
  <c r="I74" i="23"/>
  <c r="H74" i="23" s="1"/>
  <c r="I73" i="23"/>
  <c r="E73" i="23" s="1"/>
  <c r="I72" i="23"/>
  <c r="H72" i="23" s="1"/>
  <c r="I71" i="23"/>
  <c r="H71" i="23" s="1"/>
  <c r="I70" i="23"/>
  <c r="H70" i="23" s="1"/>
  <c r="I69" i="23"/>
  <c r="E69" i="23" s="1"/>
  <c r="I67" i="23"/>
  <c r="G67" i="23"/>
  <c r="D67" i="23"/>
  <c r="I66" i="23"/>
  <c r="E66" i="23" s="1"/>
  <c r="H66" i="23"/>
  <c r="I65" i="23"/>
  <c r="H65" i="23" s="1"/>
  <c r="I64" i="23"/>
  <c r="H64" i="23" s="1"/>
  <c r="I63" i="23"/>
  <c r="H63" i="23" s="1"/>
  <c r="I62" i="23"/>
  <c r="E62" i="23" s="1"/>
  <c r="G60" i="23"/>
  <c r="D60" i="23"/>
  <c r="I59" i="23"/>
  <c r="E59" i="23" s="1"/>
  <c r="I58" i="23"/>
  <c r="H58" i="23" s="1"/>
  <c r="I57" i="23"/>
  <c r="H57" i="23" s="1"/>
  <c r="I56" i="23"/>
  <c r="H56" i="23" s="1"/>
  <c r="E56" i="23"/>
  <c r="I55" i="23"/>
  <c r="E55" i="23" s="1"/>
  <c r="H55" i="23"/>
  <c r="I54" i="23"/>
  <c r="H54" i="23" s="1"/>
  <c r="I53" i="23"/>
  <c r="H53" i="23" s="1"/>
  <c r="I52" i="23"/>
  <c r="H52" i="23" s="1"/>
  <c r="I51" i="23"/>
  <c r="E51" i="23" s="1"/>
  <c r="G49" i="23"/>
  <c r="G94" i="23" s="1"/>
  <c r="D49" i="23"/>
  <c r="I48" i="23"/>
  <c r="E48" i="23" s="1"/>
  <c r="I47" i="23"/>
  <c r="H47" i="23" s="1"/>
  <c r="E47" i="23"/>
  <c r="I46" i="23"/>
  <c r="H46" i="23"/>
  <c r="E46" i="23"/>
  <c r="I45" i="23"/>
  <c r="H45" i="23" s="1"/>
  <c r="I44" i="23"/>
  <c r="E44" i="23" s="1"/>
  <c r="H44" i="23"/>
  <c r="I43" i="23"/>
  <c r="H43" i="23" s="1"/>
  <c r="I42" i="23"/>
  <c r="H42" i="23"/>
  <c r="E42" i="23"/>
  <c r="G38" i="23"/>
  <c r="D38" i="23"/>
  <c r="I37" i="23"/>
  <c r="I36" i="23"/>
  <c r="I35" i="23"/>
  <c r="I34" i="23"/>
  <c r="H34" i="23" s="1"/>
  <c r="I33" i="23"/>
  <c r="I32" i="23"/>
  <c r="I31" i="23"/>
  <c r="I30" i="23"/>
  <c r="H30" i="23" s="1"/>
  <c r="I29" i="23"/>
  <c r="I28" i="23"/>
  <c r="I27" i="23"/>
  <c r="I26" i="23"/>
  <c r="I25" i="23"/>
  <c r="I24" i="23"/>
  <c r="H24" i="23" s="1"/>
  <c r="E24" i="23"/>
  <c r="I23" i="23"/>
  <c r="I22" i="23"/>
  <c r="G21" i="23"/>
  <c r="G39" i="23" s="1"/>
  <c r="D21" i="23"/>
  <c r="I20" i="23"/>
  <c r="H20" i="23" s="1"/>
  <c r="I19" i="23"/>
  <c r="E19" i="23" s="1"/>
  <c r="I18" i="23"/>
  <c r="H18" i="23" s="1"/>
  <c r="I17" i="23"/>
  <c r="E17" i="23" s="1"/>
  <c r="H17" i="23"/>
  <c r="I16" i="23"/>
  <c r="H16" i="23" s="1"/>
  <c r="I15" i="23"/>
  <c r="E15" i="23" s="1"/>
  <c r="H15" i="23"/>
  <c r="I14" i="23"/>
  <c r="I13" i="23"/>
  <c r="E13" i="23" s="1"/>
  <c r="I12" i="23"/>
  <c r="H12" i="23" s="1"/>
  <c r="E12" i="23"/>
  <c r="I11" i="23"/>
  <c r="H11" i="23" s="1"/>
  <c r="I10" i="23"/>
  <c r="G274" i="9"/>
  <c r="D274" i="9"/>
  <c r="I273" i="9"/>
  <c r="H273" i="9" s="1"/>
  <c r="I272" i="9"/>
  <c r="H272" i="9" s="1"/>
  <c r="G271" i="9"/>
  <c r="D271" i="9"/>
  <c r="I270" i="9"/>
  <c r="E270" i="9" s="1"/>
  <c r="I269" i="9"/>
  <c r="H269" i="9" s="1"/>
  <c r="I268" i="9"/>
  <c r="H268" i="9" s="1"/>
  <c r="I267" i="9"/>
  <c r="H267" i="9" s="1"/>
  <c r="I266" i="9"/>
  <c r="E266" i="9" s="1"/>
  <c r="I265" i="9"/>
  <c r="H265" i="9" s="1"/>
  <c r="I264" i="9"/>
  <c r="H264" i="9" s="1"/>
  <c r="I263" i="9"/>
  <c r="H263" i="9" s="1"/>
  <c r="I262" i="9"/>
  <c r="H262" i="9" s="1"/>
  <c r="E262" i="9"/>
  <c r="I261" i="9"/>
  <c r="H261" i="9" s="1"/>
  <c r="I260" i="9"/>
  <c r="H260" i="9"/>
  <c r="E260" i="9"/>
  <c r="I259" i="9"/>
  <c r="H259" i="9" s="1"/>
  <c r="E259" i="9"/>
  <c r="I258" i="9"/>
  <c r="E258" i="9" s="1"/>
  <c r="H258" i="9"/>
  <c r="I257" i="9"/>
  <c r="H257" i="9" s="1"/>
  <c r="I256" i="9"/>
  <c r="H256" i="9" s="1"/>
  <c r="I255" i="9"/>
  <c r="H255" i="9" s="1"/>
  <c r="I254" i="9"/>
  <c r="H254" i="9" s="1"/>
  <c r="E254" i="9"/>
  <c r="I253" i="9"/>
  <c r="E253" i="9" s="1"/>
  <c r="H253" i="9"/>
  <c r="I252" i="9"/>
  <c r="E252" i="9" s="1"/>
  <c r="H252" i="9"/>
  <c r="I251" i="9"/>
  <c r="H251" i="9" s="1"/>
  <c r="I250" i="9"/>
  <c r="E250" i="9" s="1"/>
  <c r="I249" i="9"/>
  <c r="H249" i="9" s="1"/>
  <c r="I248" i="9"/>
  <c r="H248" i="9" s="1"/>
  <c r="I247" i="9"/>
  <c r="H247" i="9" s="1"/>
  <c r="I246" i="9"/>
  <c r="H246" i="9" s="1"/>
  <c r="I242" i="9"/>
  <c r="G242" i="9"/>
  <c r="D242" i="9"/>
  <c r="I241" i="9"/>
  <c r="I240" i="9"/>
  <c r="I239" i="9"/>
  <c r="I238" i="9"/>
  <c r="I237" i="9"/>
  <c r="I236" i="9"/>
  <c r="I235" i="9"/>
  <c r="G233" i="9"/>
  <c r="D233" i="9"/>
  <c r="I232" i="9"/>
  <c r="H232" i="9" s="1"/>
  <c r="I231" i="9"/>
  <c r="H231" i="9" s="1"/>
  <c r="I230" i="9"/>
  <c r="H230" i="9" s="1"/>
  <c r="I229" i="9"/>
  <c r="H229" i="9" s="1"/>
  <c r="G227" i="9"/>
  <c r="G243" i="9" s="1"/>
  <c r="D227" i="9"/>
  <c r="I226" i="9"/>
  <c r="I225" i="9"/>
  <c r="H225" i="9" s="1"/>
  <c r="I224" i="9"/>
  <c r="I223" i="9"/>
  <c r="E223" i="9" s="1"/>
  <c r="H223" i="9"/>
  <c r="I222" i="9"/>
  <c r="H222" i="9" s="1"/>
  <c r="I221" i="9"/>
  <c r="H221" i="9" s="1"/>
  <c r="I220" i="9"/>
  <c r="I219" i="9"/>
  <c r="H219" i="9" s="1"/>
  <c r="I217" i="9"/>
  <c r="G217" i="9"/>
  <c r="D217" i="9"/>
  <c r="I216" i="9"/>
  <c r="H216" i="9" s="1"/>
  <c r="I215" i="9"/>
  <c r="H215" i="9" s="1"/>
  <c r="I214" i="9"/>
  <c r="H214" i="9" s="1"/>
  <c r="I213" i="9"/>
  <c r="E213" i="9" s="1"/>
  <c r="G210" i="9"/>
  <c r="D210" i="9"/>
  <c r="I209" i="9"/>
  <c r="H209" i="9" s="1"/>
  <c r="I208" i="9"/>
  <c r="H208" i="9" s="1"/>
  <c r="G206" i="9"/>
  <c r="D206" i="9"/>
  <c r="I205" i="9"/>
  <c r="H205" i="9" s="1"/>
  <c r="I204" i="9"/>
  <c r="H204" i="9" s="1"/>
  <c r="I203" i="9"/>
  <c r="H203" i="9" s="1"/>
  <c r="I202" i="9"/>
  <c r="H202" i="9" s="1"/>
  <c r="G200" i="9"/>
  <c r="G211" i="9" s="1"/>
  <c r="D200" i="9"/>
  <c r="I200" i="9" s="1"/>
  <c r="I199" i="9"/>
  <c r="H199" i="9" s="1"/>
  <c r="I198" i="9"/>
  <c r="H198" i="9" s="1"/>
  <c r="I197" i="9"/>
  <c r="H197" i="9" s="1"/>
  <c r="I196" i="9"/>
  <c r="H196" i="9" s="1"/>
  <c r="I195" i="9"/>
  <c r="H195" i="9" s="1"/>
  <c r="I194" i="9"/>
  <c r="H194" i="9" s="1"/>
  <c r="I193" i="9"/>
  <c r="H193" i="9" s="1"/>
  <c r="I192" i="9"/>
  <c r="H192" i="9" s="1"/>
  <c r="G189" i="9"/>
  <c r="D189" i="9"/>
  <c r="I188" i="9"/>
  <c r="H188" i="9" s="1"/>
  <c r="I187" i="9"/>
  <c r="H187" i="9" s="1"/>
  <c r="I186" i="9"/>
  <c r="H186" i="9" s="1"/>
  <c r="I185" i="9"/>
  <c r="H185" i="9" s="1"/>
  <c r="I184" i="9"/>
  <c r="H184" i="9" s="1"/>
  <c r="G182" i="9"/>
  <c r="G190" i="9" s="1"/>
  <c r="D182" i="9"/>
  <c r="D190" i="9" s="1"/>
  <c r="I181" i="9"/>
  <c r="H181" i="9" s="1"/>
  <c r="I180" i="9"/>
  <c r="H180" i="9" s="1"/>
  <c r="I179" i="9"/>
  <c r="H179" i="9" s="1"/>
  <c r="E179" i="9"/>
  <c r="I178" i="9"/>
  <c r="H178" i="9" s="1"/>
  <c r="I177" i="9"/>
  <c r="H177" i="9" s="1"/>
  <c r="I176" i="9"/>
  <c r="H176" i="9" s="1"/>
  <c r="G173" i="9"/>
  <c r="D173" i="9"/>
  <c r="I172" i="9"/>
  <c r="I171" i="9"/>
  <c r="H171" i="9" s="1"/>
  <c r="I170" i="9"/>
  <c r="H170" i="9" s="1"/>
  <c r="G169" i="9"/>
  <c r="D169" i="9"/>
  <c r="I168" i="9"/>
  <c r="H168" i="9" s="1"/>
  <c r="I167" i="9"/>
  <c r="H167" i="9" s="1"/>
  <c r="I166" i="9"/>
  <c r="H166" i="9" s="1"/>
  <c r="I165" i="9"/>
  <c r="H165" i="9" s="1"/>
  <c r="I164" i="9"/>
  <c r="I163" i="9"/>
  <c r="H163" i="9" s="1"/>
  <c r="I162" i="9"/>
  <c r="H162" i="9" s="1"/>
  <c r="I161" i="9"/>
  <c r="I160" i="9"/>
  <c r="H160" i="9" s="1"/>
  <c r="I159" i="9"/>
  <c r="I158" i="9"/>
  <c r="H158" i="9" s="1"/>
  <c r="I157" i="9"/>
  <c r="H157" i="9" s="1"/>
  <c r="E157" i="9"/>
  <c r="I156" i="9"/>
  <c r="G154" i="9"/>
  <c r="D154" i="9"/>
  <c r="I153" i="9"/>
  <c r="I152" i="9"/>
  <c r="E152" i="9" s="1"/>
  <c r="H152" i="9"/>
  <c r="I151" i="9"/>
  <c r="H151" i="9"/>
  <c r="E151" i="9"/>
  <c r="I150" i="9"/>
  <c r="E150" i="9" s="1"/>
  <c r="I149" i="9"/>
  <c r="H149" i="9" s="1"/>
  <c r="I148" i="9"/>
  <c r="H148" i="9" s="1"/>
  <c r="I147" i="9"/>
  <c r="H147" i="9" s="1"/>
  <c r="I146" i="9"/>
  <c r="I145" i="9"/>
  <c r="H145" i="9" s="1"/>
  <c r="I144" i="9"/>
  <c r="E144" i="9" s="1"/>
  <c r="H144" i="9"/>
  <c r="I143" i="9"/>
  <c r="I142" i="9"/>
  <c r="H142" i="9" s="1"/>
  <c r="I141" i="9"/>
  <c r="H141" i="9" s="1"/>
  <c r="I140" i="9"/>
  <c r="H140" i="9" s="1"/>
  <c r="G138" i="9"/>
  <c r="D138" i="9"/>
  <c r="I137" i="9"/>
  <c r="H137" i="9" s="1"/>
  <c r="I136" i="9"/>
  <c r="H136" i="9" s="1"/>
  <c r="E136" i="9"/>
  <c r="I135" i="9"/>
  <c r="E135" i="9" s="1"/>
  <c r="H135" i="9"/>
  <c r="I134" i="9"/>
  <c r="E134" i="9" s="1"/>
  <c r="H134" i="9"/>
  <c r="I133" i="9"/>
  <c r="E133" i="9" s="1"/>
  <c r="I132" i="9"/>
  <c r="H132" i="9" s="1"/>
  <c r="I131" i="9"/>
  <c r="H131" i="9" s="1"/>
  <c r="I130" i="9"/>
  <c r="H130" i="9" s="1"/>
  <c r="I129" i="9"/>
  <c r="G127" i="9"/>
  <c r="D127" i="9"/>
  <c r="I126" i="9"/>
  <c r="H126" i="9" s="1"/>
  <c r="E126" i="9"/>
  <c r="I125" i="9"/>
  <c r="H125" i="9" s="1"/>
  <c r="I124" i="9"/>
  <c r="E124" i="9" s="1"/>
  <c r="I123" i="9"/>
  <c r="H123" i="9" s="1"/>
  <c r="E123" i="9"/>
  <c r="I122" i="9"/>
  <c r="E122" i="9" s="1"/>
  <c r="I121" i="9"/>
  <c r="I120" i="9"/>
  <c r="H120" i="9" s="1"/>
  <c r="I119" i="9"/>
  <c r="E119" i="9" s="1"/>
  <c r="H119" i="9"/>
  <c r="I118" i="9"/>
  <c r="E118" i="9" s="1"/>
  <c r="I117" i="9"/>
  <c r="I116" i="9"/>
  <c r="E116" i="9" s="1"/>
  <c r="H116" i="9"/>
  <c r="G112" i="9"/>
  <c r="D112" i="9"/>
  <c r="I111" i="9"/>
  <c r="G110" i="9"/>
  <c r="D110" i="9"/>
  <c r="I109" i="9"/>
  <c r="E109" i="9" s="1"/>
  <c r="I108" i="9"/>
  <c r="H108" i="9" s="1"/>
  <c r="I107" i="9"/>
  <c r="E107" i="9" s="1"/>
  <c r="I106" i="9"/>
  <c r="H106" i="9" s="1"/>
  <c r="I105" i="9"/>
  <c r="H105" i="9" s="1"/>
  <c r="I104" i="9"/>
  <c r="H104" i="9" s="1"/>
  <c r="I103" i="9"/>
  <c r="I102" i="9"/>
  <c r="E102" i="9" s="1"/>
  <c r="H102" i="9"/>
  <c r="I101" i="9"/>
  <c r="E101" i="9" s="1"/>
  <c r="H101" i="9"/>
  <c r="I100" i="9"/>
  <c r="E100" i="9" s="1"/>
  <c r="G98" i="9"/>
  <c r="D98" i="9"/>
  <c r="I97" i="9"/>
  <c r="H97" i="9" s="1"/>
  <c r="I96" i="9"/>
  <c r="E96" i="9" s="1"/>
  <c r="G93" i="9"/>
  <c r="I93" i="9" s="1"/>
  <c r="D93" i="9"/>
  <c r="I92" i="9"/>
  <c r="I91" i="9"/>
  <c r="I90" i="9"/>
  <c r="I89" i="9"/>
  <c r="I88" i="9"/>
  <c r="I87" i="9"/>
  <c r="I86" i="9"/>
  <c r="I85" i="9"/>
  <c r="I84" i="9"/>
  <c r="I83" i="9"/>
  <c r="I82" i="9"/>
  <c r="I81" i="9"/>
  <c r="I80" i="9"/>
  <c r="G78" i="9"/>
  <c r="D78" i="9"/>
  <c r="I77" i="9"/>
  <c r="H77" i="9" s="1"/>
  <c r="I76" i="9"/>
  <c r="E76" i="9" s="1"/>
  <c r="I75" i="9"/>
  <c r="H75" i="9" s="1"/>
  <c r="I74" i="9"/>
  <c r="H74" i="9" s="1"/>
  <c r="I73" i="9"/>
  <c r="H73" i="9" s="1"/>
  <c r="I72" i="9"/>
  <c r="H72" i="9" s="1"/>
  <c r="I71" i="9"/>
  <c r="H71" i="9" s="1"/>
  <c r="I70" i="9"/>
  <c r="E70" i="9" s="1"/>
  <c r="I69" i="9"/>
  <c r="E69" i="9" s="1"/>
  <c r="H69" i="9"/>
  <c r="I67" i="9"/>
  <c r="E67" i="9" s="1"/>
  <c r="G67" i="9"/>
  <c r="D67" i="9"/>
  <c r="I66" i="9"/>
  <c r="H66" i="9" s="1"/>
  <c r="I65" i="9"/>
  <c r="E65" i="9" s="1"/>
  <c r="H65" i="9"/>
  <c r="I64" i="9"/>
  <c r="H64" i="9" s="1"/>
  <c r="I63" i="9"/>
  <c r="H63" i="9" s="1"/>
  <c r="I62" i="9"/>
  <c r="H62" i="9" s="1"/>
  <c r="G60" i="9"/>
  <c r="D60" i="9"/>
  <c r="I59" i="9"/>
  <c r="H59" i="9" s="1"/>
  <c r="I58" i="9"/>
  <c r="H58" i="9" s="1"/>
  <c r="I57" i="9"/>
  <c r="H57" i="9" s="1"/>
  <c r="I56" i="9"/>
  <c r="E56" i="9" s="1"/>
  <c r="I55" i="9"/>
  <c r="H55" i="9" s="1"/>
  <c r="I54" i="9"/>
  <c r="E54" i="9" s="1"/>
  <c r="I53" i="9"/>
  <c r="H53" i="9" s="1"/>
  <c r="I52" i="9"/>
  <c r="H52" i="9" s="1"/>
  <c r="I51" i="9"/>
  <c r="G49" i="9"/>
  <c r="D49" i="9"/>
  <c r="I48" i="9"/>
  <c r="H48" i="9" s="1"/>
  <c r="I47" i="9"/>
  <c r="H47" i="9" s="1"/>
  <c r="I46" i="9"/>
  <c r="H46" i="9" s="1"/>
  <c r="I45" i="9"/>
  <c r="E45" i="9" s="1"/>
  <c r="I44" i="9"/>
  <c r="H44" i="9" s="1"/>
  <c r="I43" i="9"/>
  <c r="E43" i="9" s="1"/>
  <c r="I42" i="9"/>
  <c r="H42" i="9" s="1"/>
  <c r="I41" i="9"/>
  <c r="H41" i="9" s="1"/>
  <c r="G38" i="9"/>
  <c r="D38" i="9"/>
  <c r="I38" i="9" s="1"/>
  <c r="E38" i="9" s="1"/>
  <c r="I37" i="9"/>
  <c r="H37" i="9" s="1"/>
  <c r="I36" i="9"/>
  <c r="I35" i="9"/>
  <c r="I34" i="9"/>
  <c r="I33" i="9"/>
  <c r="I32" i="9"/>
  <c r="H32" i="9" s="1"/>
  <c r="I31" i="9"/>
  <c r="I30" i="9"/>
  <c r="E30" i="9" s="1"/>
  <c r="I29" i="9"/>
  <c r="H29" i="9"/>
  <c r="E29" i="9"/>
  <c r="I28" i="9"/>
  <c r="I27" i="9"/>
  <c r="H27" i="9" s="1"/>
  <c r="I26" i="9"/>
  <c r="H26" i="9" s="1"/>
  <c r="I25" i="9"/>
  <c r="I24" i="9"/>
  <c r="E24" i="9" s="1"/>
  <c r="I23" i="9"/>
  <c r="I22" i="9"/>
  <c r="H22" i="9" s="1"/>
  <c r="G21" i="9"/>
  <c r="D21" i="9"/>
  <c r="I20" i="9"/>
  <c r="I19" i="9"/>
  <c r="I18" i="9"/>
  <c r="H18" i="9" s="1"/>
  <c r="I17" i="9"/>
  <c r="I16" i="9"/>
  <c r="E16" i="9" s="1"/>
  <c r="I15" i="9"/>
  <c r="H15" i="9" s="1"/>
  <c r="I14" i="9"/>
  <c r="I13" i="9"/>
  <c r="H13" i="9" s="1"/>
  <c r="I12" i="9"/>
  <c r="H12" i="9" s="1"/>
  <c r="I11" i="9"/>
  <c r="H11" i="9" s="1"/>
  <c r="I10" i="9"/>
  <c r="G274" i="10"/>
  <c r="D274" i="10"/>
  <c r="I273" i="10"/>
  <c r="I272" i="10"/>
  <c r="G271" i="10"/>
  <c r="D271" i="10"/>
  <c r="I270" i="10"/>
  <c r="H270" i="10" s="1"/>
  <c r="I269" i="10"/>
  <c r="I268" i="10"/>
  <c r="H268" i="10" s="1"/>
  <c r="I267" i="10"/>
  <c r="I266" i="10"/>
  <c r="I265" i="10"/>
  <c r="I264" i="10"/>
  <c r="I263" i="10"/>
  <c r="I262" i="10"/>
  <c r="H262" i="10" s="1"/>
  <c r="I261" i="10"/>
  <c r="I260" i="10"/>
  <c r="I259" i="10"/>
  <c r="I258" i="10"/>
  <c r="I257" i="10"/>
  <c r="I256" i="10"/>
  <c r="I255" i="10"/>
  <c r="H255" i="10" s="1"/>
  <c r="E255" i="10"/>
  <c r="I254" i="10"/>
  <c r="I253" i="10"/>
  <c r="I252" i="10"/>
  <c r="I251" i="10"/>
  <c r="I250" i="10"/>
  <c r="I249" i="10"/>
  <c r="I248" i="10"/>
  <c r="H248" i="10" s="1"/>
  <c r="I247" i="10"/>
  <c r="I246" i="10"/>
  <c r="G242" i="10"/>
  <c r="D242" i="10"/>
  <c r="I242" i="10" s="1"/>
  <c r="I241" i="10"/>
  <c r="I240" i="10"/>
  <c r="I239" i="10"/>
  <c r="I238" i="10"/>
  <c r="I237" i="10"/>
  <c r="I236" i="10"/>
  <c r="I235" i="10"/>
  <c r="G233" i="10"/>
  <c r="I233" i="10" s="1"/>
  <c r="D233" i="10"/>
  <c r="I232" i="10"/>
  <c r="I231" i="10"/>
  <c r="H231" i="10" s="1"/>
  <c r="I230" i="10"/>
  <c r="I229" i="10"/>
  <c r="G227" i="10"/>
  <c r="D227" i="10"/>
  <c r="I226" i="10"/>
  <c r="I225" i="10"/>
  <c r="I224" i="10"/>
  <c r="I223" i="10"/>
  <c r="I222" i="10"/>
  <c r="H222" i="10" s="1"/>
  <c r="I221" i="10"/>
  <c r="H221" i="10" s="1"/>
  <c r="I220" i="10"/>
  <c r="I219" i="10"/>
  <c r="H219" i="10" s="1"/>
  <c r="G217" i="10"/>
  <c r="D217" i="10"/>
  <c r="I216" i="10"/>
  <c r="I215" i="10"/>
  <c r="H215" i="10" s="1"/>
  <c r="I214" i="10"/>
  <c r="I213" i="10"/>
  <c r="G210" i="10"/>
  <c r="D210" i="10"/>
  <c r="I209" i="10"/>
  <c r="I208" i="10"/>
  <c r="E208" i="10" s="1"/>
  <c r="G206" i="10"/>
  <c r="D206" i="10"/>
  <c r="I205" i="10"/>
  <c r="E205" i="10" s="1"/>
  <c r="H205" i="10"/>
  <c r="I204" i="10"/>
  <c r="I203" i="10"/>
  <c r="H203" i="10" s="1"/>
  <c r="I202" i="10"/>
  <c r="H202" i="10" s="1"/>
  <c r="G200" i="10"/>
  <c r="D200" i="10"/>
  <c r="I199" i="10"/>
  <c r="H199" i="10" s="1"/>
  <c r="I198" i="10"/>
  <c r="I197" i="10"/>
  <c r="H197" i="10" s="1"/>
  <c r="I196" i="10"/>
  <c r="I195" i="10"/>
  <c r="I194" i="10"/>
  <c r="I193" i="10"/>
  <c r="I192" i="10"/>
  <c r="H192" i="10" s="1"/>
  <c r="G189" i="10"/>
  <c r="D189" i="10"/>
  <c r="I188" i="10"/>
  <c r="H188" i="10" s="1"/>
  <c r="I187" i="10"/>
  <c r="I186" i="10"/>
  <c r="H186" i="10" s="1"/>
  <c r="I185" i="10"/>
  <c r="H185" i="10" s="1"/>
  <c r="I184" i="10"/>
  <c r="H184" i="10" s="1"/>
  <c r="G182" i="10"/>
  <c r="D182" i="10"/>
  <c r="I182" i="10" s="1"/>
  <c r="E182" i="10" s="1"/>
  <c r="I181" i="10"/>
  <c r="I180" i="10"/>
  <c r="H180" i="10" s="1"/>
  <c r="I179" i="10"/>
  <c r="I178" i="10"/>
  <c r="H178" i="10" s="1"/>
  <c r="I177" i="10"/>
  <c r="H177" i="10" s="1"/>
  <c r="I176" i="10"/>
  <c r="H176" i="10" s="1"/>
  <c r="G173" i="10"/>
  <c r="D173" i="10"/>
  <c r="I172" i="10"/>
  <c r="I171" i="10"/>
  <c r="I170" i="10"/>
  <c r="G169" i="10"/>
  <c r="D169" i="10"/>
  <c r="I168" i="10"/>
  <c r="I167" i="10"/>
  <c r="I166" i="10"/>
  <c r="I165" i="10"/>
  <c r="I164" i="10"/>
  <c r="I163" i="10"/>
  <c r="I162" i="10"/>
  <c r="H162" i="10" s="1"/>
  <c r="I161" i="10"/>
  <c r="I160" i="10"/>
  <c r="H160" i="10" s="1"/>
  <c r="I159" i="10"/>
  <c r="I158" i="10"/>
  <c r="I157" i="10"/>
  <c r="I156" i="10"/>
  <c r="G154" i="10"/>
  <c r="D154" i="10"/>
  <c r="I153" i="10"/>
  <c r="I152" i="10"/>
  <c r="I151" i="10"/>
  <c r="I150" i="10"/>
  <c r="I149" i="10"/>
  <c r="I148" i="10"/>
  <c r="I147" i="10"/>
  <c r="I146" i="10"/>
  <c r="I145" i="10"/>
  <c r="I144" i="10"/>
  <c r="I143" i="10"/>
  <c r="I142" i="10"/>
  <c r="I141" i="10"/>
  <c r="H141" i="10" s="1"/>
  <c r="I140" i="10"/>
  <c r="H140" i="10" s="1"/>
  <c r="G138" i="10"/>
  <c r="D138" i="10"/>
  <c r="I137" i="10"/>
  <c r="I136" i="10"/>
  <c r="I135" i="10"/>
  <c r="I134" i="10"/>
  <c r="I133" i="10"/>
  <c r="I132" i="10"/>
  <c r="I131" i="10"/>
  <c r="I130" i="10"/>
  <c r="I129" i="10"/>
  <c r="G127" i="10"/>
  <c r="D127" i="10"/>
  <c r="I126" i="10"/>
  <c r="I125" i="10"/>
  <c r="I124" i="10"/>
  <c r="I123" i="10"/>
  <c r="I122" i="10"/>
  <c r="I121" i="10"/>
  <c r="I120" i="10"/>
  <c r="I119" i="10"/>
  <c r="H119" i="10" s="1"/>
  <c r="I118" i="10"/>
  <c r="I117" i="10"/>
  <c r="I116" i="10"/>
  <c r="H116" i="10" s="1"/>
  <c r="G112" i="10"/>
  <c r="D112" i="10"/>
  <c r="I111" i="10"/>
  <c r="H111" i="10" s="1"/>
  <c r="E111" i="10"/>
  <c r="G110" i="10"/>
  <c r="D110" i="10"/>
  <c r="I109" i="10"/>
  <c r="I108" i="10"/>
  <c r="I107" i="10"/>
  <c r="I106" i="10"/>
  <c r="I105" i="10"/>
  <c r="I104" i="10"/>
  <c r="I103" i="10"/>
  <c r="I102" i="10"/>
  <c r="I101" i="10"/>
  <c r="I100" i="10"/>
  <c r="G98" i="10"/>
  <c r="G113" i="10" s="1"/>
  <c r="D98" i="10"/>
  <c r="I97" i="10"/>
  <c r="H97" i="10" s="1"/>
  <c r="I96" i="10"/>
  <c r="H96" i="10" s="1"/>
  <c r="G93" i="10"/>
  <c r="D93" i="10"/>
  <c r="I93" i="10" s="1"/>
  <c r="I92" i="10"/>
  <c r="I91" i="10"/>
  <c r="I90" i="10"/>
  <c r="I89" i="10"/>
  <c r="I88" i="10"/>
  <c r="I87" i="10"/>
  <c r="I86" i="10"/>
  <c r="I85" i="10"/>
  <c r="I84" i="10"/>
  <c r="I83" i="10"/>
  <c r="I82" i="10"/>
  <c r="I81" i="10"/>
  <c r="I80" i="10"/>
  <c r="G78" i="10"/>
  <c r="D78" i="10"/>
  <c r="I77" i="10"/>
  <c r="I76" i="10"/>
  <c r="I75" i="10"/>
  <c r="I74" i="10"/>
  <c r="I73" i="10"/>
  <c r="H73" i="10" s="1"/>
  <c r="I72" i="10"/>
  <c r="H72" i="10" s="1"/>
  <c r="I71" i="10"/>
  <c r="I70" i="10"/>
  <c r="I69" i="10"/>
  <c r="E69" i="10" s="1"/>
  <c r="G67" i="10"/>
  <c r="D67" i="10"/>
  <c r="I66" i="10"/>
  <c r="H66" i="10" s="1"/>
  <c r="I65" i="10"/>
  <c r="I64" i="10"/>
  <c r="E64" i="10" s="1"/>
  <c r="I63" i="10"/>
  <c r="I62" i="10"/>
  <c r="G60" i="10"/>
  <c r="D60" i="10"/>
  <c r="I59" i="10"/>
  <c r="I58" i="10"/>
  <c r="I57" i="10"/>
  <c r="I56" i="10"/>
  <c r="I55" i="10"/>
  <c r="I54" i="10"/>
  <c r="I53" i="10"/>
  <c r="I52" i="10"/>
  <c r="I51" i="10"/>
  <c r="G49" i="10"/>
  <c r="D49" i="10"/>
  <c r="I48" i="10"/>
  <c r="I47" i="10"/>
  <c r="I46" i="10"/>
  <c r="I45" i="10"/>
  <c r="E45" i="10" s="1"/>
  <c r="I44" i="10"/>
  <c r="I43" i="10"/>
  <c r="I42" i="10"/>
  <c r="I41" i="10"/>
  <c r="G38" i="10"/>
  <c r="D38" i="10"/>
  <c r="I37" i="10"/>
  <c r="I36" i="10"/>
  <c r="I35" i="10"/>
  <c r="I34" i="10"/>
  <c r="I33" i="10"/>
  <c r="I32" i="10"/>
  <c r="I31" i="10"/>
  <c r="I30" i="10"/>
  <c r="H30" i="10" s="1"/>
  <c r="I29" i="10"/>
  <c r="I28" i="10"/>
  <c r="I27" i="10"/>
  <c r="I26" i="10"/>
  <c r="I25" i="10"/>
  <c r="I24" i="10"/>
  <c r="I23" i="10"/>
  <c r="I22" i="10"/>
  <c r="G21" i="10"/>
  <c r="D21" i="10"/>
  <c r="I21" i="10" s="1"/>
  <c r="I20" i="10"/>
  <c r="I19" i="10"/>
  <c r="I18" i="10"/>
  <c r="I17" i="10"/>
  <c r="I16" i="10"/>
  <c r="I15" i="10"/>
  <c r="I14" i="10"/>
  <c r="I13" i="10"/>
  <c r="I12" i="10"/>
  <c r="I11" i="10"/>
  <c r="I10" i="10"/>
  <c r="G274" i="7"/>
  <c r="D274" i="7"/>
  <c r="I273" i="7"/>
  <c r="I272" i="7"/>
  <c r="G271" i="7"/>
  <c r="G275" i="7" s="1"/>
  <c r="D271" i="7"/>
  <c r="D275" i="7" s="1"/>
  <c r="I270" i="7"/>
  <c r="H270" i="7" s="1"/>
  <c r="I269" i="7"/>
  <c r="H269" i="7" s="1"/>
  <c r="I268" i="7"/>
  <c r="I267" i="7"/>
  <c r="H267" i="7" s="1"/>
  <c r="I266" i="7"/>
  <c r="H266" i="7" s="1"/>
  <c r="I265" i="7"/>
  <c r="I264" i="7"/>
  <c r="H264" i="7" s="1"/>
  <c r="I263" i="7"/>
  <c r="E263" i="7" s="1"/>
  <c r="I262" i="7"/>
  <c r="H262" i="7" s="1"/>
  <c r="I261" i="7"/>
  <c r="I260" i="7"/>
  <c r="H260" i="7" s="1"/>
  <c r="I259" i="7"/>
  <c r="E259" i="7" s="1"/>
  <c r="H259" i="7"/>
  <c r="I258" i="7"/>
  <c r="I257" i="7"/>
  <c r="I256" i="7"/>
  <c r="I255" i="7"/>
  <c r="E255" i="7" s="1"/>
  <c r="I254" i="7"/>
  <c r="I253" i="7"/>
  <c r="H253" i="7" s="1"/>
  <c r="I252" i="7"/>
  <c r="I251" i="7"/>
  <c r="H251" i="7"/>
  <c r="E251" i="7"/>
  <c r="I250" i="7"/>
  <c r="H250" i="7" s="1"/>
  <c r="I249" i="7"/>
  <c r="I248" i="7"/>
  <c r="H248" i="7" s="1"/>
  <c r="I247" i="7"/>
  <c r="I246" i="7"/>
  <c r="H246" i="7" s="1"/>
  <c r="G242" i="7"/>
  <c r="D242" i="7"/>
  <c r="I242" i="7" s="1"/>
  <c r="I241" i="7"/>
  <c r="I240" i="7"/>
  <c r="I239" i="7"/>
  <c r="I238" i="7"/>
  <c r="I237" i="7"/>
  <c r="I236" i="7"/>
  <c r="I235" i="7"/>
  <c r="G233" i="7"/>
  <c r="D233" i="7"/>
  <c r="I232" i="7"/>
  <c r="H232" i="7" s="1"/>
  <c r="I231" i="7"/>
  <c r="E231" i="7" s="1"/>
  <c r="H231" i="7"/>
  <c r="I230" i="7"/>
  <c r="H230" i="7" s="1"/>
  <c r="I229" i="7"/>
  <c r="E229" i="7" s="1"/>
  <c r="H229" i="7"/>
  <c r="G227" i="7"/>
  <c r="D227" i="7"/>
  <c r="D243" i="7" s="1"/>
  <c r="I226" i="7"/>
  <c r="E226" i="7" s="1"/>
  <c r="H226" i="7"/>
  <c r="I225" i="7"/>
  <c r="H225" i="7" s="1"/>
  <c r="I224" i="7"/>
  <c r="H224" i="7" s="1"/>
  <c r="I223" i="7"/>
  <c r="H223" i="7" s="1"/>
  <c r="I222" i="7"/>
  <c r="H222" i="7"/>
  <c r="E222" i="7"/>
  <c r="I221" i="7"/>
  <c r="H221" i="7" s="1"/>
  <c r="I220" i="7"/>
  <c r="E220" i="7" s="1"/>
  <c r="I219" i="7"/>
  <c r="H219" i="7" s="1"/>
  <c r="G217" i="7"/>
  <c r="D217" i="7"/>
  <c r="I217" i="7" s="1"/>
  <c r="I216" i="7"/>
  <c r="H216" i="7" s="1"/>
  <c r="I215" i="7"/>
  <c r="E215" i="7" s="1"/>
  <c r="H215" i="7"/>
  <c r="I214" i="7"/>
  <c r="H214" i="7" s="1"/>
  <c r="I213" i="7"/>
  <c r="H213" i="7" s="1"/>
  <c r="G210" i="7"/>
  <c r="D210" i="7"/>
  <c r="I210" i="7" s="1"/>
  <c r="H210" i="7" s="1"/>
  <c r="I209" i="7"/>
  <c r="H209" i="7" s="1"/>
  <c r="E209" i="7"/>
  <c r="I208" i="7"/>
  <c r="H208" i="7" s="1"/>
  <c r="G206" i="7"/>
  <c r="D206" i="7"/>
  <c r="I205" i="7"/>
  <c r="H205" i="7" s="1"/>
  <c r="I204" i="7"/>
  <c r="H204" i="7" s="1"/>
  <c r="I203" i="7"/>
  <c r="E203" i="7" s="1"/>
  <c r="H203" i="7"/>
  <c r="I202" i="7"/>
  <c r="H202" i="7" s="1"/>
  <c r="G200" i="7"/>
  <c r="D200" i="7"/>
  <c r="I199" i="7"/>
  <c r="H199" i="7" s="1"/>
  <c r="I198" i="7"/>
  <c r="E198" i="7" s="1"/>
  <c r="I197" i="7"/>
  <c r="H197" i="7" s="1"/>
  <c r="I196" i="7"/>
  <c r="E196" i="7" s="1"/>
  <c r="I195" i="7"/>
  <c r="H195" i="7" s="1"/>
  <c r="E195" i="7"/>
  <c r="I194" i="7"/>
  <c r="H194" i="7" s="1"/>
  <c r="I193" i="7"/>
  <c r="H193" i="7" s="1"/>
  <c r="I192" i="7"/>
  <c r="E192" i="7" s="1"/>
  <c r="H192" i="7"/>
  <c r="D190" i="7"/>
  <c r="G189" i="7"/>
  <c r="G190" i="7" s="1"/>
  <c r="D189" i="7"/>
  <c r="I188" i="7"/>
  <c r="H188" i="7" s="1"/>
  <c r="I187" i="7"/>
  <c r="H187" i="7" s="1"/>
  <c r="I186" i="7"/>
  <c r="H186" i="7" s="1"/>
  <c r="I185" i="7"/>
  <c r="H185" i="7" s="1"/>
  <c r="E185" i="7"/>
  <c r="I184" i="7"/>
  <c r="H184" i="7" s="1"/>
  <c r="G182" i="7"/>
  <c r="D182" i="7"/>
  <c r="I181" i="7"/>
  <c r="H181" i="7" s="1"/>
  <c r="I180" i="7"/>
  <c r="E180" i="7" s="1"/>
  <c r="I179" i="7"/>
  <c r="H179" i="7" s="1"/>
  <c r="I178" i="7"/>
  <c r="H178" i="7" s="1"/>
  <c r="I177" i="7"/>
  <c r="H177" i="7" s="1"/>
  <c r="I176" i="7"/>
  <c r="H176" i="7" s="1"/>
  <c r="G173" i="7"/>
  <c r="D173" i="7"/>
  <c r="I172" i="7"/>
  <c r="I171" i="7"/>
  <c r="I170" i="7"/>
  <c r="G169" i="7"/>
  <c r="D169" i="7"/>
  <c r="I168" i="7"/>
  <c r="I167" i="7"/>
  <c r="I166" i="7"/>
  <c r="I165" i="7"/>
  <c r="I164" i="7"/>
  <c r="I163" i="7"/>
  <c r="I162" i="7"/>
  <c r="H162" i="7" s="1"/>
  <c r="I161" i="7"/>
  <c r="I160" i="7"/>
  <c r="H160" i="7" s="1"/>
  <c r="I159" i="7"/>
  <c r="I158" i="7"/>
  <c r="I157" i="7"/>
  <c r="I156" i="7"/>
  <c r="G154" i="7"/>
  <c r="D154" i="7"/>
  <c r="I153" i="7"/>
  <c r="I152" i="7"/>
  <c r="I151" i="7"/>
  <c r="H151" i="7" s="1"/>
  <c r="I150" i="7"/>
  <c r="I149" i="7"/>
  <c r="I148" i="7"/>
  <c r="H148" i="7" s="1"/>
  <c r="I147" i="7"/>
  <c r="E147" i="7" s="1"/>
  <c r="I146" i="7"/>
  <c r="I145" i="7"/>
  <c r="I144" i="7"/>
  <c r="H144" i="7" s="1"/>
  <c r="I143" i="7"/>
  <c r="I142" i="7"/>
  <c r="I141" i="7"/>
  <c r="E141" i="7" s="1"/>
  <c r="I140" i="7"/>
  <c r="H140" i="7" s="1"/>
  <c r="E140" i="7"/>
  <c r="G138" i="7"/>
  <c r="D138" i="7"/>
  <c r="I137" i="7"/>
  <c r="H137" i="7" s="1"/>
  <c r="I136" i="7"/>
  <c r="H136" i="7" s="1"/>
  <c r="I135" i="7"/>
  <c r="H135" i="7" s="1"/>
  <c r="I134" i="7"/>
  <c r="I133" i="7"/>
  <c r="H133" i="7" s="1"/>
  <c r="E133" i="7"/>
  <c r="I132" i="7"/>
  <c r="I131" i="7"/>
  <c r="H131" i="7" s="1"/>
  <c r="I130" i="7"/>
  <c r="I129" i="7"/>
  <c r="G127" i="7"/>
  <c r="D127" i="7"/>
  <c r="D155" i="7" s="1"/>
  <c r="I126" i="7"/>
  <c r="H126" i="7" s="1"/>
  <c r="I125" i="7"/>
  <c r="H125" i="7" s="1"/>
  <c r="I124" i="7"/>
  <c r="I123" i="7"/>
  <c r="I122" i="7"/>
  <c r="H122" i="7" s="1"/>
  <c r="I121" i="7"/>
  <c r="I120" i="7"/>
  <c r="H120" i="7" s="1"/>
  <c r="I119" i="7"/>
  <c r="H119" i="7" s="1"/>
  <c r="I118" i="7"/>
  <c r="H118" i="7" s="1"/>
  <c r="I117" i="7"/>
  <c r="I116" i="7"/>
  <c r="H116" i="7" s="1"/>
  <c r="G112" i="7"/>
  <c r="D112" i="7"/>
  <c r="I111" i="7"/>
  <c r="H111" i="7" s="1"/>
  <c r="G110" i="7"/>
  <c r="D110" i="7"/>
  <c r="I109" i="7"/>
  <c r="I108" i="7"/>
  <c r="E108" i="7" s="1"/>
  <c r="H108" i="7"/>
  <c r="I107" i="7"/>
  <c r="H107" i="7" s="1"/>
  <c r="I106" i="7"/>
  <c r="I105" i="7"/>
  <c r="H105" i="7" s="1"/>
  <c r="I104" i="7"/>
  <c r="E104" i="7" s="1"/>
  <c r="I103" i="7"/>
  <c r="I102" i="7"/>
  <c r="E102" i="7" s="1"/>
  <c r="I101" i="7"/>
  <c r="H101" i="7" s="1"/>
  <c r="I100" i="7"/>
  <c r="E100" i="7" s="1"/>
  <c r="I98" i="7"/>
  <c r="G98" i="7"/>
  <c r="D98" i="7"/>
  <c r="I97" i="7"/>
  <c r="H97" i="7" s="1"/>
  <c r="I96" i="7"/>
  <c r="H96" i="7" s="1"/>
  <c r="I93" i="7"/>
  <c r="G93" i="7"/>
  <c r="D93" i="7"/>
  <c r="I92" i="7"/>
  <c r="I91" i="7"/>
  <c r="I90" i="7"/>
  <c r="I89" i="7"/>
  <c r="I88" i="7"/>
  <c r="I87" i="7"/>
  <c r="I86" i="7"/>
  <c r="I85" i="7"/>
  <c r="I84" i="7"/>
  <c r="I83" i="7"/>
  <c r="I82" i="7"/>
  <c r="I81" i="7"/>
  <c r="I80" i="7"/>
  <c r="G78" i="7"/>
  <c r="D78" i="7"/>
  <c r="I77" i="7"/>
  <c r="H77" i="7" s="1"/>
  <c r="I76" i="7"/>
  <c r="H76" i="7" s="1"/>
  <c r="I75" i="7"/>
  <c r="I74" i="7"/>
  <c r="H74" i="7" s="1"/>
  <c r="I73" i="7"/>
  <c r="E73" i="7" s="1"/>
  <c r="I72" i="7"/>
  <c r="H72" i="7" s="1"/>
  <c r="I71" i="7"/>
  <c r="E71" i="7" s="1"/>
  <c r="H71" i="7"/>
  <c r="I70" i="7"/>
  <c r="H70" i="7" s="1"/>
  <c r="I69" i="7"/>
  <c r="H69" i="7" s="1"/>
  <c r="G67" i="7"/>
  <c r="D67" i="7"/>
  <c r="I66" i="7"/>
  <c r="H66" i="7" s="1"/>
  <c r="E66" i="7"/>
  <c r="I65" i="7"/>
  <c r="H65" i="7" s="1"/>
  <c r="I64" i="7"/>
  <c r="E64" i="7" s="1"/>
  <c r="I63" i="7"/>
  <c r="I62" i="7"/>
  <c r="E62" i="7" s="1"/>
  <c r="G60" i="7"/>
  <c r="D60" i="7"/>
  <c r="I59" i="7"/>
  <c r="E59" i="7" s="1"/>
  <c r="I58" i="7"/>
  <c r="H58" i="7" s="1"/>
  <c r="I57" i="7"/>
  <c r="I56" i="7"/>
  <c r="H56" i="7" s="1"/>
  <c r="I55" i="7"/>
  <c r="I54" i="7"/>
  <c r="H54" i="7" s="1"/>
  <c r="I53" i="7"/>
  <c r="I52" i="7"/>
  <c r="H52" i="7" s="1"/>
  <c r="I51" i="7"/>
  <c r="G49" i="7"/>
  <c r="D49" i="7"/>
  <c r="I48" i="7"/>
  <c r="E48" i="7" s="1"/>
  <c r="I47" i="7"/>
  <c r="I46" i="7"/>
  <c r="E46" i="7" s="1"/>
  <c r="I45" i="7"/>
  <c r="H45" i="7" s="1"/>
  <c r="I44" i="7"/>
  <c r="I43" i="7"/>
  <c r="I42" i="7"/>
  <c r="E42" i="7" s="1"/>
  <c r="H42" i="7"/>
  <c r="I41" i="7"/>
  <c r="G38" i="7"/>
  <c r="D38" i="7"/>
  <c r="I37" i="7"/>
  <c r="E37" i="7" s="1"/>
  <c r="I36" i="7"/>
  <c r="I35" i="7"/>
  <c r="I34" i="7"/>
  <c r="H34" i="7" s="1"/>
  <c r="I33" i="7"/>
  <c r="I32" i="7"/>
  <c r="H32" i="7" s="1"/>
  <c r="I31" i="7"/>
  <c r="E31" i="7" s="1"/>
  <c r="I30" i="7"/>
  <c r="H30" i="7" s="1"/>
  <c r="I29" i="7"/>
  <c r="H29" i="7" s="1"/>
  <c r="E29" i="7"/>
  <c r="I28" i="7"/>
  <c r="H28" i="7" s="1"/>
  <c r="I27" i="7"/>
  <c r="E27" i="7" s="1"/>
  <c r="I26" i="7"/>
  <c r="H26" i="7" s="1"/>
  <c r="I25" i="7"/>
  <c r="I24" i="7"/>
  <c r="H24" i="7" s="1"/>
  <c r="I23" i="7"/>
  <c r="I22" i="7"/>
  <c r="H22" i="7" s="1"/>
  <c r="G21" i="7"/>
  <c r="D21" i="7"/>
  <c r="I20" i="7"/>
  <c r="I19" i="7"/>
  <c r="I18" i="7"/>
  <c r="I17" i="7"/>
  <c r="I16" i="7"/>
  <c r="I15" i="7"/>
  <c r="I14" i="7"/>
  <c r="I13" i="7"/>
  <c r="I12" i="7"/>
  <c r="I11" i="7"/>
  <c r="I10" i="7"/>
  <c r="G274" i="18"/>
  <c r="D274" i="18"/>
  <c r="I273" i="18"/>
  <c r="H273" i="18" s="1"/>
  <c r="I272" i="18"/>
  <c r="H272" i="18" s="1"/>
  <c r="G271" i="18"/>
  <c r="D271" i="18"/>
  <c r="D275" i="18" s="1"/>
  <c r="I270" i="18"/>
  <c r="H270" i="18" s="1"/>
  <c r="I269" i="18"/>
  <c r="H269" i="18" s="1"/>
  <c r="I268" i="18"/>
  <c r="H268" i="18" s="1"/>
  <c r="I267" i="18"/>
  <c r="H267" i="18"/>
  <c r="E267" i="18"/>
  <c r="I266" i="18"/>
  <c r="E266" i="18" s="1"/>
  <c r="H266" i="18"/>
  <c r="I265" i="18"/>
  <c r="I264" i="18"/>
  <c r="I263" i="18"/>
  <c r="H263" i="18" s="1"/>
  <c r="I262" i="18"/>
  <c r="H262" i="18" s="1"/>
  <c r="E262" i="18"/>
  <c r="I261" i="18"/>
  <c r="I260" i="18"/>
  <c r="H260" i="18" s="1"/>
  <c r="I259" i="18"/>
  <c r="H259" i="18" s="1"/>
  <c r="I258" i="18"/>
  <c r="H258" i="18" s="1"/>
  <c r="I257" i="18"/>
  <c r="H257" i="18" s="1"/>
  <c r="I256" i="18"/>
  <c r="H256" i="18" s="1"/>
  <c r="I255" i="18"/>
  <c r="H255" i="18" s="1"/>
  <c r="I254" i="18"/>
  <c r="H254" i="18" s="1"/>
  <c r="I253" i="18"/>
  <c r="H253" i="18" s="1"/>
  <c r="I252" i="18"/>
  <c r="H252" i="18" s="1"/>
  <c r="E252" i="18"/>
  <c r="I251" i="18"/>
  <c r="H251" i="18" s="1"/>
  <c r="E251" i="18"/>
  <c r="I250" i="18"/>
  <c r="H250" i="18" s="1"/>
  <c r="I249" i="18"/>
  <c r="I248" i="18"/>
  <c r="H248" i="18" s="1"/>
  <c r="I247" i="18"/>
  <c r="H247" i="18" s="1"/>
  <c r="I246" i="18"/>
  <c r="H246" i="18" s="1"/>
  <c r="E246" i="18"/>
  <c r="I242" i="18"/>
  <c r="G242" i="18"/>
  <c r="D242" i="18"/>
  <c r="I241" i="18"/>
  <c r="I240" i="18"/>
  <c r="I239" i="18"/>
  <c r="I238" i="18"/>
  <c r="I237" i="18"/>
  <c r="I236" i="18"/>
  <c r="I235" i="18"/>
  <c r="G233" i="18"/>
  <c r="D233" i="18"/>
  <c r="I233" i="18" s="1"/>
  <c r="E233" i="18" s="1"/>
  <c r="I232" i="18"/>
  <c r="H232" i="18" s="1"/>
  <c r="I231" i="18"/>
  <c r="H231" i="18" s="1"/>
  <c r="I230" i="18"/>
  <c r="H230" i="18" s="1"/>
  <c r="I229" i="18"/>
  <c r="G227" i="18"/>
  <c r="D227" i="18"/>
  <c r="I226" i="18"/>
  <c r="I225" i="18"/>
  <c r="H225" i="18" s="1"/>
  <c r="I224" i="18"/>
  <c r="I223" i="18"/>
  <c r="H223" i="18" s="1"/>
  <c r="E223" i="18"/>
  <c r="I222" i="18"/>
  <c r="E222" i="18" s="1"/>
  <c r="H222" i="18"/>
  <c r="I221" i="18"/>
  <c r="H221" i="18" s="1"/>
  <c r="E221" i="18"/>
  <c r="I220" i="18"/>
  <c r="I219" i="18"/>
  <c r="H219" i="18" s="1"/>
  <c r="G217" i="18"/>
  <c r="D217" i="18"/>
  <c r="I216" i="18"/>
  <c r="H216" i="18" s="1"/>
  <c r="I215" i="18"/>
  <c r="I214" i="18"/>
  <c r="H214" i="18" s="1"/>
  <c r="I213" i="18"/>
  <c r="H213" i="18" s="1"/>
  <c r="G210" i="18"/>
  <c r="I210" i="18" s="1"/>
  <c r="D210" i="18"/>
  <c r="I209" i="18"/>
  <c r="I208" i="18"/>
  <c r="G206" i="18"/>
  <c r="D206" i="18"/>
  <c r="I205" i="18"/>
  <c r="I204" i="18"/>
  <c r="I203" i="18"/>
  <c r="I202" i="18"/>
  <c r="H202" i="18" s="1"/>
  <c r="G200" i="18"/>
  <c r="D200" i="18"/>
  <c r="D211" i="18" s="1"/>
  <c r="I199" i="18"/>
  <c r="I198" i="18"/>
  <c r="I197" i="18"/>
  <c r="I196" i="18"/>
  <c r="I195" i="18"/>
  <c r="H195" i="18" s="1"/>
  <c r="I194" i="18"/>
  <c r="I193" i="18"/>
  <c r="I192" i="18"/>
  <c r="G189" i="18"/>
  <c r="D189" i="18"/>
  <c r="I188" i="18"/>
  <c r="H188" i="18" s="1"/>
  <c r="E188" i="18"/>
  <c r="I187" i="18"/>
  <c r="E187" i="18" s="1"/>
  <c r="H187" i="18"/>
  <c r="I186" i="18"/>
  <c r="I185" i="18"/>
  <c r="I184" i="18"/>
  <c r="G182" i="18"/>
  <c r="D182" i="18"/>
  <c r="D190" i="18" s="1"/>
  <c r="I181" i="18"/>
  <c r="I180" i="18"/>
  <c r="H180" i="18" s="1"/>
  <c r="I179" i="18"/>
  <c r="H179" i="18" s="1"/>
  <c r="I178" i="18"/>
  <c r="H178" i="18" s="1"/>
  <c r="I177" i="18"/>
  <c r="H177" i="18" s="1"/>
  <c r="I176" i="18"/>
  <c r="G173" i="18"/>
  <c r="D173" i="18"/>
  <c r="I172" i="18"/>
  <c r="I171" i="18"/>
  <c r="H171" i="18" s="1"/>
  <c r="I170" i="18"/>
  <c r="H170" i="18" s="1"/>
  <c r="G169" i="18"/>
  <c r="D169" i="18"/>
  <c r="I168" i="18"/>
  <c r="H168" i="18" s="1"/>
  <c r="I167" i="18"/>
  <c r="H167" i="18" s="1"/>
  <c r="I166" i="18"/>
  <c r="H166" i="18" s="1"/>
  <c r="E166" i="18"/>
  <c r="I165" i="18"/>
  <c r="H165" i="18" s="1"/>
  <c r="E165" i="18"/>
  <c r="I164" i="18"/>
  <c r="I163" i="18"/>
  <c r="E163" i="18" s="1"/>
  <c r="I162" i="18"/>
  <c r="E162" i="18" s="1"/>
  <c r="H162" i="18"/>
  <c r="I161" i="18"/>
  <c r="H161" i="18" s="1"/>
  <c r="I160" i="18"/>
  <c r="H160" i="18" s="1"/>
  <c r="I159" i="18"/>
  <c r="I158" i="18"/>
  <c r="E158" i="18" s="1"/>
  <c r="H158" i="18"/>
  <c r="I157" i="18"/>
  <c r="H157" i="18" s="1"/>
  <c r="I156" i="18"/>
  <c r="G154" i="18"/>
  <c r="D154" i="18"/>
  <c r="I153" i="18"/>
  <c r="I152" i="18"/>
  <c r="I151" i="18"/>
  <c r="I150" i="18"/>
  <c r="I149" i="18"/>
  <c r="E149" i="18" s="1"/>
  <c r="H149" i="18"/>
  <c r="I148" i="18"/>
  <c r="I147" i="18"/>
  <c r="I146" i="18"/>
  <c r="I145" i="18"/>
  <c r="I144" i="18"/>
  <c r="I143" i="18"/>
  <c r="I142" i="18"/>
  <c r="I141" i="18"/>
  <c r="I140" i="18"/>
  <c r="G138" i="18"/>
  <c r="I138" i="18" s="1"/>
  <c r="D138" i="18"/>
  <c r="I137" i="18"/>
  <c r="I136" i="18"/>
  <c r="I135" i="18"/>
  <c r="I134" i="18"/>
  <c r="I133" i="18"/>
  <c r="I132" i="18"/>
  <c r="I131" i="18"/>
  <c r="I130" i="18"/>
  <c r="I129" i="18"/>
  <c r="G127" i="18"/>
  <c r="G155" i="18" s="1"/>
  <c r="D127" i="18"/>
  <c r="I126" i="18"/>
  <c r="I125" i="18"/>
  <c r="H125" i="18" s="1"/>
  <c r="E125" i="18"/>
  <c r="I124" i="18"/>
  <c r="I123" i="18"/>
  <c r="I122" i="18"/>
  <c r="H122" i="18" s="1"/>
  <c r="I121" i="18"/>
  <c r="I120" i="18"/>
  <c r="H120" i="18" s="1"/>
  <c r="E120" i="18"/>
  <c r="I119" i="18"/>
  <c r="H119" i="18" s="1"/>
  <c r="I118" i="18"/>
  <c r="H118" i="18" s="1"/>
  <c r="I117" i="18"/>
  <c r="I116" i="18"/>
  <c r="H116" i="18" s="1"/>
  <c r="G112" i="18"/>
  <c r="D112" i="18"/>
  <c r="I111" i="18"/>
  <c r="H111" i="18" s="1"/>
  <c r="E111" i="18"/>
  <c r="G110" i="18"/>
  <c r="D110" i="18"/>
  <c r="I109" i="18"/>
  <c r="I108" i="18"/>
  <c r="I107" i="18"/>
  <c r="H107" i="18" s="1"/>
  <c r="I106" i="18"/>
  <c r="I105" i="18"/>
  <c r="I104" i="18"/>
  <c r="H104" i="18" s="1"/>
  <c r="I103" i="18"/>
  <c r="I102" i="18"/>
  <c r="H102" i="18" s="1"/>
  <c r="I101" i="18"/>
  <c r="H101" i="18" s="1"/>
  <c r="E101" i="18"/>
  <c r="I100" i="18"/>
  <c r="G98" i="18"/>
  <c r="G113" i="18" s="1"/>
  <c r="D98" i="18"/>
  <c r="I97" i="18"/>
  <c r="E97" i="18" s="1"/>
  <c r="I96" i="18"/>
  <c r="E96" i="18" s="1"/>
  <c r="G93" i="18"/>
  <c r="D93" i="18"/>
  <c r="I93" i="18" s="1"/>
  <c r="I92" i="18"/>
  <c r="I91" i="18"/>
  <c r="I90" i="18"/>
  <c r="I89" i="18"/>
  <c r="I88" i="18"/>
  <c r="I87" i="18"/>
  <c r="I86" i="18"/>
  <c r="I85" i="18"/>
  <c r="I84" i="18"/>
  <c r="I83" i="18"/>
  <c r="I82" i="18"/>
  <c r="I81" i="18"/>
  <c r="I80" i="18"/>
  <c r="G78" i="18"/>
  <c r="D78" i="18"/>
  <c r="I77" i="18"/>
  <c r="E77" i="18" s="1"/>
  <c r="I76" i="18"/>
  <c r="I75" i="18"/>
  <c r="I74" i="18"/>
  <c r="H74" i="18" s="1"/>
  <c r="I73" i="18"/>
  <c r="H73" i="18" s="1"/>
  <c r="I72" i="18"/>
  <c r="H72" i="18" s="1"/>
  <c r="E72" i="18"/>
  <c r="I71" i="18"/>
  <c r="H71" i="18" s="1"/>
  <c r="I70" i="18"/>
  <c r="I69" i="18"/>
  <c r="E69" i="18" s="1"/>
  <c r="G67" i="18"/>
  <c r="D67" i="18"/>
  <c r="I66" i="18"/>
  <c r="E66" i="18" s="1"/>
  <c r="I65" i="18"/>
  <c r="I64" i="18"/>
  <c r="H64" i="18" s="1"/>
  <c r="E64" i="18"/>
  <c r="I63" i="18"/>
  <c r="I62" i="18"/>
  <c r="G60" i="18"/>
  <c r="D60" i="18"/>
  <c r="I59" i="18"/>
  <c r="I58" i="18"/>
  <c r="I57" i="18"/>
  <c r="H57" i="18" s="1"/>
  <c r="I56" i="18"/>
  <c r="I55" i="18"/>
  <c r="I54" i="18"/>
  <c r="I53" i="18"/>
  <c r="I52" i="18"/>
  <c r="H52" i="18" s="1"/>
  <c r="I51" i="18"/>
  <c r="G49" i="18"/>
  <c r="D49" i="18"/>
  <c r="I48" i="18"/>
  <c r="H48" i="18" s="1"/>
  <c r="I47" i="18"/>
  <c r="E47" i="18" s="1"/>
  <c r="H47" i="18"/>
  <c r="I46" i="18"/>
  <c r="H46" i="18" s="1"/>
  <c r="I45" i="18"/>
  <c r="H45" i="18" s="1"/>
  <c r="I44" i="18"/>
  <c r="E44" i="18" s="1"/>
  <c r="I43" i="18"/>
  <c r="I42" i="18"/>
  <c r="H42" i="18"/>
  <c r="E42" i="18"/>
  <c r="I41" i="18"/>
  <c r="G38" i="18"/>
  <c r="D38" i="18"/>
  <c r="I37" i="18"/>
  <c r="H37" i="18" s="1"/>
  <c r="I36" i="18"/>
  <c r="I35" i="18"/>
  <c r="I34" i="18"/>
  <c r="I33" i="18"/>
  <c r="I32" i="18"/>
  <c r="I31" i="18"/>
  <c r="H31" i="18" s="1"/>
  <c r="I30" i="18"/>
  <c r="H30" i="18" s="1"/>
  <c r="I29" i="18"/>
  <c r="E29" i="18" s="1"/>
  <c r="I28" i="18"/>
  <c r="H28" i="18" s="1"/>
  <c r="I27" i="18"/>
  <c r="H27" i="18" s="1"/>
  <c r="I26" i="18"/>
  <c r="H26" i="18" s="1"/>
  <c r="I25" i="18"/>
  <c r="I24" i="18"/>
  <c r="H24" i="18" s="1"/>
  <c r="I23" i="18"/>
  <c r="I22" i="18"/>
  <c r="H22" i="18" s="1"/>
  <c r="G21" i="18"/>
  <c r="D21" i="18"/>
  <c r="I20" i="18"/>
  <c r="I19" i="18"/>
  <c r="I18" i="18"/>
  <c r="H18" i="18"/>
  <c r="E18" i="18"/>
  <c r="I17" i="18"/>
  <c r="I16" i="18"/>
  <c r="I15" i="18"/>
  <c r="I14" i="18"/>
  <c r="I13" i="18"/>
  <c r="I12" i="18"/>
  <c r="I11" i="18"/>
  <c r="I10" i="18"/>
  <c r="G274" i="2"/>
  <c r="D274" i="2"/>
  <c r="I273" i="2"/>
  <c r="I272" i="2"/>
  <c r="H272" i="2" s="1"/>
  <c r="G271" i="2"/>
  <c r="D271" i="2"/>
  <c r="D275" i="2" s="1"/>
  <c r="I270" i="2"/>
  <c r="H270" i="2" s="1"/>
  <c r="I269" i="2"/>
  <c r="E269" i="2" s="1"/>
  <c r="I268" i="2"/>
  <c r="H268" i="2" s="1"/>
  <c r="I267" i="2"/>
  <c r="H267" i="2" s="1"/>
  <c r="I266" i="2"/>
  <c r="H266" i="2" s="1"/>
  <c r="I265" i="2"/>
  <c r="E265" i="2" s="1"/>
  <c r="I264" i="2"/>
  <c r="H264" i="2" s="1"/>
  <c r="I263" i="2"/>
  <c r="E263" i="2" s="1"/>
  <c r="I262" i="2"/>
  <c r="H262" i="2" s="1"/>
  <c r="I261" i="2"/>
  <c r="E261" i="2" s="1"/>
  <c r="I260" i="2"/>
  <c r="H260" i="2" s="1"/>
  <c r="I259" i="2"/>
  <c r="E259" i="2" s="1"/>
  <c r="I258" i="2"/>
  <c r="H258" i="2" s="1"/>
  <c r="I257" i="2"/>
  <c r="I256" i="2"/>
  <c r="H256" i="2" s="1"/>
  <c r="I255" i="2"/>
  <c r="H255" i="2" s="1"/>
  <c r="I254" i="2"/>
  <c r="H254" i="2" s="1"/>
  <c r="E254" i="2"/>
  <c r="I253" i="2"/>
  <c r="E253" i="2" s="1"/>
  <c r="I252" i="2"/>
  <c r="H252" i="2" s="1"/>
  <c r="I251" i="2"/>
  <c r="I250" i="2"/>
  <c r="H250" i="2" s="1"/>
  <c r="I249" i="2"/>
  <c r="E249" i="2" s="1"/>
  <c r="I248" i="2"/>
  <c r="H248" i="2" s="1"/>
  <c r="I247" i="2"/>
  <c r="H247" i="2" s="1"/>
  <c r="I246" i="2"/>
  <c r="G242" i="2"/>
  <c r="D242" i="2"/>
  <c r="I241" i="2"/>
  <c r="I240" i="2"/>
  <c r="I239" i="2"/>
  <c r="I238" i="2"/>
  <c r="I237" i="2"/>
  <c r="I236" i="2"/>
  <c r="I235" i="2"/>
  <c r="G233" i="2"/>
  <c r="D233" i="2"/>
  <c r="I232" i="2"/>
  <c r="H232" i="2" s="1"/>
  <c r="I231" i="2"/>
  <c r="E231" i="2" s="1"/>
  <c r="I230" i="2"/>
  <c r="H230" i="2" s="1"/>
  <c r="I229" i="2"/>
  <c r="E229" i="2" s="1"/>
  <c r="G227" i="2"/>
  <c r="D227" i="2"/>
  <c r="I226" i="2"/>
  <c r="H226" i="2" s="1"/>
  <c r="I225" i="2"/>
  <c r="H225" i="2" s="1"/>
  <c r="E225" i="2"/>
  <c r="I224" i="2"/>
  <c r="E224" i="2" s="1"/>
  <c r="I223" i="2"/>
  <c r="H223" i="2" s="1"/>
  <c r="I222" i="2"/>
  <c r="H222" i="2" s="1"/>
  <c r="I221" i="2"/>
  <c r="H221" i="2" s="1"/>
  <c r="I220" i="2"/>
  <c r="E220" i="2" s="1"/>
  <c r="I219" i="2"/>
  <c r="H219" i="2" s="1"/>
  <c r="G217" i="2"/>
  <c r="D217" i="2"/>
  <c r="I216" i="2"/>
  <c r="H216" i="2" s="1"/>
  <c r="I215" i="2"/>
  <c r="H215" i="2" s="1"/>
  <c r="I214" i="2"/>
  <c r="H214" i="2" s="1"/>
  <c r="I213" i="2"/>
  <c r="E213" i="2" s="1"/>
  <c r="G210" i="2"/>
  <c r="D210" i="2"/>
  <c r="I209" i="2"/>
  <c r="H209" i="2" s="1"/>
  <c r="I208" i="2"/>
  <c r="E208" i="2" s="1"/>
  <c r="G206" i="2"/>
  <c r="D206" i="2"/>
  <c r="I205" i="2"/>
  <c r="E205" i="2" s="1"/>
  <c r="I204" i="2"/>
  <c r="H204" i="2" s="1"/>
  <c r="I203" i="2"/>
  <c r="H203" i="2" s="1"/>
  <c r="I202" i="2"/>
  <c r="H202" i="2" s="1"/>
  <c r="G200" i="2"/>
  <c r="D200" i="2"/>
  <c r="I199" i="2"/>
  <c r="H199" i="2" s="1"/>
  <c r="I198" i="2"/>
  <c r="E198" i="2" s="1"/>
  <c r="I197" i="2"/>
  <c r="H197" i="2" s="1"/>
  <c r="I196" i="2"/>
  <c r="H196" i="2" s="1"/>
  <c r="I195" i="2"/>
  <c r="H195" i="2" s="1"/>
  <c r="I194" i="2"/>
  <c r="E194" i="2" s="1"/>
  <c r="I193" i="2"/>
  <c r="H193" i="2" s="1"/>
  <c r="I192" i="2"/>
  <c r="E192" i="2" s="1"/>
  <c r="H192" i="2"/>
  <c r="G189" i="2"/>
  <c r="D189" i="2"/>
  <c r="I188" i="2"/>
  <c r="H188" i="2" s="1"/>
  <c r="I187" i="2"/>
  <c r="E187" i="2" s="1"/>
  <c r="H187" i="2"/>
  <c r="I186" i="2"/>
  <c r="H186" i="2" s="1"/>
  <c r="I185" i="2"/>
  <c r="E185" i="2" s="1"/>
  <c r="I184" i="2"/>
  <c r="H184" i="2" s="1"/>
  <c r="G182" i="2"/>
  <c r="G190" i="2" s="1"/>
  <c r="D182" i="2"/>
  <c r="I181" i="2"/>
  <c r="H181" i="2" s="1"/>
  <c r="I180" i="2"/>
  <c r="H180" i="2" s="1"/>
  <c r="I179" i="2"/>
  <c r="H179" i="2" s="1"/>
  <c r="I178" i="2"/>
  <c r="E178" i="2" s="1"/>
  <c r="H178" i="2"/>
  <c r="I177" i="2"/>
  <c r="H177" i="2" s="1"/>
  <c r="I176" i="2"/>
  <c r="H176" i="2" s="1"/>
  <c r="G173" i="2"/>
  <c r="D173" i="2"/>
  <c r="I172" i="2"/>
  <c r="I171" i="2"/>
  <c r="I170" i="2"/>
  <c r="H170" i="2" s="1"/>
  <c r="G169" i="2"/>
  <c r="D169" i="2"/>
  <c r="I168" i="2"/>
  <c r="H168" i="2" s="1"/>
  <c r="I167" i="2"/>
  <c r="E167" i="2" s="1"/>
  <c r="I166" i="2"/>
  <c r="H166" i="2" s="1"/>
  <c r="I165" i="2"/>
  <c r="E165" i="2" s="1"/>
  <c r="I164" i="2"/>
  <c r="H164" i="2" s="1"/>
  <c r="I163" i="2"/>
  <c r="E163" i="2" s="1"/>
  <c r="I162" i="2"/>
  <c r="H162" i="2" s="1"/>
  <c r="I161" i="2"/>
  <c r="E161" i="2" s="1"/>
  <c r="I160" i="2"/>
  <c r="H160" i="2" s="1"/>
  <c r="I159" i="2"/>
  <c r="E159" i="2" s="1"/>
  <c r="H159" i="2"/>
  <c r="I158" i="2"/>
  <c r="H158" i="2" s="1"/>
  <c r="I157" i="2"/>
  <c r="E157" i="2" s="1"/>
  <c r="I156" i="2"/>
  <c r="H156" i="2" s="1"/>
  <c r="G154" i="2"/>
  <c r="D154" i="2"/>
  <c r="I153" i="2"/>
  <c r="E153" i="2" s="1"/>
  <c r="I152" i="2"/>
  <c r="H152" i="2" s="1"/>
  <c r="I151" i="2"/>
  <c r="H151" i="2" s="1"/>
  <c r="I150" i="2"/>
  <c r="H150" i="2" s="1"/>
  <c r="I149" i="2"/>
  <c r="E149" i="2" s="1"/>
  <c r="I148" i="2"/>
  <c r="H148" i="2" s="1"/>
  <c r="I147" i="2"/>
  <c r="H147" i="2" s="1"/>
  <c r="I146" i="2"/>
  <c r="I145" i="2"/>
  <c r="H145" i="2" s="1"/>
  <c r="I144" i="2"/>
  <c r="H144" i="2" s="1"/>
  <c r="I143" i="2"/>
  <c r="E143" i="2" s="1"/>
  <c r="I142" i="2"/>
  <c r="H142" i="2" s="1"/>
  <c r="I141" i="2"/>
  <c r="E141" i="2" s="1"/>
  <c r="I140" i="2"/>
  <c r="H140" i="2" s="1"/>
  <c r="G138" i="2"/>
  <c r="D138" i="2"/>
  <c r="I137" i="2"/>
  <c r="H137" i="2" s="1"/>
  <c r="I136" i="2"/>
  <c r="E136" i="2" s="1"/>
  <c r="I135" i="2"/>
  <c r="H135" i="2" s="1"/>
  <c r="I134" i="2"/>
  <c r="H134" i="2" s="1"/>
  <c r="I133" i="2"/>
  <c r="H133" i="2" s="1"/>
  <c r="E133" i="2"/>
  <c r="I132" i="2"/>
  <c r="E132" i="2" s="1"/>
  <c r="I131" i="2"/>
  <c r="H131" i="2" s="1"/>
  <c r="I130" i="2"/>
  <c r="H130" i="2" s="1"/>
  <c r="I129" i="2"/>
  <c r="H129" i="2" s="1"/>
  <c r="E129" i="2"/>
  <c r="G127" i="2"/>
  <c r="D127" i="2"/>
  <c r="I126" i="2"/>
  <c r="H126" i="2" s="1"/>
  <c r="I125" i="2"/>
  <c r="E125" i="2" s="1"/>
  <c r="I124" i="2"/>
  <c r="H124" i="2" s="1"/>
  <c r="I123" i="2"/>
  <c r="H123" i="2" s="1"/>
  <c r="I122" i="2"/>
  <c r="H122" i="2" s="1"/>
  <c r="I121" i="2"/>
  <c r="I120" i="2"/>
  <c r="H120" i="2" s="1"/>
  <c r="I119" i="2"/>
  <c r="E119" i="2" s="1"/>
  <c r="I118" i="2"/>
  <c r="H118" i="2" s="1"/>
  <c r="I117" i="2"/>
  <c r="H117" i="2" s="1"/>
  <c r="I116" i="2"/>
  <c r="H116" i="2" s="1"/>
  <c r="G112" i="2"/>
  <c r="D112" i="2"/>
  <c r="I111" i="2"/>
  <c r="H111" i="2" s="1"/>
  <c r="G110" i="2"/>
  <c r="I109" i="2"/>
  <c r="H109" i="2" s="1"/>
  <c r="I108" i="2"/>
  <c r="H108" i="2" s="1"/>
  <c r="I107" i="2"/>
  <c r="I106" i="2"/>
  <c r="E106" i="2" s="1"/>
  <c r="I105" i="2"/>
  <c r="H105" i="2" s="1"/>
  <c r="I104" i="2"/>
  <c r="H104" i="2" s="1"/>
  <c r="I103" i="2"/>
  <c r="H103" i="2" s="1"/>
  <c r="I102" i="2"/>
  <c r="E102" i="2" s="1"/>
  <c r="I101" i="2"/>
  <c r="H101" i="2" s="1"/>
  <c r="I100" i="2"/>
  <c r="H100" i="2" s="1"/>
  <c r="G98" i="2"/>
  <c r="I98" i="2" s="1"/>
  <c r="D98" i="2"/>
  <c r="I97" i="2"/>
  <c r="H97" i="2" s="1"/>
  <c r="I96" i="2"/>
  <c r="H96" i="2" s="1"/>
  <c r="G93" i="2"/>
  <c r="D93" i="2"/>
  <c r="I92" i="2"/>
  <c r="I91" i="2"/>
  <c r="I90" i="2"/>
  <c r="I89" i="2"/>
  <c r="I88" i="2"/>
  <c r="I87" i="2"/>
  <c r="I86" i="2"/>
  <c r="I85" i="2"/>
  <c r="I84" i="2"/>
  <c r="I83" i="2"/>
  <c r="I82" i="2"/>
  <c r="I81" i="2"/>
  <c r="I80" i="2"/>
  <c r="G78" i="2"/>
  <c r="D78" i="2"/>
  <c r="I77" i="2"/>
  <c r="H77" i="2" s="1"/>
  <c r="I76" i="2"/>
  <c r="H76" i="2" s="1"/>
  <c r="I75" i="2"/>
  <c r="E75" i="2" s="1"/>
  <c r="I74" i="2"/>
  <c r="H74" i="2" s="1"/>
  <c r="I73" i="2"/>
  <c r="H73" i="2" s="1"/>
  <c r="I72" i="2"/>
  <c r="H72" i="2" s="1"/>
  <c r="E72" i="2"/>
  <c r="I71" i="2"/>
  <c r="E71" i="2" s="1"/>
  <c r="I70" i="2"/>
  <c r="H70" i="2" s="1"/>
  <c r="I69" i="2"/>
  <c r="H69" i="2" s="1"/>
  <c r="G67" i="2"/>
  <c r="D67" i="2"/>
  <c r="I66" i="2"/>
  <c r="H66" i="2" s="1"/>
  <c r="I65" i="2"/>
  <c r="H65" i="2" s="1"/>
  <c r="I64" i="2"/>
  <c r="E64" i="2" s="1"/>
  <c r="I63" i="2"/>
  <c r="H63" i="2" s="1"/>
  <c r="I62" i="2"/>
  <c r="H62" i="2" s="1"/>
  <c r="G60" i="2"/>
  <c r="D60" i="2"/>
  <c r="I59" i="2"/>
  <c r="H59" i="2" s="1"/>
  <c r="I58" i="2"/>
  <c r="H58" i="2" s="1"/>
  <c r="I57" i="2"/>
  <c r="E57" i="2" s="1"/>
  <c r="I56" i="2"/>
  <c r="H56" i="2" s="1"/>
  <c r="I55" i="2"/>
  <c r="H55" i="2" s="1"/>
  <c r="I54" i="2"/>
  <c r="H54" i="2" s="1"/>
  <c r="I53" i="2"/>
  <c r="E53" i="2" s="1"/>
  <c r="I52" i="2"/>
  <c r="H52" i="2" s="1"/>
  <c r="I51" i="2"/>
  <c r="H51" i="2" s="1"/>
  <c r="G49" i="2"/>
  <c r="G94" i="2" s="1"/>
  <c r="D49" i="2"/>
  <c r="I48" i="2"/>
  <c r="H48" i="2" s="1"/>
  <c r="I47" i="2"/>
  <c r="H47" i="2" s="1"/>
  <c r="I46" i="2"/>
  <c r="E46" i="2" s="1"/>
  <c r="I45" i="2"/>
  <c r="H45" i="2" s="1"/>
  <c r="I44" i="2"/>
  <c r="H44" i="2" s="1"/>
  <c r="I43" i="2"/>
  <c r="H43" i="2" s="1"/>
  <c r="I42" i="2"/>
  <c r="E42" i="2" s="1"/>
  <c r="I41" i="2"/>
  <c r="H41" i="2" s="1"/>
  <c r="G38" i="2"/>
  <c r="I38" i="2" s="1"/>
  <c r="D38" i="2"/>
  <c r="I37" i="2"/>
  <c r="E37" i="2" s="1"/>
  <c r="I36" i="2"/>
  <c r="I35" i="2"/>
  <c r="I34" i="2"/>
  <c r="H34" i="2" s="1"/>
  <c r="I33" i="2"/>
  <c r="I32" i="2"/>
  <c r="H32" i="2" s="1"/>
  <c r="I31" i="2"/>
  <c r="I30" i="2"/>
  <c r="H30" i="2" s="1"/>
  <c r="I29" i="2"/>
  <c r="I28" i="2"/>
  <c r="I27" i="2"/>
  <c r="E27" i="2" s="1"/>
  <c r="I26" i="2"/>
  <c r="I25" i="2"/>
  <c r="I24" i="2"/>
  <c r="H24" i="2" s="1"/>
  <c r="I23" i="2"/>
  <c r="I22" i="2"/>
  <c r="G21" i="2"/>
  <c r="D21" i="2"/>
  <c r="I20" i="2"/>
  <c r="H20" i="2" s="1"/>
  <c r="I19" i="2"/>
  <c r="H19" i="2" s="1"/>
  <c r="I18" i="2"/>
  <c r="H18" i="2" s="1"/>
  <c r="I17" i="2"/>
  <c r="E17" i="2" s="1"/>
  <c r="I16" i="2"/>
  <c r="H16" i="2" s="1"/>
  <c r="I15" i="2"/>
  <c r="H15" i="2" s="1"/>
  <c r="I14" i="2"/>
  <c r="I13" i="2"/>
  <c r="H13" i="2" s="1"/>
  <c r="I12" i="2"/>
  <c r="H12" i="2" s="1"/>
  <c r="I11" i="2"/>
  <c r="E11" i="2" s="1"/>
  <c r="I10" i="2"/>
  <c r="G274" i="20"/>
  <c r="D274" i="20"/>
  <c r="I273" i="20"/>
  <c r="I272" i="20"/>
  <c r="G271" i="20"/>
  <c r="D271" i="20"/>
  <c r="I270" i="20"/>
  <c r="H270" i="20" s="1"/>
  <c r="I269" i="20"/>
  <c r="E269" i="20" s="1"/>
  <c r="I268" i="20"/>
  <c r="I267" i="20"/>
  <c r="H267" i="20" s="1"/>
  <c r="I266" i="20"/>
  <c r="E266" i="20" s="1"/>
  <c r="I265" i="20"/>
  <c r="I264" i="20"/>
  <c r="I263" i="20"/>
  <c r="I262" i="20"/>
  <c r="H262" i="20" s="1"/>
  <c r="I261" i="20"/>
  <c r="I260" i="20"/>
  <c r="H260" i="20" s="1"/>
  <c r="I259" i="20"/>
  <c r="H259" i="20" s="1"/>
  <c r="I258" i="20"/>
  <c r="I257" i="20"/>
  <c r="E257" i="20" s="1"/>
  <c r="I256" i="20"/>
  <c r="H256" i="20" s="1"/>
  <c r="I255" i="20"/>
  <c r="H255" i="20" s="1"/>
  <c r="I254" i="20"/>
  <c r="H254" i="20" s="1"/>
  <c r="E254" i="20"/>
  <c r="I253" i="20"/>
  <c r="H253" i="20" s="1"/>
  <c r="I252" i="20"/>
  <c r="H252" i="20" s="1"/>
  <c r="I251" i="20"/>
  <c r="I250" i="20"/>
  <c r="I249" i="20"/>
  <c r="I248" i="20"/>
  <c r="H248" i="20" s="1"/>
  <c r="I247" i="20"/>
  <c r="H247" i="20" s="1"/>
  <c r="I246" i="20"/>
  <c r="I242" i="20"/>
  <c r="G242" i="20"/>
  <c r="D242" i="20"/>
  <c r="I241" i="20"/>
  <c r="I240" i="20"/>
  <c r="I239" i="20"/>
  <c r="I238" i="20"/>
  <c r="I237" i="20"/>
  <c r="I236" i="20"/>
  <c r="I235" i="20"/>
  <c r="G233" i="20"/>
  <c r="D233" i="20"/>
  <c r="I232" i="20"/>
  <c r="I231" i="20"/>
  <c r="E231" i="20" s="1"/>
  <c r="H231" i="20"/>
  <c r="I230" i="20"/>
  <c r="H230" i="20" s="1"/>
  <c r="I229" i="20"/>
  <c r="G227" i="20"/>
  <c r="D227" i="20"/>
  <c r="I226" i="20"/>
  <c r="I225" i="20"/>
  <c r="I224" i="20"/>
  <c r="I223" i="20"/>
  <c r="I222" i="20"/>
  <c r="I221" i="20"/>
  <c r="H221" i="20" s="1"/>
  <c r="I220" i="20"/>
  <c r="I219" i="20"/>
  <c r="G217" i="20"/>
  <c r="D217" i="20"/>
  <c r="I216" i="20"/>
  <c r="I215" i="20"/>
  <c r="H215" i="20" s="1"/>
  <c r="I214" i="20"/>
  <c r="I213" i="20"/>
  <c r="G210" i="20"/>
  <c r="D210" i="20"/>
  <c r="I209" i="20"/>
  <c r="I208" i="20"/>
  <c r="H208" i="20" s="1"/>
  <c r="G206" i="20"/>
  <c r="D206" i="20"/>
  <c r="I205" i="20"/>
  <c r="I204" i="20"/>
  <c r="I203" i="20"/>
  <c r="I202" i="20"/>
  <c r="G200" i="20"/>
  <c r="D200" i="20"/>
  <c r="I199" i="20"/>
  <c r="I198" i="20"/>
  <c r="I197" i="20"/>
  <c r="I196" i="20"/>
  <c r="I195" i="20"/>
  <c r="H195" i="20" s="1"/>
  <c r="I194" i="20"/>
  <c r="I193" i="20"/>
  <c r="I192" i="20"/>
  <c r="G189" i="20"/>
  <c r="D189" i="20"/>
  <c r="I188" i="20"/>
  <c r="I187" i="20"/>
  <c r="I186" i="20"/>
  <c r="I185" i="20"/>
  <c r="I184" i="20"/>
  <c r="G182" i="20"/>
  <c r="D182" i="20"/>
  <c r="I181" i="20"/>
  <c r="I180" i="20"/>
  <c r="I179" i="20"/>
  <c r="I178" i="20"/>
  <c r="I177" i="20"/>
  <c r="I176" i="20"/>
  <c r="G173" i="20"/>
  <c r="D173" i="20"/>
  <c r="I172" i="20"/>
  <c r="I171" i="20"/>
  <c r="I170" i="20"/>
  <c r="G169" i="20"/>
  <c r="D169" i="20"/>
  <c r="I169" i="20" s="1"/>
  <c r="E169" i="20" s="1"/>
  <c r="I168" i="20"/>
  <c r="I167" i="20"/>
  <c r="I166" i="20"/>
  <c r="I165" i="20"/>
  <c r="I164" i="20"/>
  <c r="H164" i="20" s="1"/>
  <c r="I163" i="20"/>
  <c r="H163" i="20" s="1"/>
  <c r="I162" i="20"/>
  <c r="E162" i="20" s="1"/>
  <c r="I161" i="20"/>
  <c r="E161" i="20" s="1"/>
  <c r="I160" i="20"/>
  <c r="I159" i="20"/>
  <c r="I158" i="20"/>
  <c r="I157" i="20"/>
  <c r="I156" i="20"/>
  <c r="G154" i="20"/>
  <c r="D154" i="20"/>
  <c r="I153" i="20"/>
  <c r="I152" i="20"/>
  <c r="I151" i="20"/>
  <c r="E151" i="20" s="1"/>
  <c r="I150" i="20"/>
  <c r="I149" i="20"/>
  <c r="I148" i="20"/>
  <c r="H148" i="20" s="1"/>
  <c r="I147" i="20"/>
  <c r="H147" i="20" s="1"/>
  <c r="I146" i="20"/>
  <c r="I145" i="20"/>
  <c r="E145" i="20" s="1"/>
  <c r="H145" i="20"/>
  <c r="I144" i="20"/>
  <c r="I143" i="20"/>
  <c r="I142" i="20"/>
  <c r="I141" i="20"/>
  <c r="I140" i="20"/>
  <c r="G138" i="20"/>
  <c r="D138" i="20"/>
  <c r="I137" i="20"/>
  <c r="H137" i="20" s="1"/>
  <c r="I136" i="20"/>
  <c r="I135" i="20"/>
  <c r="I134" i="20"/>
  <c r="I133" i="20"/>
  <c r="E133" i="20" s="1"/>
  <c r="I132" i="20"/>
  <c r="I131" i="20"/>
  <c r="H131" i="20" s="1"/>
  <c r="I130" i="20"/>
  <c r="I129" i="20"/>
  <c r="G127" i="20"/>
  <c r="D127" i="20"/>
  <c r="I126" i="20"/>
  <c r="H126" i="20" s="1"/>
  <c r="I125" i="20"/>
  <c r="I124" i="20"/>
  <c r="I123" i="20"/>
  <c r="I122" i="20"/>
  <c r="I121" i="20"/>
  <c r="I120" i="20"/>
  <c r="H120" i="20" s="1"/>
  <c r="E120" i="20"/>
  <c r="I119" i="20"/>
  <c r="I118" i="20"/>
  <c r="I117" i="20"/>
  <c r="I116" i="20"/>
  <c r="G112" i="20"/>
  <c r="D112" i="20"/>
  <c r="I111" i="20"/>
  <c r="G110" i="20"/>
  <c r="I109" i="20"/>
  <c r="I108" i="20"/>
  <c r="I107" i="20"/>
  <c r="E107" i="20" s="1"/>
  <c r="I106" i="20"/>
  <c r="I105" i="20"/>
  <c r="H105" i="20" s="1"/>
  <c r="I104" i="20"/>
  <c r="I103" i="20"/>
  <c r="I102" i="20"/>
  <c r="I101" i="20"/>
  <c r="I100" i="20"/>
  <c r="G98" i="20"/>
  <c r="D98" i="20"/>
  <c r="I97" i="20"/>
  <c r="H97" i="20" s="1"/>
  <c r="I96" i="20"/>
  <c r="G93" i="20"/>
  <c r="I93" i="20" s="1"/>
  <c r="D93" i="20"/>
  <c r="I92" i="20"/>
  <c r="I91" i="20"/>
  <c r="I90" i="20"/>
  <c r="I89" i="20"/>
  <c r="I88" i="20"/>
  <c r="I87" i="20"/>
  <c r="I86" i="20"/>
  <c r="I85" i="20"/>
  <c r="I84" i="20"/>
  <c r="I83" i="20"/>
  <c r="I82" i="20"/>
  <c r="I81" i="20"/>
  <c r="I80" i="20"/>
  <c r="G78" i="20"/>
  <c r="D78" i="20"/>
  <c r="I77" i="20"/>
  <c r="I76" i="20"/>
  <c r="I75" i="20"/>
  <c r="I74" i="20"/>
  <c r="I73" i="20"/>
  <c r="I72" i="20"/>
  <c r="I71" i="20"/>
  <c r="H71" i="20" s="1"/>
  <c r="I70" i="20"/>
  <c r="I69" i="20"/>
  <c r="G67" i="20"/>
  <c r="D67" i="20"/>
  <c r="I66" i="20"/>
  <c r="E66" i="20" s="1"/>
  <c r="I65" i="20"/>
  <c r="E65" i="20" s="1"/>
  <c r="I64" i="20"/>
  <c r="I63" i="20"/>
  <c r="H63" i="20" s="1"/>
  <c r="I62" i="20"/>
  <c r="G60" i="20"/>
  <c r="D60" i="20"/>
  <c r="I59" i="20"/>
  <c r="H59" i="20" s="1"/>
  <c r="I58" i="20"/>
  <c r="I57" i="20"/>
  <c r="I56" i="20"/>
  <c r="I55" i="20"/>
  <c r="I54" i="20"/>
  <c r="E54" i="20" s="1"/>
  <c r="I53" i="20"/>
  <c r="I52" i="20"/>
  <c r="H52" i="20" s="1"/>
  <c r="I51" i="20"/>
  <c r="G49" i="20"/>
  <c r="D49" i="20"/>
  <c r="D94" i="20" s="1"/>
  <c r="I48" i="20"/>
  <c r="H48" i="20" s="1"/>
  <c r="I47" i="20"/>
  <c r="H47" i="20" s="1"/>
  <c r="I46" i="20"/>
  <c r="E46" i="20" s="1"/>
  <c r="I45" i="20"/>
  <c r="H45" i="20" s="1"/>
  <c r="I44" i="20"/>
  <c r="I43" i="20"/>
  <c r="E43" i="20" s="1"/>
  <c r="I42" i="20"/>
  <c r="I41" i="20"/>
  <c r="G38" i="20"/>
  <c r="D38" i="20"/>
  <c r="I37" i="20"/>
  <c r="E37" i="20" s="1"/>
  <c r="I36" i="20"/>
  <c r="I35" i="20"/>
  <c r="I34" i="20"/>
  <c r="I33" i="20"/>
  <c r="I32" i="20"/>
  <c r="I31" i="20"/>
  <c r="I30" i="20"/>
  <c r="I29" i="20"/>
  <c r="H29" i="20" s="1"/>
  <c r="I28" i="20"/>
  <c r="I27" i="20"/>
  <c r="I26" i="20"/>
  <c r="I25" i="20"/>
  <c r="I24" i="20"/>
  <c r="H24" i="20" s="1"/>
  <c r="I23" i="20"/>
  <c r="I22" i="20"/>
  <c r="H22" i="20" s="1"/>
  <c r="G21" i="20"/>
  <c r="D21" i="20"/>
  <c r="I20" i="20"/>
  <c r="H20" i="20" s="1"/>
  <c r="I19" i="20"/>
  <c r="H19" i="20" s="1"/>
  <c r="I18" i="20"/>
  <c r="H18" i="20" s="1"/>
  <c r="I17" i="20"/>
  <c r="H17" i="20" s="1"/>
  <c r="I16" i="20"/>
  <c r="H16" i="20" s="1"/>
  <c r="I15" i="20"/>
  <c r="H15" i="20" s="1"/>
  <c r="E15" i="20"/>
  <c r="I14" i="20"/>
  <c r="I13" i="20"/>
  <c r="H13" i="20" s="1"/>
  <c r="I12" i="20"/>
  <c r="H12" i="20" s="1"/>
  <c r="I11" i="20"/>
  <c r="H11" i="20" s="1"/>
  <c r="I10" i="20"/>
  <c r="G274" i="8"/>
  <c r="D274" i="8"/>
  <c r="I273" i="8"/>
  <c r="I272" i="8"/>
  <c r="G271" i="8"/>
  <c r="G275" i="8" s="1"/>
  <c r="D271" i="8"/>
  <c r="I270" i="8"/>
  <c r="I269" i="8"/>
  <c r="I268" i="8"/>
  <c r="I267" i="8"/>
  <c r="I266" i="8"/>
  <c r="I265" i="8"/>
  <c r="E265" i="8" s="1"/>
  <c r="I264" i="8"/>
  <c r="I263" i="8"/>
  <c r="I262" i="8"/>
  <c r="H262" i="8" s="1"/>
  <c r="I261" i="8"/>
  <c r="I260" i="8"/>
  <c r="H260" i="8" s="1"/>
  <c r="I259" i="8"/>
  <c r="E259" i="8" s="1"/>
  <c r="I258" i="8"/>
  <c r="I257" i="8"/>
  <c r="E257" i="8" s="1"/>
  <c r="I256" i="8"/>
  <c r="H256" i="8" s="1"/>
  <c r="I255" i="8"/>
  <c r="H255" i="8" s="1"/>
  <c r="E255" i="8"/>
  <c r="I254" i="8"/>
  <c r="H254" i="8" s="1"/>
  <c r="I253" i="8"/>
  <c r="E253" i="8" s="1"/>
  <c r="I252" i="8"/>
  <c r="H252" i="8" s="1"/>
  <c r="I251" i="8"/>
  <c r="I250" i="8"/>
  <c r="I249" i="8"/>
  <c r="I248" i="8"/>
  <c r="H248" i="8" s="1"/>
  <c r="I247" i="8"/>
  <c r="I246" i="8"/>
  <c r="G242" i="8"/>
  <c r="D242" i="8"/>
  <c r="I241" i="8"/>
  <c r="I240" i="8"/>
  <c r="I239" i="8"/>
  <c r="I238" i="8"/>
  <c r="I237" i="8"/>
  <c r="I236" i="8"/>
  <c r="I235" i="8"/>
  <c r="G233" i="8"/>
  <c r="D233" i="8"/>
  <c r="I232" i="8"/>
  <c r="I231" i="8"/>
  <c r="I230" i="8"/>
  <c r="I229" i="8"/>
  <c r="G227" i="8"/>
  <c r="D227" i="8"/>
  <c r="I226" i="8"/>
  <c r="I225" i="8"/>
  <c r="I224" i="8"/>
  <c r="I223" i="8"/>
  <c r="I222" i="8"/>
  <c r="I221" i="8"/>
  <c r="I220" i="8"/>
  <c r="I219" i="8"/>
  <c r="G217" i="8"/>
  <c r="D217" i="8"/>
  <c r="I217" i="8" s="1"/>
  <c r="I216" i="8"/>
  <c r="I215" i="8"/>
  <c r="I214" i="8"/>
  <c r="I213" i="8"/>
  <c r="G210" i="8"/>
  <c r="D210" i="8"/>
  <c r="I209" i="8"/>
  <c r="I208" i="8"/>
  <c r="G206" i="8"/>
  <c r="D206" i="8"/>
  <c r="I205" i="8"/>
  <c r="I204" i="8"/>
  <c r="I203" i="8"/>
  <c r="I202" i="8"/>
  <c r="G200" i="8"/>
  <c r="D200" i="8"/>
  <c r="I199" i="8"/>
  <c r="I198" i="8"/>
  <c r="I197" i="8"/>
  <c r="I196" i="8"/>
  <c r="I195" i="8"/>
  <c r="H195" i="8" s="1"/>
  <c r="I194" i="8"/>
  <c r="I193" i="8"/>
  <c r="I192" i="8"/>
  <c r="G189" i="8"/>
  <c r="D189" i="8"/>
  <c r="I188" i="8"/>
  <c r="I187" i="8"/>
  <c r="I186" i="8"/>
  <c r="I185" i="8"/>
  <c r="I184" i="8"/>
  <c r="G182" i="8"/>
  <c r="G190" i="8" s="1"/>
  <c r="D182" i="8"/>
  <c r="I182" i="8" s="1"/>
  <c r="I181" i="8"/>
  <c r="I180" i="8"/>
  <c r="I179" i="8"/>
  <c r="I178" i="8"/>
  <c r="I177" i="8"/>
  <c r="I176" i="8"/>
  <c r="G173" i="8"/>
  <c r="D173" i="8"/>
  <c r="I173" i="8" s="1"/>
  <c r="I172" i="8"/>
  <c r="I171" i="8"/>
  <c r="I170" i="8"/>
  <c r="G169" i="8"/>
  <c r="D169" i="8"/>
  <c r="I168" i="8"/>
  <c r="I167" i="8"/>
  <c r="I166" i="8"/>
  <c r="I165" i="8"/>
  <c r="I164" i="8"/>
  <c r="I163" i="8"/>
  <c r="I162" i="8"/>
  <c r="H162" i="8" s="1"/>
  <c r="I161" i="8"/>
  <c r="I160" i="8"/>
  <c r="I159" i="8"/>
  <c r="I158" i="8"/>
  <c r="I157" i="8"/>
  <c r="I156" i="8"/>
  <c r="G154" i="8"/>
  <c r="D154" i="8"/>
  <c r="I153" i="8"/>
  <c r="I152" i="8"/>
  <c r="I151" i="8"/>
  <c r="I150" i="8"/>
  <c r="I149" i="8"/>
  <c r="I148" i="8"/>
  <c r="I147" i="8"/>
  <c r="I146" i="8"/>
  <c r="I145" i="8"/>
  <c r="I144" i="8"/>
  <c r="I143" i="8"/>
  <c r="I142" i="8"/>
  <c r="I141" i="8"/>
  <c r="I140" i="8"/>
  <c r="G138" i="8"/>
  <c r="D138" i="8"/>
  <c r="I138" i="8" s="1"/>
  <c r="I137" i="8"/>
  <c r="I136" i="8"/>
  <c r="I135" i="8"/>
  <c r="I134" i="8"/>
  <c r="I133" i="8"/>
  <c r="I132" i="8"/>
  <c r="I131" i="8"/>
  <c r="I130" i="8"/>
  <c r="I129" i="8"/>
  <c r="G127" i="8"/>
  <c r="D127" i="8"/>
  <c r="I127" i="8" s="1"/>
  <c r="I126" i="8"/>
  <c r="I125" i="8"/>
  <c r="I124" i="8"/>
  <c r="I123" i="8"/>
  <c r="I122" i="8"/>
  <c r="I121" i="8"/>
  <c r="I120" i="8"/>
  <c r="I119" i="8"/>
  <c r="I118" i="8"/>
  <c r="I117" i="8"/>
  <c r="I116" i="8"/>
  <c r="G112" i="8"/>
  <c r="D112" i="8"/>
  <c r="I111" i="8"/>
  <c r="G110" i="8"/>
  <c r="D110" i="8"/>
  <c r="I109" i="8"/>
  <c r="I108" i="8"/>
  <c r="I107" i="8"/>
  <c r="H107" i="8" s="1"/>
  <c r="I106" i="8"/>
  <c r="I105" i="8"/>
  <c r="I104" i="8"/>
  <c r="I103" i="8"/>
  <c r="I102" i="8"/>
  <c r="I101" i="8"/>
  <c r="I100" i="8"/>
  <c r="G98" i="8"/>
  <c r="D98" i="8"/>
  <c r="I97" i="8"/>
  <c r="I96" i="8"/>
  <c r="G93" i="8"/>
  <c r="D93" i="8"/>
  <c r="I93" i="8" s="1"/>
  <c r="I92" i="8"/>
  <c r="I91" i="8"/>
  <c r="I90" i="8"/>
  <c r="I89" i="8"/>
  <c r="I88" i="8"/>
  <c r="I87" i="8"/>
  <c r="I86" i="8"/>
  <c r="I85" i="8"/>
  <c r="I84" i="8"/>
  <c r="I83" i="8"/>
  <c r="I82" i="8"/>
  <c r="I81" i="8"/>
  <c r="I80" i="8"/>
  <c r="G78" i="8"/>
  <c r="D78" i="8"/>
  <c r="I77" i="8"/>
  <c r="I76" i="8"/>
  <c r="I75" i="8"/>
  <c r="I74" i="8"/>
  <c r="I73" i="8"/>
  <c r="I72" i="8"/>
  <c r="I71" i="8"/>
  <c r="E71" i="8" s="1"/>
  <c r="H71" i="8"/>
  <c r="I70" i="8"/>
  <c r="I69" i="8"/>
  <c r="G67" i="8"/>
  <c r="D67" i="8"/>
  <c r="I66" i="8"/>
  <c r="I65" i="8"/>
  <c r="I64" i="8"/>
  <c r="I63" i="8"/>
  <c r="I62" i="8"/>
  <c r="G60" i="8"/>
  <c r="D60" i="8"/>
  <c r="I59" i="8"/>
  <c r="I58" i="8"/>
  <c r="I57" i="8"/>
  <c r="I56" i="8"/>
  <c r="I55" i="8"/>
  <c r="I54" i="8"/>
  <c r="I53" i="8"/>
  <c r="I52" i="8"/>
  <c r="H52" i="8" s="1"/>
  <c r="I51" i="8"/>
  <c r="G49" i="8"/>
  <c r="G94" i="8" s="1"/>
  <c r="D49" i="8"/>
  <c r="I48" i="8"/>
  <c r="I47" i="8"/>
  <c r="I46" i="8"/>
  <c r="I45" i="8"/>
  <c r="I44" i="8"/>
  <c r="I43" i="8"/>
  <c r="I42" i="8"/>
  <c r="I41" i="8"/>
  <c r="G38" i="8"/>
  <c r="D38" i="8"/>
  <c r="I37" i="8"/>
  <c r="I36" i="8"/>
  <c r="I35" i="8"/>
  <c r="I34" i="8"/>
  <c r="I33" i="8"/>
  <c r="I32" i="8"/>
  <c r="I31" i="8"/>
  <c r="I30" i="8"/>
  <c r="I29" i="8"/>
  <c r="I28" i="8"/>
  <c r="I27" i="8"/>
  <c r="I26" i="8"/>
  <c r="I25" i="8"/>
  <c r="I24" i="8"/>
  <c r="I23" i="8"/>
  <c r="I22" i="8"/>
  <c r="G21" i="8"/>
  <c r="D21" i="8"/>
  <c r="I20" i="8"/>
  <c r="I19" i="8"/>
  <c r="I18" i="8"/>
  <c r="I17" i="8"/>
  <c r="I16" i="8"/>
  <c r="I15" i="8"/>
  <c r="I14" i="8"/>
  <c r="I13" i="8"/>
  <c r="I12" i="8"/>
  <c r="I11" i="8"/>
  <c r="I10" i="8"/>
  <c r="G274" i="24"/>
  <c r="D274" i="24"/>
  <c r="I273" i="24"/>
  <c r="I272" i="24"/>
  <c r="G271" i="24"/>
  <c r="G275" i="24" s="1"/>
  <c r="D271" i="24"/>
  <c r="I270" i="24"/>
  <c r="I269" i="24"/>
  <c r="H269" i="24" s="1"/>
  <c r="I268" i="24"/>
  <c r="I267" i="24"/>
  <c r="I266" i="24"/>
  <c r="H266" i="24" s="1"/>
  <c r="I265" i="24"/>
  <c r="I264" i="24"/>
  <c r="I263" i="24"/>
  <c r="I262" i="24"/>
  <c r="I261" i="24"/>
  <c r="I260" i="24"/>
  <c r="I259" i="24"/>
  <c r="I258" i="24"/>
  <c r="I257" i="24"/>
  <c r="I256" i="24"/>
  <c r="I255" i="24"/>
  <c r="H255" i="24" s="1"/>
  <c r="I254" i="24"/>
  <c r="I253" i="24"/>
  <c r="I252" i="24"/>
  <c r="E252" i="24" s="1"/>
  <c r="I251" i="24"/>
  <c r="I250" i="24"/>
  <c r="I249" i="24"/>
  <c r="I248" i="24"/>
  <c r="I247" i="24"/>
  <c r="I246" i="24"/>
  <c r="G242" i="24"/>
  <c r="D242" i="24"/>
  <c r="I242" i="24" s="1"/>
  <c r="I241" i="24"/>
  <c r="I240" i="24"/>
  <c r="I239" i="24"/>
  <c r="I238" i="24"/>
  <c r="I237" i="24"/>
  <c r="I236" i="24"/>
  <c r="I235" i="24"/>
  <c r="G233" i="24"/>
  <c r="D233" i="24"/>
  <c r="I232" i="24"/>
  <c r="I231" i="24"/>
  <c r="I230" i="24"/>
  <c r="I229" i="24"/>
  <c r="G227" i="24"/>
  <c r="D227" i="24"/>
  <c r="I226" i="24"/>
  <c r="I225" i="24"/>
  <c r="I224" i="24"/>
  <c r="I223" i="24"/>
  <c r="I222" i="24"/>
  <c r="I221" i="24"/>
  <c r="I220" i="24"/>
  <c r="I219" i="24"/>
  <c r="G217" i="24"/>
  <c r="D217" i="24"/>
  <c r="I216" i="24"/>
  <c r="I215" i="24"/>
  <c r="I214" i="24"/>
  <c r="I213" i="24"/>
  <c r="G210" i="24"/>
  <c r="D210" i="24"/>
  <c r="I209" i="24"/>
  <c r="I208" i="24"/>
  <c r="G206" i="24"/>
  <c r="D206" i="24"/>
  <c r="I205" i="24"/>
  <c r="I204" i="24"/>
  <c r="I203" i="24"/>
  <c r="I202" i="24"/>
  <c r="G200" i="24"/>
  <c r="D200" i="24"/>
  <c r="I199" i="24"/>
  <c r="I198" i="24"/>
  <c r="I197" i="24"/>
  <c r="I196" i="24"/>
  <c r="I195" i="24"/>
  <c r="I194" i="24"/>
  <c r="I193" i="24"/>
  <c r="I192" i="24"/>
  <c r="G189" i="24"/>
  <c r="D189" i="24"/>
  <c r="I188" i="24"/>
  <c r="I187" i="24"/>
  <c r="I186" i="24"/>
  <c r="I185" i="24"/>
  <c r="I184" i="24"/>
  <c r="G182" i="24"/>
  <c r="D182" i="24"/>
  <c r="I181" i="24"/>
  <c r="I180" i="24"/>
  <c r="I179" i="24"/>
  <c r="I178" i="24"/>
  <c r="I177" i="24"/>
  <c r="I176" i="24"/>
  <c r="G173" i="24"/>
  <c r="D173" i="24"/>
  <c r="I172" i="24"/>
  <c r="I171" i="24"/>
  <c r="I170" i="24"/>
  <c r="G169" i="24"/>
  <c r="D169" i="24"/>
  <c r="I168" i="24"/>
  <c r="I167" i="24"/>
  <c r="I166" i="24"/>
  <c r="I165" i="24"/>
  <c r="I164" i="24"/>
  <c r="I163" i="24"/>
  <c r="I162" i="24"/>
  <c r="I161" i="24"/>
  <c r="I160" i="24"/>
  <c r="I159" i="24"/>
  <c r="I158" i="24"/>
  <c r="I157" i="24"/>
  <c r="I156" i="24"/>
  <c r="G154" i="24"/>
  <c r="D154" i="24"/>
  <c r="I154" i="24" s="1"/>
  <c r="I153" i="24"/>
  <c r="I152" i="24"/>
  <c r="I151" i="24"/>
  <c r="I150" i="24"/>
  <c r="I149" i="24"/>
  <c r="I148" i="24"/>
  <c r="I147" i="24"/>
  <c r="I146" i="24"/>
  <c r="I145" i="24"/>
  <c r="I144" i="24"/>
  <c r="I143" i="24"/>
  <c r="I142" i="24"/>
  <c r="I141" i="24"/>
  <c r="I140" i="24"/>
  <c r="G138" i="24"/>
  <c r="D138" i="24"/>
  <c r="I137" i="24"/>
  <c r="I136" i="24"/>
  <c r="I135" i="24"/>
  <c r="I134" i="24"/>
  <c r="I133" i="24"/>
  <c r="I132" i="24"/>
  <c r="I131" i="24"/>
  <c r="I130" i="24"/>
  <c r="I129" i="24"/>
  <c r="G127" i="24"/>
  <c r="G155" i="24" s="1"/>
  <c r="G174" i="24" s="1"/>
  <c r="D127" i="24"/>
  <c r="D155" i="24" s="1"/>
  <c r="I126" i="24"/>
  <c r="I125" i="24"/>
  <c r="I124" i="24"/>
  <c r="I123" i="24"/>
  <c r="I122" i="24"/>
  <c r="I121" i="24"/>
  <c r="I120" i="24"/>
  <c r="I119" i="24"/>
  <c r="I118" i="24"/>
  <c r="I117" i="24"/>
  <c r="I116" i="24"/>
  <c r="G112" i="24"/>
  <c r="D112" i="24"/>
  <c r="I111" i="24"/>
  <c r="G110" i="24"/>
  <c r="D110" i="24"/>
  <c r="I109" i="24"/>
  <c r="I108" i="24"/>
  <c r="I107" i="24"/>
  <c r="I106" i="24"/>
  <c r="I105" i="24"/>
  <c r="I104" i="24"/>
  <c r="I103" i="24"/>
  <c r="I102" i="24"/>
  <c r="I101" i="24"/>
  <c r="I100" i="24"/>
  <c r="G98" i="24"/>
  <c r="D98" i="24"/>
  <c r="D113" i="24" s="1"/>
  <c r="I97" i="24"/>
  <c r="I96" i="24"/>
  <c r="G93" i="24"/>
  <c r="D93" i="24"/>
  <c r="I92" i="24"/>
  <c r="I91" i="24"/>
  <c r="I90" i="24"/>
  <c r="I89" i="24"/>
  <c r="I88" i="24"/>
  <c r="I87" i="24"/>
  <c r="I86" i="24"/>
  <c r="I85" i="24"/>
  <c r="I84" i="24"/>
  <c r="I83" i="24"/>
  <c r="I82" i="24"/>
  <c r="I81" i="24"/>
  <c r="I80" i="24"/>
  <c r="G78" i="24"/>
  <c r="D78" i="24"/>
  <c r="I77" i="24"/>
  <c r="I76" i="24"/>
  <c r="I75" i="24"/>
  <c r="I74" i="24"/>
  <c r="I73" i="24"/>
  <c r="I72" i="24"/>
  <c r="I71" i="24"/>
  <c r="I70" i="24"/>
  <c r="I69" i="24"/>
  <c r="G67" i="24"/>
  <c r="D67" i="24"/>
  <c r="I66" i="24"/>
  <c r="I65" i="24"/>
  <c r="I64" i="24"/>
  <c r="I63" i="24"/>
  <c r="I62" i="24"/>
  <c r="G60" i="24"/>
  <c r="D60" i="24"/>
  <c r="I59" i="24"/>
  <c r="I58" i="24"/>
  <c r="I57" i="24"/>
  <c r="I56" i="24"/>
  <c r="I55" i="24"/>
  <c r="I54" i="24"/>
  <c r="I53" i="24"/>
  <c r="I52" i="24"/>
  <c r="I51" i="24"/>
  <c r="G49" i="24"/>
  <c r="D49" i="24"/>
  <c r="D94" i="24" s="1"/>
  <c r="I48" i="24"/>
  <c r="I47" i="24"/>
  <c r="I46" i="24"/>
  <c r="I45" i="24"/>
  <c r="I44" i="24"/>
  <c r="I43" i="24"/>
  <c r="I42" i="24"/>
  <c r="I41" i="24"/>
  <c r="G38" i="24"/>
  <c r="D38" i="24"/>
  <c r="I37" i="24"/>
  <c r="I36" i="24"/>
  <c r="I35" i="24"/>
  <c r="I34" i="24"/>
  <c r="I33" i="24"/>
  <c r="I32" i="24"/>
  <c r="I31" i="24"/>
  <c r="I30" i="24"/>
  <c r="I29" i="24"/>
  <c r="I28" i="24"/>
  <c r="I27" i="24"/>
  <c r="I26" i="24"/>
  <c r="I25" i="24"/>
  <c r="I24" i="24"/>
  <c r="I23" i="24"/>
  <c r="I22" i="24"/>
  <c r="G21" i="24"/>
  <c r="D21" i="24"/>
  <c r="I20" i="24"/>
  <c r="I19" i="24"/>
  <c r="I18" i="24"/>
  <c r="I17" i="24"/>
  <c r="I16" i="24"/>
  <c r="I15" i="24"/>
  <c r="I14" i="24"/>
  <c r="I13" i="24"/>
  <c r="I12" i="24"/>
  <c r="I11" i="24"/>
  <c r="I10" i="24"/>
  <c r="I257" i="1"/>
  <c r="H257" i="1" s="1"/>
  <c r="E257" i="1"/>
  <c r="H259" i="23" l="1"/>
  <c r="E261" i="23"/>
  <c r="I271" i="23"/>
  <c r="H271" i="23" s="1"/>
  <c r="H267" i="23"/>
  <c r="E270" i="23"/>
  <c r="E249" i="23"/>
  <c r="E265" i="23"/>
  <c r="E252" i="23"/>
  <c r="E268" i="23"/>
  <c r="G275" i="23"/>
  <c r="I233" i="23"/>
  <c r="E231" i="23"/>
  <c r="H222" i="23"/>
  <c r="E225" i="23"/>
  <c r="I217" i="23"/>
  <c r="E217" i="23" s="1"/>
  <c r="H217" i="23"/>
  <c r="I210" i="23"/>
  <c r="H210" i="23" s="1"/>
  <c r="E209" i="23"/>
  <c r="E205" i="23"/>
  <c r="H203" i="23"/>
  <c r="H192" i="23"/>
  <c r="E195" i="23"/>
  <c r="I200" i="23"/>
  <c r="D211" i="23"/>
  <c r="E188" i="23"/>
  <c r="E189" i="23"/>
  <c r="E185" i="23"/>
  <c r="H176" i="23"/>
  <c r="E179" i="23"/>
  <c r="I138" i="23"/>
  <c r="H138" i="23" s="1"/>
  <c r="E173" i="23"/>
  <c r="E164" i="23"/>
  <c r="I169" i="23"/>
  <c r="E169" i="23" s="1"/>
  <c r="E157" i="23"/>
  <c r="E156" i="23"/>
  <c r="E166" i="23"/>
  <c r="H163" i="23"/>
  <c r="E153" i="23"/>
  <c r="G155" i="23"/>
  <c r="G174" i="23" s="1"/>
  <c r="I154" i="23"/>
  <c r="E154" i="23" s="1"/>
  <c r="E143" i="23"/>
  <c r="E140" i="23"/>
  <c r="H145" i="23"/>
  <c r="E132" i="23"/>
  <c r="E136" i="23"/>
  <c r="E137" i="23"/>
  <c r="E129" i="23"/>
  <c r="H134" i="23"/>
  <c r="E135" i="23"/>
  <c r="H123" i="23"/>
  <c r="E120" i="23"/>
  <c r="E125" i="23"/>
  <c r="E118" i="23"/>
  <c r="I21" i="23"/>
  <c r="H112" i="23"/>
  <c r="E111" i="23"/>
  <c r="G113" i="23"/>
  <c r="I110" i="23"/>
  <c r="H110" i="23" s="1"/>
  <c r="E102" i="23"/>
  <c r="E103" i="23"/>
  <c r="H108" i="23"/>
  <c r="E101" i="23"/>
  <c r="E98" i="23"/>
  <c r="H97" i="23"/>
  <c r="E70" i="23"/>
  <c r="E72" i="23"/>
  <c r="H73" i="23"/>
  <c r="H69" i="23"/>
  <c r="H77" i="23"/>
  <c r="E78" i="23"/>
  <c r="E71" i="23"/>
  <c r="E75" i="23"/>
  <c r="I78" i="23"/>
  <c r="H78" i="23" s="1"/>
  <c r="E64" i="23"/>
  <c r="H62" i="23"/>
  <c r="E67" i="23"/>
  <c r="H67" i="23"/>
  <c r="H59" i="23"/>
  <c r="H51" i="23"/>
  <c r="E57" i="23"/>
  <c r="E53" i="23"/>
  <c r="D94" i="23"/>
  <c r="E58" i="23"/>
  <c r="H48" i="23"/>
  <c r="E45" i="23"/>
  <c r="I38" i="23"/>
  <c r="E38" i="23" s="1"/>
  <c r="E30" i="23"/>
  <c r="H13" i="23"/>
  <c r="E18" i="23"/>
  <c r="E11" i="23"/>
  <c r="H19" i="23"/>
  <c r="E16" i="23"/>
  <c r="G275" i="10"/>
  <c r="I271" i="10"/>
  <c r="H271" i="10" s="1"/>
  <c r="E268" i="10"/>
  <c r="I60" i="10"/>
  <c r="E73" i="10"/>
  <c r="E270" i="10"/>
  <c r="E177" i="10"/>
  <c r="E262" i="10"/>
  <c r="I217" i="10"/>
  <c r="E217" i="10" s="1"/>
  <c r="G243" i="10"/>
  <c r="G190" i="10"/>
  <c r="I189" i="10"/>
  <c r="E222" i="10"/>
  <c r="H233" i="10"/>
  <c r="E233" i="10"/>
  <c r="E215" i="10"/>
  <c r="I210" i="10"/>
  <c r="H210" i="10" s="1"/>
  <c r="H208" i="10"/>
  <c r="I206" i="10"/>
  <c r="H206" i="10" s="1"/>
  <c r="E203" i="10"/>
  <c r="D211" i="10"/>
  <c r="I200" i="10"/>
  <c r="H200" i="10" s="1"/>
  <c r="E192" i="10"/>
  <c r="G211" i="10"/>
  <c r="E188" i="10"/>
  <c r="E176" i="10"/>
  <c r="E180" i="10"/>
  <c r="D190" i="10"/>
  <c r="I190" i="10" s="1"/>
  <c r="H190" i="10" s="1"/>
  <c r="I138" i="10"/>
  <c r="G155" i="10"/>
  <c r="G174" i="10" s="1"/>
  <c r="E140" i="10"/>
  <c r="E141" i="10"/>
  <c r="I154" i="10"/>
  <c r="I127" i="10"/>
  <c r="H127" i="10" s="1"/>
  <c r="I173" i="10"/>
  <c r="I169" i="10"/>
  <c r="E169" i="10" s="1"/>
  <c r="H45" i="10"/>
  <c r="I112" i="10"/>
  <c r="H112" i="10" s="1"/>
  <c r="I110" i="10"/>
  <c r="I98" i="10"/>
  <c r="H98" i="10" s="1"/>
  <c r="E97" i="10"/>
  <c r="I78" i="10"/>
  <c r="H78" i="10" s="1"/>
  <c r="E72" i="10"/>
  <c r="E66" i="10"/>
  <c r="H64" i="10"/>
  <c r="I49" i="10"/>
  <c r="E49" i="10" s="1"/>
  <c r="D94" i="10"/>
  <c r="E30" i="10"/>
  <c r="I38" i="10"/>
  <c r="H38" i="10" s="1"/>
  <c r="E272" i="9"/>
  <c r="H270" i="9"/>
  <c r="I271" i="9"/>
  <c r="E267" i="9"/>
  <c r="E268" i="9"/>
  <c r="H250" i="9"/>
  <c r="E261" i="9"/>
  <c r="E246" i="9"/>
  <c r="E251" i="9"/>
  <c r="H266" i="9"/>
  <c r="E269" i="9"/>
  <c r="H233" i="9"/>
  <c r="I233" i="9"/>
  <c r="E233" i="9" s="1"/>
  <c r="E222" i="9"/>
  <c r="E225" i="9"/>
  <c r="H213" i="9"/>
  <c r="E214" i="9"/>
  <c r="E217" i="9"/>
  <c r="H217" i="9"/>
  <c r="I210" i="9"/>
  <c r="H210" i="9" s="1"/>
  <c r="E208" i="9"/>
  <c r="E209" i="9"/>
  <c r="E203" i="9"/>
  <c r="E204" i="9"/>
  <c r="E205" i="9"/>
  <c r="E194" i="9"/>
  <c r="E192" i="9"/>
  <c r="E195" i="9"/>
  <c r="E193" i="9"/>
  <c r="D211" i="9"/>
  <c r="I211" i="9" s="1"/>
  <c r="I189" i="9"/>
  <c r="E187" i="9"/>
  <c r="E188" i="9"/>
  <c r="E176" i="9"/>
  <c r="E177" i="9"/>
  <c r="E178" i="9"/>
  <c r="I182" i="9"/>
  <c r="E182" i="9" s="1"/>
  <c r="I138" i="9"/>
  <c r="H138" i="9" s="1"/>
  <c r="E165" i="9"/>
  <c r="E163" i="9"/>
  <c r="E166" i="9"/>
  <c r="I169" i="9"/>
  <c r="E169" i="9" s="1"/>
  <c r="E158" i="9"/>
  <c r="G155" i="9"/>
  <c r="G174" i="9" s="1"/>
  <c r="H150" i="9"/>
  <c r="E145" i="9"/>
  <c r="E140" i="9"/>
  <c r="H133" i="9"/>
  <c r="E137" i="9"/>
  <c r="E120" i="9"/>
  <c r="H124" i="9"/>
  <c r="E125" i="9"/>
  <c r="H118" i="9"/>
  <c r="H122" i="9"/>
  <c r="D155" i="9"/>
  <c r="D174" i="9" s="1"/>
  <c r="G113" i="9"/>
  <c r="D113" i="9"/>
  <c r="I113" i="9" s="1"/>
  <c r="H113" i="9" s="1"/>
  <c r="G94" i="9"/>
  <c r="G114" i="9" s="1"/>
  <c r="H100" i="9"/>
  <c r="H109" i="9"/>
  <c r="H107" i="9"/>
  <c r="E108" i="9"/>
  <c r="E97" i="9"/>
  <c r="H96" i="9"/>
  <c r="I98" i="9"/>
  <c r="I78" i="9"/>
  <c r="E78" i="9"/>
  <c r="H78" i="9"/>
  <c r="E77" i="9"/>
  <c r="E72" i="9"/>
  <c r="H70" i="9"/>
  <c r="E71" i="9"/>
  <c r="H76" i="9"/>
  <c r="E66" i="9"/>
  <c r="H67" i="9"/>
  <c r="E58" i="9"/>
  <c r="H56" i="9"/>
  <c r="E55" i="9"/>
  <c r="D94" i="9"/>
  <c r="E57" i="9"/>
  <c r="H54" i="9"/>
  <c r="H45" i="9"/>
  <c r="E46" i="9"/>
  <c r="H43" i="9"/>
  <c r="E44" i="9"/>
  <c r="E47" i="9"/>
  <c r="H24" i="9"/>
  <c r="H30" i="9"/>
  <c r="H38" i="9"/>
  <c r="E32" i="9"/>
  <c r="E12" i="9"/>
  <c r="H16" i="9"/>
  <c r="I21" i="9"/>
  <c r="E21" i="9" s="1"/>
  <c r="E11" i="9"/>
  <c r="E15" i="9"/>
  <c r="E18" i="9"/>
  <c r="I274" i="7"/>
  <c r="E266" i="7"/>
  <c r="H263" i="7"/>
  <c r="E267" i="7"/>
  <c r="E250" i="7"/>
  <c r="H255" i="7"/>
  <c r="I271" i="7"/>
  <c r="E246" i="7"/>
  <c r="E262" i="7"/>
  <c r="E270" i="7"/>
  <c r="E232" i="7"/>
  <c r="I233" i="7"/>
  <c r="H233" i="7" s="1"/>
  <c r="E221" i="7"/>
  <c r="H220" i="7"/>
  <c r="E225" i="7"/>
  <c r="G243" i="7"/>
  <c r="E214" i="7"/>
  <c r="I206" i="7"/>
  <c r="E206" i="7" s="1"/>
  <c r="D211" i="7"/>
  <c r="D244" i="7" s="1"/>
  <c r="E202" i="7"/>
  <c r="I200" i="7"/>
  <c r="H196" i="7"/>
  <c r="E199" i="7"/>
  <c r="H198" i="7"/>
  <c r="I189" i="7"/>
  <c r="E189" i="7" s="1"/>
  <c r="I190" i="7"/>
  <c r="E186" i="7"/>
  <c r="E187" i="7"/>
  <c r="E179" i="7"/>
  <c r="E176" i="7"/>
  <c r="I182" i="7"/>
  <c r="H180" i="7"/>
  <c r="I173" i="7"/>
  <c r="I138" i="7"/>
  <c r="H138" i="7" s="1"/>
  <c r="I127" i="7"/>
  <c r="H127" i="7" s="1"/>
  <c r="I169" i="7"/>
  <c r="H169" i="7" s="1"/>
  <c r="E162" i="7"/>
  <c r="I154" i="7"/>
  <c r="H154" i="7" s="1"/>
  <c r="E144" i="7"/>
  <c r="H141" i="7"/>
  <c r="E151" i="7"/>
  <c r="H147" i="7"/>
  <c r="E137" i="7"/>
  <c r="E120" i="7"/>
  <c r="G155" i="7"/>
  <c r="G174" i="7" s="1"/>
  <c r="E116" i="7"/>
  <c r="E126" i="7"/>
  <c r="E122" i="7"/>
  <c r="I78" i="7"/>
  <c r="H78" i="7" s="1"/>
  <c r="I112" i="7"/>
  <c r="E112" i="7" s="1"/>
  <c r="I110" i="7"/>
  <c r="H110" i="7" s="1"/>
  <c r="H100" i="7"/>
  <c r="H104" i="7"/>
  <c r="H102" i="7"/>
  <c r="E97" i="7"/>
  <c r="E98" i="7"/>
  <c r="H98" i="7"/>
  <c r="E72" i="7"/>
  <c r="E77" i="7"/>
  <c r="E69" i="7"/>
  <c r="H73" i="7"/>
  <c r="E78" i="7"/>
  <c r="H62" i="7"/>
  <c r="H64" i="7"/>
  <c r="I67" i="7"/>
  <c r="E67" i="7" s="1"/>
  <c r="G94" i="7"/>
  <c r="E58" i="7"/>
  <c r="D94" i="7"/>
  <c r="H59" i="7"/>
  <c r="H48" i="7"/>
  <c r="H46" i="7"/>
  <c r="G39" i="7"/>
  <c r="I38" i="7"/>
  <c r="E38" i="7" s="1"/>
  <c r="I21" i="7"/>
  <c r="H31" i="7"/>
  <c r="H37" i="7"/>
  <c r="H27" i="7"/>
  <c r="E32" i="7"/>
  <c r="E272" i="18"/>
  <c r="I274" i="18"/>
  <c r="E274" i="18" s="1"/>
  <c r="E257" i="18"/>
  <c r="E259" i="18"/>
  <c r="E270" i="18"/>
  <c r="E260" i="18"/>
  <c r="I271" i="18"/>
  <c r="E271" i="18" s="1"/>
  <c r="E250" i="18"/>
  <c r="E253" i="18"/>
  <c r="E268" i="18"/>
  <c r="E258" i="18"/>
  <c r="E254" i="18"/>
  <c r="E269" i="18"/>
  <c r="G190" i="18"/>
  <c r="G211" i="18"/>
  <c r="I211" i="18" s="1"/>
  <c r="E211" i="18" s="1"/>
  <c r="D243" i="18"/>
  <c r="G243" i="18"/>
  <c r="E231" i="18"/>
  <c r="E232" i="18"/>
  <c r="E225" i="18"/>
  <c r="E213" i="18"/>
  <c r="E214" i="18"/>
  <c r="I206" i="18"/>
  <c r="H206" i="18" s="1"/>
  <c r="E202" i="18"/>
  <c r="E195" i="18"/>
  <c r="I200" i="18"/>
  <c r="E200" i="18" s="1"/>
  <c r="I189" i="18"/>
  <c r="H189" i="18" s="1"/>
  <c r="E179" i="18"/>
  <c r="E177" i="18"/>
  <c r="E178" i="18"/>
  <c r="I173" i="18"/>
  <c r="H173" i="18" s="1"/>
  <c r="D155" i="18"/>
  <c r="D174" i="18" s="1"/>
  <c r="E171" i="18"/>
  <c r="I169" i="18"/>
  <c r="H169" i="18" s="1"/>
  <c r="H163" i="18"/>
  <c r="E161" i="18"/>
  <c r="E157" i="18"/>
  <c r="E122" i="18"/>
  <c r="E118" i="18"/>
  <c r="E119" i="18"/>
  <c r="E116" i="18"/>
  <c r="I112" i="18"/>
  <c r="H112" i="18" s="1"/>
  <c r="E102" i="18"/>
  <c r="E107" i="18"/>
  <c r="I110" i="18"/>
  <c r="H110" i="18" s="1"/>
  <c r="H96" i="18"/>
  <c r="H97" i="18"/>
  <c r="I98" i="18"/>
  <c r="H98" i="18" s="1"/>
  <c r="D113" i="18"/>
  <c r="I113" i="18" s="1"/>
  <c r="H113" i="18" s="1"/>
  <c r="I78" i="18"/>
  <c r="H78" i="18" s="1"/>
  <c r="H69" i="18"/>
  <c r="H77" i="18"/>
  <c r="E71" i="18"/>
  <c r="H66" i="18"/>
  <c r="G94" i="18"/>
  <c r="E57" i="18"/>
  <c r="E45" i="18"/>
  <c r="D94" i="18"/>
  <c r="E46" i="18"/>
  <c r="H44" i="18"/>
  <c r="G39" i="18"/>
  <c r="I38" i="18"/>
  <c r="H38" i="18" s="1"/>
  <c r="E28" i="18"/>
  <c r="E24" i="18"/>
  <c r="E37" i="18"/>
  <c r="H29" i="18"/>
  <c r="E27" i="18"/>
  <c r="E30" i="18"/>
  <c r="I21" i="18"/>
  <c r="H21" i="18" s="1"/>
  <c r="G275" i="2"/>
  <c r="I275" i="2" s="1"/>
  <c r="E275" i="2" s="1"/>
  <c r="E267" i="2"/>
  <c r="H263" i="2"/>
  <c r="H259" i="2"/>
  <c r="H229" i="2"/>
  <c r="E215" i="2"/>
  <c r="I210" i="2"/>
  <c r="E210" i="2" s="1"/>
  <c r="I200" i="2"/>
  <c r="E196" i="2"/>
  <c r="I182" i="2"/>
  <c r="D190" i="2"/>
  <c r="I190" i="2" s="1"/>
  <c r="G39" i="2"/>
  <c r="G155" i="2"/>
  <c r="I173" i="2"/>
  <c r="E173" i="2" s="1"/>
  <c r="G174" i="2"/>
  <c r="H167" i="2"/>
  <c r="H163" i="2"/>
  <c r="E145" i="2"/>
  <c r="H141" i="2"/>
  <c r="H149" i="2"/>
  <c r="I138" i="2"/>
  <c r="H138" i="2" s="1"/>
  <c r="E137" i="2"/>
  <c r="I127" i="2"/>
  <c r="H127" i="2" s="1"/>
  <c r="E117" i="2"/>
  <c r="E126" i="2"/>
  <c r="E122" i="2"/>
  <c r="H106" i="2"/>
  <c r="I112" i="2"/>
  <c r="H102" i="2"/>
  <c r="E97" i="2"/>
  <c r="I78" i="2"/>
  <c r="E76" i="2"/>
  <c r="H64" i="2"/>
  <c r="E55" i="2"/>
  <c r="E51" i="2"/>
  <c r="E59" i="2"/>
  <c r="H27" i="2"/>
  <c r="E32" i="2"/>
  <c r="E12" i="2"/>
  <c r="E13" i="2"/>
  <c r="H17" i="2"/>
  <c r="I21" i="2"/>
  <c r="E21" i="2" s="1"/>
  <c r="H37" i="2"/>
  <c r="E43" i="2"/>
  <c r="E47" i="2"/>
  <c r="I67" i="2"/>
  <c r="I154" i="2"/>
  <c r="H154" i="2" s="1"/>
  <c r="I206" i="2"/>
  <c r="H206" i="2" s="1"/>
  <c r="E69" i="2"/>
  <c r="E73" i="2"/>
  <c r="E77" i="2"/>
  <c r="I110" i="2"/>
  <c r="E110" i="2" s="1"/>
  <c r="E130" i="2"/>
  <c r="E134" i="2"/>
  <c r="E222" i="2"/>
  <c r="E226" i="2"/>
  <c r="E255" i="2"/>
  <c r="E18" i="2"/>
  <c r="E38" i="2"/>
  <c r="E44" i="2"/>
  <c r="E48" i="2"/>
  <c r="E65" i="2"/>
  <c r="E98" i="2"/>
  <c r="E103" i="2"/>
  <c r="E123" i="2"/>
  <c r="D155" i="2"/>
  <c r="E151" i="2"/>
  <c r="E203" i="2"/>
  <c r="H208" i="2"/>
  <c r="H231" i="2"/>
  <c r="E247" i="2"/>
  <c r="H38" i="2"/>
  <c r="H53" i="2"/>
  <c r="H57" i="2"/>
  <c r="I93" i="2"/>
  <c r="H119" i="2"/>
  <c r="E147" i="2"/>
  <c r="E179" i="2"/>
  <c r="H213" i="2"/>
  <c r="I217" i="2"/>
  <c r="E217" i="2" s="1"/>
  <c r="H269" i="2"/>
  <c r="I271" i="2"/>
  <c r="E271" i="2" s="1"/>
  <c r="H11" i="2"/>
  <c r="E15" i="2"/>
  <c r="E19" i="2"/>
  <c r="E34" i="2"/>
  <c r="E62" i="2"/>
  <c r="E66" i="2"/>
  <c r="E78" i="2"/>
  <c r="E100" i="2"/>
  <c r="E104" i="2"/>
  <c r="E108" i="2"/>
  <c r="H143" i="2"/>
  <c r="H157" i="2"/>
  <c r="H161" i="2"/>
  <c r="H165" i="2"/>
  <c r="I169" i="2"/>
  <c r="H185" i="2"/>
  <c r="I189" i="2"/>
  <c r="E189" i="2" s="1"/>
  <c r="H194" i="2"/>
  <c r="H198" i="2"/>
  <c r="E209" i="2"/>
  <c r="H261" i="2"/>
  <c r="H265" i="2"/>
  <c r="E272" i="2"/>
  <c r="D94" i="2"/>
  <c r="E54" i="2"/>
  <c r="E58" i="2"/>
  <c r="H71" i="2"/>
  <c r="H75" i="2"/>
  <c r="E96" i="2"/>
  <c r="E116" i="2"/>
  <c r="E120" i="2"/>
  <c r="H132" i="2"/>
  <c r="H136" i="2"/>
  <c r="E176" i="2"/>
  <c r="E180" i="2"/>
  <c r="E214" i="2"/>
  <c r="H224" i="2"/>
  <c r="G243" i="2"/>
  <c r="I233" i="2"/>
  <c r="E233" i="2" s="1"/>
  <c r="H253" i="2"/>
  <c r="E270" i="2"/>
  <c r="H42" i="2"/>
  <c r="H46" i="2"/>
  <c r="H125" i="2"/>
  <c r="E140" i="2"/>
  <c r="H153" i="2"/>
  <c r="E158" i="2"/>
  <c r="E162" i="2"/>
  <c r="E166" i="2"/>
  <c r="E186" i="2"/>
  <c r="E195" i="2"/>
  <c r="H205" i="2"/>
  <c r="H220" i="2"/>
  <c r="I242" i="2"/>
  <c r="H249" i="2"/>
  <c r="E262" i="2"/>
  <c r="E253" i="20"/>
  <c r="H269" i="20"/>
  <c r="E259" i="20"/>
  <c r="E260" i="20"/>
  <c r="E252" i="20"/>
  <c r="E262" i="20"/>
  <c r="E267" i="20"/>
  <c r="E270" i="20"/>
  <c r="H257" i="20"/>
  <c r="I271" i="20"/>
  <c r="E271" i="20" s="1"/>
  <c r="H266" i="20"/>
  <c r="G243" i="20"/>
  <c r="I217" i="20"/>
  <c r="E217" i="20" s="1"/>
  <c r="I233" i="20"/>
  <c r="H233" i="20" s="1"/>
  <c r="I210" i="20"/>
  <c r="E210" i="20" s="1"/>
  <c r="E208" i="20"/>
  <c r="I200" i="20"/>
  <c r="E200" i="20" s="1"/>
  <c r="E195" i="20"/>
  <c r="I206" i="20"/>
  <c r="D211" i="20"/>
  <c r="G190" i="20"/>
  <c r="I182" i="20"/>
  <c r="G155" i="20"/>
  <c r="G174" i="20" s="1"/>
  <c r="I138" i="20"/>
  <c r="E138" i="20" s="1"/>
  <c r="D155" i="20"/>
  <c r="D174" i="20" s="1"/>
  <c r="H151" i="20"/>
  <c r="H133" i="20"/>
  <c r="E137" i="20"/>
  <c r="E126" i="20"/>
  <c r="H162" i="20"/>
  <c r="H169" i="20"/>
  <c r="E163" i="20"/>
  <c r="E164" i="20"/>
  <c r="H161" i="20"/>
  <c r="G113" i="20"/>
  <c r="H107" i="20"/>
  <c r="E97" i="20"/>
  <c r="I98" i="20"/>
  <c r="H98" i="20" s="1"/>
  <c r="G94" i="20"/>
  <c r="E71" i="20"/>
  <c r="I78" i="20"/>
  <c r="H78" i="20" s="1"/>
  <c r="H66" i="20"/>
  <c r="H65" i="20"/>
  <c r="I67" i="20"/>
  <c r="H67" i="20" s="1"/>
  <c r="H54" i="20"/>
  <c r="H46" i="20"/>
  <c r="E45" i="20"/>
  <c r="E47" i="20"/>
  <c r="H43" i="20"/>
  <c r="D39" i="20"/>
  <c r="E24" i="20"/>
  <c r="E29" i="20"/>
  <c r="I38" i="20"/>
  <c r="E38" i="20" s="1"/>
  <c r="H37" i="20"/>
  <c r="E16" i="20"/>
  <c r="E12" i="20"/>
  <c r="E17" i="20"/>
  <c r="I21" i="20"/>
  <c r="E21" i="20" s="1"/>
  <c r="E11" i="20"/>
  <c r="E18" i="20"/>
  <c r="I242" i="8"/>
  <c r="I233" i="8"/>
  <c r="I210" i="8"/>
  <c r="I206" i="8"/>
  <c r="I200" i="8"/>
  <c r="H200" i="8" s="1"/>
  <c r="I189" i="8"/>
  <c r="D190" i="8"/>
  <c r="I190" i="8"/>
  <c r="I169" i="8"/>
  <c r="E169" i="8" s="1"/>
  <c r="I154" i="8"/>
  <c r="G155" i="8"/>
  <c r="I112" i="8"/>
  <c r="I98" i="8"/>
  <c r="I67" i="8"/>
  <c r="D94" i="8"/>
  <c r="G39" i="8"/>
  <c r="I38" i="8"/>
  <c r="I21" i="8"/>
  <c r="I271" i="8"/>
  <c r="H271" i="8" s="1"/>
  <c r="H253" i="8"/>
  <c r="H259" i="8"/>
  <c r="E254" i="8"/>
  <c r="E262" i="8"/>
  <c r="E252" i="8"/>
  <c r="E260" i="8"/>
  <c r="H257" i="8"/>
  <c r="H265" i="8"/>
  <c r="E195" i="8"/>
  <c r="I110" i="8"/>
  <c r="E110" i="8" s="1"/>
  <c r="I78" i="8"/>
  <c r="H78" i="8" s="1"/>
  <c r="D243" i="24"/>
  <c r="I217" i="24"/>
  <c r="I210" i="24"/>
  <c r="I200" i="24"/>
  <c r="D190" i="24"/>
  <c r="I182" i="24"/>
  <c r="I110" i="24"/>
  <c r="I93" i="24"/>
  <c r="I78" i="24"/>
  <c r="G94" i="24"/>
  <c r="I60" i="24"/>
  <c r="E255" i="24"/>
  <c r="G114" i="23"/>
  <c r="H21" i="23"/>
  <c r="E21" i="23"/>
  <c r="H233" i="23"/>
  <c r="E233" i="23"/>
  <c r="I190" i="23"/>
  <c r="H190" i="23" s="1"/>
  <c r="H200" i="23"/>
  <c r="E200" i="23"/>
  <c r="G243" i="23"/>
  <c r="D39" i="23"/>
  <c r="I49" i="23"/>
  <c r="E49" i="23" s="1"/>
  <c r="I60" i="23"/>
  <c r="E60" i="23" s="1"/>
  <c r="D113" i="23"/>
  <c r="G211" i="23"/>
  <c r="I227" i="23"/>
  <c r="E227" i="23" s="1"/>
  <c r="I274" i="23"/>
  <c r="E274" i="23" s="1"/>
  <c r="E104" i="23"/>
  <c r="E141" i="23"/>
  <c r="E147" i="23"/>
  <c r="E159" i="23"/>
  <c r="E167" i="23"/>
  <c r="E180" i="23"/>
  <c r="E190" i="23"/>
  <c r="E196" i="23"/>
  <c r="E215" i="23"/>
  <c r="E226" i="23"/>
  <c r="E229" i="23"/>
  <c r="E247" i="23"/>
  <c r="E255" i="23"/>
  <c r="E263" i="23"/>
  <c r="D275" i="23"/>
  <c r="E34" i="23"/>
  <c r="E43" i="23"/>
  <c r="E54" i="23"/>
  <c r="E65" i="23"/>
  <c r="E76" i="23"/>
  <c r="E96" i="23"/>
  <c r="E107" i="23"/>
  <c r="E116" i="23"/>
  <c r="E122" i="23"/>
  <c r="E127" i="23"/>
  <c r="E133" i="23"/>
  <c r="E138" i="23"/>
  <c r="E144" i="23"/>
  <c r="E150" i="23"/>
  <c r="E162" i="23"/>
  <c r="H182" i="23"/>
  <c r="E186" i="23"/>
  <c r="E199" i="23"/>
  <c r="E202" i="23"/>
  <c r="I206" i="23"/>
  <c r="E206" i="23" s="1"/>
  <c r="E221" i="23"/>
  <c r="E232" i="23"/>
  <c r="E266" i="23"/>
  <c r="D155" i="23"/>
  <c r="E20" i="23"/>
  <c r="E41" i="23"/>
  <c r="E52" i="23"/>
  <c r="E63" i="23"/>
  <c r="E74" i="23"/>
  <c r="E105" i="23"/>
  <c r="E131" i="23"/>
  <c r="E142" i="23"/>
  <c r="E148" i="23"/>
  <c r="E160" i="23"/>
  <c r="E168" i="23"/>
  <c r="E170" i="23"/>
  <c r="E181" i="23"/>
  <c r="E184" i="23"/>
  <c r="E197" i="23"/>
  <c r="E216" i="23"/>
  <c r="E219" i="23"/>
  <c r="E230" i="23"/>
  <c r="D243" i="23"/>
  <c r="E248" i="23"/>
  <c r="E138" i="9"/>
  <c r="I190" i="9"/>
  <c r="H190" i="9" s="1"/>
  <c r="E190" i="9"/>
  <c r="H271" i="9"/>
  <c r="G244" i="9"/>
  <c r="E189" i="9"/>
  <c r="H189" i="9"/>
  <c r="E200" i="9"/>
  <c r="H200" i="9"/>
  <c r="E27" i="9"/>
  <c r="E37" i="9"/>
  <c r="D39" i="9"/>
  <c r="E42" i="9"/>
  <c r="E53" i="9"/>
  <c r="E64" i="9"/>
  <c r="E75" i="9"/>
  <c r="E106" i="9"/>
  <c r="I110" i="9"/>
  <c r="H110" i="9" s="1"/>
  <c r="I112" i="9"/>
  <c r="E132" i="9"/>
  <c r="E149" i="9"/>
  <c r="E171" i="9"/>
  <c r="I173" i="9"/>
  <c r="H173" i="9" s="1"/>
  <c r="E185" i="9"/>
  <c r="E198" i="9"/>
  <c r="E231" i="9"/>
  <c r="E249" i="9"/>
  <c r="E257" i="9"/>
  <c r="E265" i="9"/>
  <c r="I49" i="9"/>
  <c r="H49" i="9" s="1"/>
  <c r="I60" i="9"/>
  <c r="H60" i="9" s="1"/>
  <c r="I227" i="9"/>
  <c r="H227" i="9" s="1"/>
  <c r="I274" i="9"/>
  <c r="H274" i="9" s="1"/>
  <c r="E13" i="9"/>
  <c r="G39" i="9"/>
  <c r="E48" i="9"/>
  <c r="E59" i="9"/>
  <c r="E62" i="9"/>
  <c r="E73" i="9"/>
  <c r="E104" i="9"/>
  <c r="E130" i="9"/>
  <c r="E141" i="9"/>
  <c r="E147" i="9"/>
  <c r="E167" i="9"/>
  <c r="E180" i="9"/>
  <c r="E196" i="9"/>
  <c r="E215" i="9"/>
  <c r="E229" i="9"/>
  <c r="E247" i="9"/>
  <c r="E255" i="9"/>
  <c r="E263" i="9"/>
  <c r="E273" i="9"/>
  <c r="D275" i="9"/>
  <c r="I154" i="9"/>
  <c r="H154" i="9" s="1"/>
  <c r="E162" i="9"/>
  <c r="H182" i="9"/>
  <c r="E186" i="9"/>
  <c r="E199" i="9"/>
  <c r="E202" i="9"/>
  <c r="I206" i="9"/>
  <c r="H206" i="9" s="1"/>
  <c r="E221" i="9"/>
  <c r="E232" i="9"/>
  <c r="E271" i="9"/>
  <c r="G275" i="9"/>
  <c r="E22" i="9"/>
  <c r="E26" i="9"/>
  <c r="E41" i="9"/>
  <c r="E52" i="9"/>
  <c r="E63" i="9"/>
  <c r="E74" i="9"/>
  <c r="E105" i="9"/>
  <c r="E131" i="9"/>
  <c r="E142" i="9"/>
  <c r="E148" i="9"/>
  <c r="E160" i="9"/>
  <c r="E168" i="9"/>
  <c r="E170" i="9"/>
  <c r="E181" i="9"/>
  <c r="E184" i="9"/>
  <c r="E197" i="9"/>
  <c r="E216" i="9"/>
  <c r="E219" i="9"/>
  <c r="E230" i="9"/>
  <c r="D243" i="9"/>
  <c r="E248" i="9"/>
  <c r="E256" i="9"/>
  <c r="E264" i="9"/>
  <c r="I127" i="9"/>
  <c r="E127" i="9" s="1"/>
  <c r="E189" i="10"/>
  <c r="H189" i="10"/>
  <c r="H217" i="10"/>
  <c r="H169" i="10"/>
  <c r="D39" i="10"/>
  <c r="G94" i="10"/>
  <c r="E154" i="10"/>
  <c r="E185" i="10"/>
  <c r="E231" i="10"/>
  <c r="D113" i="10"/>
  <c r="I227" i="10"/>
  <c r="E227" i="10" s="1"/>
  <c r="I274" i="10"/>
  <c r="G39" i="10"/>
  <c r="E78" i="10"/>
  <c r="E98" i="10"/>
  <c r="H154" i="10"/>
  <c r="E190" i="10"/>
  <c r="D275" i="10"/>
  <c r="E96" i="10"/>
  <c r="E116" i="10"/>
  <c r="E162" i="10"/>
  <c r="H182" i="10"/>
  <c r="E186" i="10"/>
  <c r="E199" i="10"/>
  <c r="E202" i="10"/>
  <c r="E210" i="10"/>
  <c r="E221" i="10"/>
  <c r="E119" i="10"/>
  <c r="D155" i="10"/>
  <c r="E178" i="10"/>
  <c r="I67" i="10"/>
  <c r="H67" i="10" s="1"/>
  <c r="E160" i="10"/>
  <c r="E184" i="10"/>
  <c r="E197" i="10"/>
  <c r="E219" i="10"/>
  <c r="D243" i="10"/>
  <c r="E248" i="10"/>
  <c r="H182" i="7"/>
  <c r="E182" i="7"/>
  <c r="H206" i="7"/>
  <c r="H112" i="7"/>
  <c r="I275" i="7"/>
  <c r="E275" i="7" s="1"/>
  <c r="E110" i="7"/>
  <c r="D174" i="7"/>
  <c r="E169" i="7"/>
  <c r="H200" i="7"/>
  <c r="E200" i="7"/>
  <c r="H217" i="7"/>
  <c r="E217" i="7"/>
  <c r="I243" i="7"/>
  <c r="E243" i="7" s="1"/>
  <c r="D39" i="7"/>
  <c r="E24" i="7"/>
  <c r="E30" i="7"/>
  <c r="E45" i="7"/>
  <c r="I49" i="7"/>
  <c r="E49" i="7" s="1"/>
  <c r="E56" i="7"/>
  <c r="I60" i="7"/>
  <c r="E60" i="7" s="1"/>
  <c r="E70" i="7"/>
  <c r="E101" i="7"/>
  <c r="E111" i="7"/>
  <c r="D113" i="7"/>
  <c r="E118" i="7"/>
  <c r="E135" i="7"/>
  <c r="E177" i="7"/>
  <c r="E188" i="7"/>
  <c r="E193" i="7"/>
  <c r="E204" i="7"/>
  <c r="G211" i="7"/>
  <c r="E223" i="7"/>
  <c r="I227" i="7"/>
  <c r="E227" i="7" s="1"/>
  <c r="E260" i="7"/>
  <c r="E190" i="7"/>
  <c r="E28" i="7"/>
  <c r="E34" i="7"/>
  <c r="E54" i="7"/>
  <c r="E65" i="7"/>
  <c r="E76" i="7"/>
  <c r="E96" i="7"/>
  <c r="E107" i="7"/>
  <c r="G113" i="7"/>
  <c r="E127" i="7"/>
  <c r="E138" i="7"/>
  <c r="E210" i="7"/>
  <c r="E119" i="7"/>
  <c r="E125" i="7"/>
  <c r="E136" i="7"/>
  <c r="E178" i="7"/>
  <c r="H190" i="7"/>
  <c r="E194" i="7"/>
  <c r="E205" i="7"/>
  <c r="E208" i="7"/>
  <c r="E213" i="7"/>
  <c r="E224" i="7"/>
  <c r="E253" i="7"/>
  <c r="E269" i="7"/>
  <c r="E22" i="7"/>
  <c r="E26" i="7"/>
  <c r="E52" i="7"/>
  <c r="E74" i="7"/>
  <c r="E105" i="7"/>
  <c r="E131" i="7"/>
  <c r="E148" i="7"/>
  <c r="E160" i="7"/>
  <c r="E181" i="7"/>
  <c r="E184" i="7"/>
  <c r="E197" i="7"/>
  <c r="E216" i="7"/>
  <c r="E219" i="7"/>
  <c r="E230" i="7"/>
  <c r="E248" i="7"/>
  <c r="E264" i="7"/>
  <c r="H233" i="18"/>
  <c r="G114" i="18"/>
  <c r="G174" i="18"/>
  <c r="I190" i="18"/>
  <c r="E190" i="18" s="1"/>
  <c r="D244" i="18"/>
  <c r="H274" i="18"/>
  <c r="E48" i="18"/>
  <c r="E73" i="18"/>
  <c r="E78" i="18"/>
  <c r="E98" i="18"/>
  <c r="E104" i="18"/>
  <c r="E167" i="18"/>
  <c r="E180" i="18"/>
  <c r="E247" i="18"/>
  <c r="E255" i="18"/>
  <c r="E263" i="18"/>
  <c r="E273" i="18"/>
  <c r="I60" i="18"/>
  <c r="E60" i="18" s="1"/>
  <c r="I154" i="18"/>
  <c r="H154" i="18" s="1"/>
  <c r="D39" i="18"/>
  <c r="I49" i="18"/>
  <c r="E49" i="18" s="1"/>
  <c r="I227" i="18"/>
  <c r="E227" i="18" s="1"/>
  <c r="E31" i="18"/>
  <c r="I182" i="18"/>
  <c r="H182" i="18" s="1"/>
  <c r="I217" i="18"/>
  <c r="H217" i="18" s="1"/>
  <c r="G275" i="18"/>
  <c r="I275" i="18" s="1"/>
  <c r="E275" i="18" s="1"/>
  <c r="E22" i="18"/>
  <c r="E26" i="18"/>
  <c r="E52" i="18"/>
  <c r="I67" i="18"/>
  <c r="H67" i="18" s="1"/>
  <c r="E74" i="18"/>
  <c r="E160" i="18"/>
  <c r="E168" i="18"/>
  <c r="E170" i="18"/>
  <c r="E216" i="18"/>
  <c r="E219" i="18"/>
  <c r="E230" i="18"/>
  <c r="E248" i="18"/>
  <c r="E256" i="18"/>
  <c r="I127" i="18"/>
  <c r="E127" i="18" s="1"/>
  <c r="H173" i="2"/>
  <c r="E112" i="2"/>
  <c r="H112" i="2"/>
  <c r="H169" i="2"/>
  <c r="E169" i="2"/>
  <c r="I94" i="2"/>
  <c r="H94" i="2" s="1"/>
  <c r="H233" i="2"/>
  <c r="E67" i="2"/>
  <c r="H200" i="2"/>
  <c r="E200" i="2"/>
  <c r="H182" i="2"/>
  <c r="E182" i="2"/>
  <c r="D39" i="2"/>
  <c r="E206" i="2"/>
  <c r="D211" i="2"/>
  <c r="E16" i="2"/>
  <c r="E24" i="2"/>
  <c r="E30" i="2"/>
  <c r="E45" i="2"/>
  <c r="I49" i="2"/>
  <c r="H49" i="2" s="1"/>
  <c r="E56" i="2"/>
  <c r="I60" i="2"/>
  <c r="H60" i="2" s="1"/>
  <c r="E70" i="2"/>
  <c r="E101" i="2"/>
  <c r="E109" i="2"/>
  <c r="E111" i="2"/>
  <c r="D113" i="2"/>
  <c r="D114" i="2" s="1"/>
  <c r="E118" i="2"/>
  <c r="E124" i="2"/>
  <c r="E135" i="2"/>
  <c r="E152" i="2"/>
  <c r="E156" i="2"/>
  <c r="E164" i="2"/>
  <c r="E177" i="2"/>
  <c r="E188" i="2"/>
  <c r="E193" i="2"/>
  <c r="E204" i="2"/>
  <c r="G211" i="2"/>
  <c r="G244" i="2" s="1"/>
  <c r="E223" i="2"/>
  <c r="I227" i="2"/>
  <c r="E227" i="2" s="1"/>
  <c r="E252" i="2"/>
  <c r="E260" i="2"/>
  <c r="E268" i="2"/>
  <c r="I274" i="2"/>
  <c r="H274" i="2" s="1"/>
  <c r="G113" i="2"/>
  <c r="G114" i="2" s="1"/>
  <c r="E144" i="2"/>
  <c r="E150" i="2"/>
  <c r="E199" i="2"/>
  <c r="E202" i="2"/>
  <c r="E221" i="2"/>
  <c r="E232" i="2"/>
  <c r="E250" i="2"/>
  <c r="E258" i="2"/>
  <c r="E266" i="2"/>
  <c r="H67" i="2"/>
  <c r="H78" i="2"/>
  <c r="H98" i="2"/>
  <c r="E20" i="2"/>
  <c r="E41" i="2"/>
  <c r="E52" i="2"/>
  <c r="E63" i="2"/>
  <c r="E74" i="2"/>
  <c r="E105" i="2"/>
  <c r="E131" i="2"/>
  <c r="E142" i="2"/>
  <c r="E148" i="2"/>
  <c r="E160" i="2"/>
  <c r="E168" i="2"/>
  <c r="E170" i="2"/>
  <c r="E181" i="2"/>
  <c r="E184" i="2"/>
  <c r="E197" i="2"/>
  <c r="E216" i="2"/>
  <c r="E219" i="2"/>
  <c r="E230" i="2"/>
  <c r="D243" i="2"/>
  <c r="E248" i="2"/>
  <c r="E256" i="2"/>
  <c r="E264" i="2"/>
  <c r="E49" i="2"/>
  <c r="E233" i="20"/>
  <c r="I110" i="20"/>
  <c r="H110" i="20" s="1"/>
  <c r="I112" i="20"/>
  <c r="I173" i="20"/>
  <c r="I189" i="20"/>
  <c r="I49" i="20"/>
  <c r="H49" i="20" s="1"/>
  <c r="I60" i="20"/>
  <c r="H60" i="20" s="1"/>
  <c r="D113" i="20"/>
  <c r="D190" i="20"/>
  <c r="G211" i="20"/>
  <c r="I227" i="20"/>
  <c r="H227" i="20" s="1"/>
  <c r="I274" i="20"/>
  <c r="E13" i="20"/>
  <c r="E19" i="20"/>
  <c r="G39" i="20"/>
  <c r="E48" i="20"/>
  <c r="E59" i="20"/>
  <c r="E147" i="20"/>
  <c r="E215" i="20"/>
  <c r="E247" i="20"/>
  <c r="E255" i="20"/>
  <c r="D275" i="20"/>
  <c r="I154" i="20"/>
  <c r="H154" i="20" s="1"/>
  <c r="E221" i="20"/>
  <c r="G275" i="20"/>
  <c r="E20" i="20"/>
  <c r="E22" i="20"/>
  <c r="E52" i="20"/>
  <c r="E63" i="20"/>
  <c r="E105" i="20"/>
  <c r="E131" i="20"/>
  <c r="E148" i="20"/>
  <c r="H210" i="20"/>
  <c r="E230" i="20"/>
  <c r="D243" i="20"/>
  <c r="E248" i="20"/>
  <c r="E256" i="20"/>
  <c r="I127" i="20"/>
  <c r="H127" i="20" s="1"/>
  <c r="I94" i="8"/>
  <c r="H94" i="8" s="1"/>
  <c r="G174" i="8"/>
  <c r="D211" i="8"/>
  <c r="G243" i="8"/>
  <c r="D39" i="8"/>
  <c r="G211" i="8"/>
  <c r="I227" i="8"/>
  <c r="I274" i="8"/>
  <c r="I49" i="8"/>
  <c r="I60" i="8"/>
  <c r="E60" i="8" s="1"/>
  <c r="D275" i="8"/>
  <c r="D113" i="8"/>
  <c r="E107" i="8"/>
  <c r="G113" i="8"/>
  <c r="G114" i="8" s="1"/>
  <c r="E162" i="8"/>
  <c r="E271" i="8"/>
  <c r="D155" i="8"/>
  <c r="E52" i="8"/>
  <c r="D243" i="8"/>
  <c r="E248" i="8"/>
  <c r="E256" i="8"/>
  <c r="I271" i="24"/>
  <c r="H271" i="24" s="1"/>
  <c r="H252" i="24"/>
  <c r="I233" i="24"/>
  <c r="G211" i="24"/>
  <c r="I206" i="24"/>
  <c r="I189" i="24"/>
  <c r="I173" i="24"/>
  <c r="I169" i="24"/>
  <c r="I138" i="24"/>
  <c r="I127" i="24"/>
  <c r="I112" i="24"/>
  <c r="I98" i="24"/>
  <c r="I67" i="24"/>
  <c r="I49" i="24"/>
  <c r="I94" i="24"/>
  <c r="I38" i="24"/>
  <c r="I21" i="24"/>
  <c r="D174" i="24"/>
  <c r="I155" i="24"/>
  <c r="D211" i="24"/>
  <c r="G243" i="24"/>
  <c r="D39" i="24"/>
  <c r="D114" i="24"/>
  <c r="I227" i="24"/>
  <c r="G39" i="24"/>
  <c r="D275" i="24"/>
  <c r="G113" i="24"/>
  <c r="G114" i="24" s="1"/>
  <c r="G190" i="24"/>
  <c r="E266" i="24"/>
  <c r="E269" i="24"/>
  <c r="D216" i="16"/>
  <c r="I215" i="16"/>
  <c r="I225" i="1"/>
  <c r="H225" i="1" s="1"/>
  <c r="E271" i="23" l="1"/>
  <c r="G244" i="23"/>
  <c r="G8" i="23" s="1"/>
  <c r="D244" i="23"/>
  <c r="E210" i="23"/>
  <c r="H169" i="23"/>
  <c r="H154" i="23"/>
  <c r="E110" i="23"/>
  <c r="D114" i="23"/>
  <c r="H60" i="23"/>
  <c r="I94" i="23"/>
  <c r="E94" i="23" s="1"/>
  <c r="H49" i="23"/>
  <c r="H38" i="23"/>
  <c r="E271" i="10"/>
  <c r="H49" i="10"/>
  <c r="E112" i="10"/>
  <c r="E200" i="10"/>
  <c r="G244" i="10"/>
  <c r="E206" i="10"/>
  <c r="H227" i="10"/>
  <c r="I211" i="10"/>
  <c r="E211" i="10" s="1"/>
  <c r="E127" i="10"/>
  <c r="D114" i="10"/>
  <c r="I94" i="10"/>
  <c r="E94" i="10" s="1"/>
  <c r="E38" i="10"/>
  <c r="E274" i="9"/>
  <c r="E210" i="9"/>
  <c r="E211" i="9"/>
  <c r="H211" i="9"/>
  <c r="H169" i="9"/>
  <c r="I155" i="9"/>
  <c r="H127" i="9"/>
  <c r="D114" i="9"/>
  <c r="I114" i="9" s="1"/>
  <c r="E114" i="9" s="1"/>
  <c r="E110" i="9"/>
  <c r="E98" i="9"/>
  <c r="H98" i="9"/>
  <c r="E113" i="9"/>
  <c r="I94" i="9"/>
  <c r="H94" i="9" s="1"/>
  <c r="E49" i="9"/>
  <c r="H21" i="9"/>
  <c r="H271" i="7"/>
  <c r="E271" i="7"/>
  <c r="E233" i="7"/>
  <c r="H227" i="7"/>
  <c r="I211" i="7"/>
  <c r="E211" i="7" s="1"/>
  <c r="G244" i="7"/>
  <c r="I244" i="7" s="1"/>
  <c r="H189" i="7"/>
  <c r="E154" i="7"/>
  <c r="I155" i="7"/>
  <c r="H155" i="7" s="1"/>
  <c r="G114" i="7"/>
  <c r="H67" i="7"/>
  <c r="I94" i="7"/>
  <c r="H94" i="7" s="1"/>
  <c r="H60" i="7"/>
  <c r="H49" i="7"/>
  <c r="H38" i="7"/>
  <c r="H271" i="18"/>
  <c r="E206" i="18"/>
  <c r="G244" i="18"/>
  <c r="G8" i="18" s="1"/>
  <c r="I243" i="18"/>
  <c r="E243" i="18" s="1"/>
  <c r="H211" i="18"/>
  <c r="H200" i="18"/>
  <c r="H190" i="18"/>
  <c r="E189" i="18"/>
  <c r="E169" i="18"/>
  <c r="E173" i="18"/>
  <c r="I155" i="18"/>
  <c r="E155" i="18" s="1"/>
  <c r="E154" i="18"/>
  <c r="H127" i="18"/>
  <c r="E112" i="18"/>
  <c r="E110" i="18"/>
  <c r="D114" i="18"/>
  <c r="D8" i="18" s="1"/>
  <c r="I94" i="18"/>
  <c r="E94" i="18" s="1"/>
  <c r="H60" i="18"/>
  <c r="H49" i="18"/>
  <c r="E38" i="18"/>
  <c r="E21" i="18"/>
  <c r="E274" i="2"/>
  <c r="H271" i="2"/>
  <c r="H275" i="2"/>
  <c r="H217" i="2"/>
  <c r="H210" i="2"/>
  <c r="H189" i="2"/>
  <c r="E190" i="2"/>
  <c r="H190" i="2"/>
  <c r="H21" i="2"/>
  <c r="E127" i="2"/>
  <c r="E154" i="2"/>
  <c r="G8" i="2"/>
  <c r="E138" i="2"/>
  <c r="I155" i="2"/>
  <c r="H155" i="2" s="1"/>
  <c r="H110" i="2"/>
  <c r="E94" i="2"/>
  <c r="D174" i="2"/>
  <c r="I174" i="2" s="1"/>
  <c r="H174" i="2" s="1"/>
  <c r="E60" i="2"/>
  <c r="H271" i="20"/>
  <c r="H217" i="20"/>
  <c r="H200" i="20"/>
  <c r="I211" i="20"/>
  <c r="E211" i="20" s="1"/>
  <c r="I155" i="20"/>
  <c r="H155" i="20" s="1"/>
  <c r="H138" i="20"/>
  <c r="E154" i="20"/>
  <c r="E127" i="20"/>
  <c r="G114" i="20"/>
  <c r="E110" i="20"/>
  <c r="E98" i="20"/>
  <c r="I94" i="20"/>
  <c r="E94" i="20" s="1"/>
  <c r="E78" i="20"/>
  <c r="E67" i="20"/>
  <c r="E60" i="20"/>
  <c r="I39" i="20"/>
  <c r="E39" i="20" s="1"/>
  <c r="H38" i="20"/>
  <c r="H21" i="20"/>
  <c r="G244" i="8"/>
  <c r="G8" i="8" s="1"/>
  <c r="D244" i="8"/>
  <c r="E200" i="8"/>
  <c r="H169" i="8"/>
  <c r="H110" i="8"/>
  <c r="E78" i="8"/>
  <c r="E94" i="8"/>
  <c r="I243" i="24"/>
  <c r="I190" i="24"/>
  <c r="I113" i="23"/>
  <c r="H113" i="23" s="1"/>
  <c r="H274" i="23"/>
  <c r="I243" i="23"/>
  <c r="E243" i="23" s="1"/>
  <c r="H227" i="23"/>
  <c r="H206" i="23"/>
  <c r="I275" i="23"/>
  <c r="H275" i="23" s="1"/>
  <c r="I39" i="23"/>
  <c r="H39" i="23" s="1"/>
  <c r="D174" i="23"/>
  <c r="I155" i="23"/>
  <c r="H155" i="23" s="1"/>
  <c r="H243" i="23"/>
  <c r="I211" i="23"/>
  <c r="E211" i="23" s="1"/>
  <c r="I174" i="9"/>
  <c r="E174" i="9" s="1"/>
  <c r="I243" i="9"/>
  <c r="H243" i="9" s="1"/>
  <c r="G8" i="9"/>
  <c r="E60" i="9"/>
  <c r="E227" i="9"/>
  <c r="E206" i="9"/>
  <c r="E154" i="9"/>
  <c r="D244" i="9"/>
  <c r="I275" i="9"/>
  <c r="H275" i="9" s="1"/>
  <c r="I39" i="9"/>
  <c r="E39" i="9" s="1"/>
  <c r="E173" i="9"/>
  <c r="E67" i="10"/>
  <c r="I243" i="10"/>
  <c r="H243" i="10" s="1"/>
  <c r="G114" i="10"/>
  <c r="D174" i="10"/>
  <c r="I155" i="10"/>
  <c r="H155" i="10" s="1"/>
  <c r="D244" i="10"/>
  <c r="I275" i="10"/>
  <c r="H275" i="10" s="1"/>
  <c r="I113" i="10"/>
  <c r="H113" i="10" s="1"/>
  <c r="I39" i="10"/>
  <c r="H39" i="10" s="1"/>
  <c r="I174" i="7"/>
  <c r="H174" i="7" s="1"/>
  <c r="I113" i="7"/>
  <c r="H113" i="7" s="1"/>
  <c r="I39" i="7"/>
  <c r="H39" i="7" s="1"/>
  <c r="H243" i="7"/>
  <c r="H275" i="7"/>
  <c r="D114" i="7"/>
  <c r="I39" i="18"/>
  <c r="H39" i="18" s="1"/>
  <c r="E182" i="18"/>
  <c r="E67" i="18"/>
  <c r="H227" i="18"/>
  <c r="E113" i="18"/>
  <c r="I174" i="18"/>
  <c r="H174" i="18" s="1"/>
  <c r="E217" i="18"/>
  <c r="H275" i="18"/>
  <c r="I211" i="2"/>
  <c r="H211" i="2" s="1"/>
  <c r="E211" i="2"/>
  <c r="D244" i="2"/>
  <c r="H227" i="2"/>
  <c r="I39" i="2"/>
  <c r="H39" i="2" s="1"/>
  <c r="I243" i="2"/>
  <c r="H243" i="2" s="1"/>
  <c r="I114" i="2"/>
  <c r="E114" i="2" s="1"/>
  <c r="I113" i="2"/>
  <c r="H113" i="2" s="1"/>
  <c r="I243" i="20"/>
  <c r="H243" i="20" s="1"/>
  <c r="E49" i="20"/>
  <c r="I190" i="20"/>
  <c r="D244" i="20"/>
  <c r="I174" i="20"/>
  <c r="H174" i="20" s="1"/>
  <c r="I113" i="20"/>
  <c r="H113" i="20" s="1"/>
  <c r="D114" i="20"/>
  <c r="I275" i="20"/>
  <c r="H275" i="20" s="1"/>
  <c r="E227" i="20"/>
  <c r="G244" i="20"/>
  <c r="I39" i="8"/>
  <c r="I113" i="8"/>
  <c r="H113" i="8" s="1"/>
  <c r="I275" i="8"/>
  <c r="H275" i="8" s="1"/>
  <c r="I243" i="8"/>
  <c r="H60" i="8"/>
  <c r="D174" i="8"/>
  <c r="I155" i="8"/>
  <c r="D114" i="8"/>
  <c r="I211" i="8"/>
  <c r="H211" i="8" s="1"/>
  <c r="E271" i="24"/>
  <c r="I211" i="24"/>
  <c r="I174" i="24"/>
  <c r="I39" i="24"/>
  <c r="I113" i="24"/>
  <c r="I114" i="24"/>
  <c r="I275" i="24"/>
  <c r="H275" i="24" s="1"/>
  <c r="G244" i="24"/>
  <c r="D244" i="24"/>
  <c r="E225" i="1"/>
  <c r="H31" i="21"/>
  <c r="G31" i="21" s="1"/>
  <c r="I240" i="16"/>
  <c r="H240" i="16" s="1"/>
  <c r="I183" i="16"/>
  <c r="H183" i="16" s="1"/>
  <c r="I244" i="23" l="1"/>
  <c r="H244" i="23" s="1"/>
  <c r="H211" i="23"/>
  <c r="D8" i="23"/>
  <c r="I8" i="23" s="1"/>
  <c r="E8" i="23" s="1"/>
  <c r="E113" i="23"/>
  <c r="I114" i="23"/>
  <c r="H114" i="23" s="1"/>
  <c r="H94" i="23"/>
  <c r="G8" i="10"/>
  <c r="E243" i="10"/>
  <c r="H211" i="10"/>
  <c r="E155" i="10"/>
  <c r="D8" i="10"/>
  <c r="E113" i="10"/>
  <c r="H94" i="10"/>
  <c r="E39" i="10"/>
  <c r="E275" i="9"/>
  <c r="H174" i="9"/>
  <c r="E155" i="9"/>
  <c r="H155" i="9"/>
  <c r="D8" i="9"/>
  <c r="I8" i="9" s="1"/>
  <c r="E8" i="9" s="1"/>
  <c r="E94" i="9"/>
  <c r="H114" i="9"/>
  <c r="H39" i="9"/>
  <c r="H244" i="7"/>
  <c r="E244" i="7"/>
  <c r="G8" i="7"/>
  <c r="H211" i="7"/>
  <c r="E174" i="7"/>
  <c r="E155" i="7"/>
  <c r="E94" i="7"/>
  <c r="E113" i="7"/>
  <c r="E39" i="7"/>
  <c r="I244" i="18"/>
  <c r="H244" i="18" s="1"/>
  <c r="H243" i="18"/>
  <c r="H155" i="18"/>
  <c r="E174" i="18"/>
  <c r="I114" i="18"/>
  <c r="E114" i="18" s="1"/>
  <c r="H94" i="18"/>
  <c r="E155" i="2"/>
  <c r="E113" i="2"/>
  <c r="E39" i="2"/>
  <c r="H114" i="2"/>
  <c r="E174" i="2"/>
  <c r="E275" i="20"/>
  <c r="H211" i="20"/>
  <c r="G8" i="20"/>
  <c r="E155" i="20"/>
  <c r="E174" i="20"/>
  <c r="H94" i="20"/>
  <c r="H39" i="20"/>
  <c r="E275" i="8"/>
  <c r="I244" i="8"/>
  <c r="E244" i="8" s="1"/>
  <c r="E211" i="8"/>
  <c r="E113" i="8"/>
  <c r="I174" i="23"/>
  <c r="H174" i="23" s="1"/>
  <c r="E155" i="23"/>
  <c r="E275" i="23"/>
  <c r="E39" i="23"/>
  <c r="I244" i="9"/>
  <c r="H244" i="9" s="1"/>
  <c r="E243" i="9"/>
  <c r="I114" i="10"/>
  <c r="E114" i="10" s="1"/>
  <c r="E275" i="10"/>
  <c r="I244" i="10"/>
  <c r="H244" i="10" s="1"/>
  <c r="I174" i="10"/>
  <c r="H174" i="10" s="1"/>
  <c r="I114" i="7"/>
  <c r="H114" i="7" s="1"/>
  <c r="D8" i="7"/>
  <c r="I8" i="18"/>
  <c r="H8" i="18" s="1"/>
  <c r="E39" i="18"/>
  <c r="I244" i="2"/>
  <c r="H244" i="2" s="1"/>
  <c r="E243" i="2"/>
  <c r="D8" i="2"/>
  <c r="I244" i="20"/>
  <c r="E244" i="20" s="1"/>
  <c r="E113" i="20"/>
  <c r="E243" i="20"/>
  <c r="I114" i="20"/>
  <c r="H114" i="20" s="1"/>
  <c r="D8" i="20"/>
  <c r="I114" i="8"/>
  <c r="H114" i="8" s="1"/>
  <c r="I174" i="8"/>
  <c r="H174" i="8" s="1"/>
  <c r="D8" i="8"/>
  <c r="E275" i="24"/>
  <c r="I244" i="24"/>
  <c r="D8" i="24"/>
  <c r="G8" i="24"/>
  <c r="D31" i="21"/>
  <c r="E240" i="16"/>
  <c r="E183" i="16"/>
  <c r="E244" i="23" l="1"/>
  <c r="E174" i="23"/>
  <c r="E114" i="23"/>
  <c r="H8" i="23"/>
  <c r="I8" i="10"/>
  <c r="H8" i="10" s="1"/>
  <c r="E244" i="10"/>
  <c r="E174" i="10"/>
  <c r="H114" i="10"/>
  <c r="E244" i="9"/>
  <c r="H8" i="9"/>
  <c r="E114" i="7"/>
  <c r="E244" i="18"/>
  <c r="H114" i="18"/>
  <c r="E8" i="18"/>
  <c r="E244" i="2"/>
  <c r="H244" i="8"/>
  <c r="E174" i="8"/>
  <c r="E114" i="8"/>
  <c r="I8" i="7"/>
  <c r="H8" i="7" s="1"/>
  <c r="I8" i="2"/>
  <c r="H8" i="2" s="1"/>
  <c r="E114" i="20"/>
  <c r="I8" i="20"/>
  <c r="H8" i="20" s="1"/>
  <c r="H244" i="20"/>
  <c r="I8" i="8"/>
  <c r="H8" i="8" s="1"/>
  <c r="I8" i="24"/>
  <c r="E8" i="24" s="1"/>
  <c r="F164" i="12"/>
  <c r="H74" i="21"/>
  <c r="D74" i="21" s="1"/>
  <c r="I164" i="1"/>
  <c r="E164" i="1" s="1"/>
  <c r="I152" i="16"/>
  <c r="H152" i="16" s="1"/>
  <c r="E8" i="10" l="1"/>
  <c r="E8" i="7"/>
  <c r="E8" i="8"/>
  <c r="E8" i="2"/>
  <c r="E8" i="20"/>
  <c r="H8" i="24"/>
  <c r="H164" i="1"/>
  <c r="G74" i="21"/>
  <c r="E152" i="16"/>
  <c r="G38" i="1"/>
  <c r="D38" i="1"/>
  <c r="I37" i="1"/>
  <c r="H37" i="1" s="1"/>
  <c r="I36" i="1"/>
  <c r="I35" i="1"/>
  <c r="I34" i="1"/>
  <c r="H34" i="1" s="1"/>
  <c r="I33" i="1"/>
  <c r="I32" i="1"/>
  <c r="E32" i="1" s="1"/>
  <c r="I31" i="1"/>
  <c r="H31" i="1" s="1"/>
  <c r="I30" i="1"/>
  <c r="H30" i="1" s="1"/>
  <c r="I29" i="1"/>
  <c r="H29" i="1" s="1"/>
  <c r="I28" i="1"/>
  <c r="H28" i="1" s="1"/>
  <c r="I27" i="1"/>
  <c r="H27" i="1" s="1"/>
  <c r="I26" i="1"/>
  <c r="H26" i="1" s="1"/>
  <c r="I25" i="1"/>
  <c r="I24" i="1"/>
  <c r="E24" i="1" s="1"/>
  <c r="I23" i="1"/>
  <c r="I22" i="1"/>
  <c r="H22" i="1" s="1"/>
  <c r="G21" i="1"/>
  <c r="D21" i="1"/>
  <c r="I20" i="1"/>
  <c r="H20" i="1" s="1"/>
  <c r="I19" i="1"/>
  <c r="H19" i="1" s="1"/>
  <c r="I18" i="1"/>
  <c r="E18" i="1" s="1"/>
  <c r="I17" i="1"/>
  <c r="H17" i="1" s="1"/>
  <c r="I16" i="1"/>
  <c r="H16" i="1" s="1"/>
  <c r="I15" i="1"/>
  <c r="E15" i="1" s="1"/>
  <c r="I14" i="1"/>
  <c r="I13" i="1"/>
  <c r="H13" i="1" s="1"/>
  <c r="I12" i="1"/>
  <c r="H12" i="1" s="1"/>
  <c r="I11" i="1"/>
  <c r="H11" i="1" s="1"/>
  <c r="I10" i="1"/>
  <c r="F154" i="12"/>
  <c r="F32" i="12"/>
  <c r="E32" i="12" s="1"/>
  <c r="F22" i="12"/>
  <c r="E22" i="12" s="1"/>
  <c r="F273" i="12"/>
  <c r="E273" i="12" s="1"/>
  <c r="F272" i="12"/>
  <c r="E272" i="12" s="1"/>
  <c r="F246" i="12"/>
  <c r="F241" i="12"/>
  <c r="F240" i="12"/>
  <c r="F239" i="12"/>
  <c r="F238" i="12"/>
  <c r="F237" i="12"/>
  <c r="F236" i="12"/>
  <c r="F235" i="12"/>
  <c r="F232" i="12"/>
  <c r="E232" i="12" s="1"/>
  <c r="F231" i="12"/>
  <c r="E231" i="12" s="1"/>
  <c r="F230" i="12"/>
  <c r="E230" i="12" s="1"/>
  <c r="F229" i="12"/>
  <c r="E229" i="12" s="1"/>
  <c r="E225" i="12"/>
  <c r="E224" i="12"/>
  <c r="E223" i="12"/>
  <c r="E222" i="12"/>
  <c r="E221" i="12"/>
  <c r="E220" i="12"/>
  <c r="F219" i="12"/>
  <c r="E219" i="12" s="1"/>
  <c r="F216" i="12"/>
  <c r="E216" i="12" s="1"/>
  <c r="F215" i="12"/>
  <c r="E215" i="12" s="1"/>
  <c r="F214" i="12"/>
  <c r="E214" i="12" s="1"/>
  <c r="F213" i="12"/>
  <c r="E213" i="12" s="1"/>
  <c r="F209" i="12"/>
  <c r="E209" i="12" s="1"/>
  <c r="F208" i="12"/>
  <c r="E208" i="12" s="1"/>
  <c r="F205" i="12"/>
  <c r="E205" i="12" s="1"/>
  <c r="F204" i="12"/>
  <c r="E204" i="12" s="1"/>
  <c r="F203" i="12"/>
  <c r="E203" i="12" s="1"/>
  <c r="F202" i="12"/>
  <c r="E202" i="12" s="1"/>
  <c r="F199" i="12"/>
  <c r="E199" i="12" s="1"/>
  <c r="F198" i="12"/>
  <c r="E198" i="12" s="1"/>
  <c r="F197" i="12"/>
  <c r="E197" i="12" s="1"/>
  <c r="F196" i="12"/>
  <c r="E196" i="12" s="1"/>
  <c r="F195" i="12"/>
  <c r="E195" i="12" s="1"/>
  <c r="F194" i="12"/>
  <c r="E194" i="12" s="1"/>
  <c r="F193" i="12"/>
  <c r="F192" i="12"/>
  <c r="E192" i="12" s="1"/>
  <c r="F188" i="12"/>
  <c r="E188" i="12" s="1"/>
  <c r="F187" i="12"/>
  <c r="E187" i="12" s="1"/>
  <c r="F186" i="12"/>
  <c r="E186" i="12" s="1"/>
  <c r="F185" i="12"/>
  <c r="E185" i="12" s="1"/>
  <c r="F184" i="12"/>
  <c r="E184" i="12" s="1"/>
  <c r="F181" i="12"/>
  <c r="E181" i="12" s="1"/>
  <c r="F180" i="12"/>
  <c r="E180" i="12" s="1"/>
  <c r="F179" i="12"/>
  <c r="E179" i="12" s="1"/>
  <c r="F178" i="12"/>
  <c r="E178" i="12" s="1"/>
  <c r="F177" i="12"/>
  <c r="E177" i="12" s="1"/>
  <c r="F176" i="12"/>
  <c r="E176" i="12" s="1"/>
  <c r="F162" i="12"/>
  <c r="E162" i="12" s="1"/>
  <c r="F145" i="12"/>
  <c r="E145" i="12" s="1"/>
  <c r="F120" i="12"/>
  <c r="E120" i="12" s="1"/>
  <c r="F121" i="12"/>
  <c r="F135" i="12"/>
  <c r="E135" i="12" s="1"/>
  <c r="F109" i="12"/>
  <c r="E109" i="12" s="1"/>
  <c r="F86" i="12"/>
  <c r="F58" i="12"/>
  <c r="E58" i="12" s="1"/>
  <c r="F43" i="12"/>
  <c r="E43" i="12" s="1"/>
  <c r="D274" i="12"/>
  <c r="D271" i="12"/>
  <c r="D275" i="12" s="1"/>
  <c r="D242" i="12"/>
  <c r="D233" i="12"/>
  <c r="D217" i="12"/>
  <c r="D210" i="12"/>
  <c r="D206" i="12"/>
  <c r="D200" i="12"/>
  <c r="D189" i="12"/>
  <c r="D182" i="12"/>
  <c r="D190" i="12" s="1"/>
  <c r="D173" i="12"/>
  <c r="D169" i="12"/>
  <c r="D154" i="12"/>
  <c r="D138" i="12"/>
  <c r="D127" i="12"/>
  <c r="D112" i="12"/>
  <c r="D110" i="12"/>
  <c r="D98" i="12"/>
  <c r="D93" i="12"/>
  <c r="D78" i="12"/>
  <c r="D67" i="12"/>
  <c r="D60" i="12"/>
  <c r="D49" i="12"/>
  <c r="D38" i="12"/>
  <c r="D21" i="12"/>
  <c r="G274" i="1"/>
  <c r="D274" i="1"/>
  <c r="F274" i="12" s="1"/>
  <c r="I273" i="1"/>
  <c r="E273" i="1" s="1"/>
  <c r="I272" i="1"/>
  <c r="H272" i="1" s="1"/>
  <c r="G271" i="1"/>
  <c r="D271" i="1"/>
  <c r="I270" i="1"/>
  <c r="H270" i="1" s="1"/>
  <c r="I269" i="1"/>
  <c r="H269" i="1" s="1"/>
  <c r="I268" i="1"/>
  <c r="H268" i="1" s="1"/>
  <c r="I267" i="1"/>
  <c r="H267" i="1" s="1"/>
  <c r="I266" i="1"/>
  <c r="H266" i="1"/>
  <c r="E266" i="1"/>
  <c r="I265" i="1"/>
  <c r="H265" i="1" s="1"/>
  <c r="I264" i="1"/>
  <c r="E264" i="1" s="1"/>
  <c r="I263" i="1"/>
  <c r="H263" i="1" s="1"/>
  <c r="I262" i="1"/>
  <c r="E262" i="1" s="1"/>
  <c r="I261" i="1"/>
  <c r="H261" i="1" s="1"/>
  <c r="I260" i="1"/>
  <c r="H260" i="1" s="1"/>
  <c r="I259" i="1"/>
  <c r="H259" i="1" s="1"/>
  <c r="I258" i="1"/>
  <c r="H258" i="1" s="1"/>
  <c r="E258" i="1"/>
  <c r="I256" i="1"/>
  <c r="H256" i="1" s="1"/>
  <c r="I255" i="1"/>
  <c r="E255" i="1" s="1"/>
  <c r="I254" i="1"/>
  <c r="H254" i="1" s="1"/>
  <c r="I253" i="1"/>
  <c r="E253" i="1" s="1"/>
  <c r="I252" i="1"/>
  <c r="H252" i="1" s="1"/>
  <c r="I251" i="1"/>
  <c r="H251" i="1" s="1"/>
  <c r="I250" i="1"/>
  <c r="H250" i="1" s="1"/>
  <c r="I249" i="1"/>
  <c r="H249" i="1" s="1"/>
  <c r="I248" i="1"/>
  <c r="H248" i="1" s="1"/>
  <c r="I247" i="1"/>
  <c r="E247" i="1" s="1"/>
  <c r="I246" i="1"/>
  <c r="H246" i="1" s="1"/>
  <c r="E246" i="1"/>
  <c r="G242" i="1"/>
  <c r="D242" i="1"/>
  <c r="I241" i="1"/>
  <c r="I240" i="1"/>
  <c r="I239" i="1"/>
  <c r="I238" i="1"/>
  <c r="I237" i="1"/>
  <c r="I236" i="1"/>
  <c r="I235" i="1"/>
  <c r="G233" i="1"/>
  <c r="D233" i="1"/>
  <c r="F233" i="12" s="1"/>
  <c r="E233" i="12" s="1"/>
  <c r="I232" i="1"/>
  <c r="H232" i="1" s="1"/>
  <c r="I231" i="1"/>
  <c r="E231" i="1" s="1"/>
  <c r="I230" i="1"/>
  <c r="H230" i="1" s="1"/>
  <c r="I229" i="1"/>
  <c r="H229" i="1" s="1"/>
  <c r="G227" i="1"/>
  <c r="D227" i="1"/>
  <c r="F227" i="12" s="1"/>
  <c r="E227" i="12" s="1"/>
  <c r="I226" i="1"/>
  <c r="H226" i="1" s="1"/>
  <c r="I224" i="1"/>
  <c r="H224" i="1" s="1"/>
  <c r="I223" i="1"/>
  <c r="E223" i="1" s="1"/>
  <c r="I222" i="1"/>
  <c r="H222" i="1" s="1"/>
  <c r="I221" i="1"/>
  <c r="H221" i="1" s="1"/>
  <c r="I220" i="1"/>
  <c r="H220" i="1" s="1"/>
  <c r="I219" i="1"/>
  <c r="E219" i="1" s="1"/>
  <c r="G217" i="1"/>
  <c r="I217" i="1" s="1"/>
  <c r="D217" i="1"/>
  <c r="F217" i="12" s="1"/>
  <c r="E217" i="12" s="1"/>
  <c r="I216" i="1"/>
  <c r="E216" i="1" s="1"/>
  <c r="I215" i="1"/>
  <c r="H215" i="1" s="1"/>
  <c r="I214" i="1"/>
  <c r="E214" i="1" s="1"/>
  <c r="I213" i="1"/>
  <c r="H213" i="1" s="1"/>
  <c r="G210" i="1"/>
  <c r="D210" i="1"/>
  <c r="F210" i="12" s="1"/>
  <c r="E210" i="12" s="1"/>
  <c r="I209" i="1"/>
  <c r="E209" i="1" s="1"/>
  <c r="I208" i="1"/>
  <c r="H208" i="1" s="1"/>
  <c r="G206" i="1"/>
  <c r="D206" i="1"/>
  <c r="F206" i="12" s="1"/>
  <c r="E206" i="12" s="1"/>
  <c r="I205" i="1"/>
  <c r="H205" i="1" s="1"/>
  <c r="I204" i="1"/>
  <c r="E204" i="1" s="1"/>
  <c r="I203" i="1"/>
  <c r="H203" i="1" s="1"/>
  <c r="I202" i="1"/>
  <c r="E202" i="1" s="1"/>
  <c r="G200" i="1"/>
  <c r="G211" i="1" s="1"/>
  <c r="D200" i="1"/>
  <c r="I199" i="1"/>
  <c r="H199" i="1" s="1"/>
  <c r="I198" i="1"/>
  <c r="H198" i="1" s="1"/>
  <c r="I197" i="1"/>
  <c r="E197" i="1" s="1"/>
  <c r="I196" i="1"/>
  <c r="H196" i="1" s="1"/>
  <c r="I195" i="1"/>
  <c r="E195" i="1" s="1"/>
  <c r="I194" i="1"/>
  <c r="H194" i="1" s="1"/>
  <c r="I193" i="1"/>
  <c r="E193" i="1" s="1"/>
  <c r="I192" i="1"/>
  <c r="H192" i="1" s="1"/>
  <c r="G189" i="1"/>
  <c r="D189" i="1"/>
  <c r="I188" i="1"/>
  <c r="H188" i="1" s="1"/>
  <c r="I187" i="1"/>
  <c r="H187" i="1" s="1"/>
  <c r="I186" i="1"/>
  <c r="H186" i="1" s="1"/>
  <c r="I185" i="1"/>
  <c r="H185" i="1" s="1"/>
  <c r="I184" i="1"/>
  <c r="E184" i="1" s="1"/>
  <c r="G182" i="1"/>
  <c r="D182" i="1"/>
  <c r="D190" i="1" s="1"/>
  <c r="F190" i="12" s="1"/>
  <c r="I181" i="1"/>
  <c r="E181" i="1" s="1"/>
  <c r="I180" i="1"/>
  <c r="H180" i="1" s="1"/>
  <c r="I179" i="1"/>
  <c r="E179" i="1" s="1"/>
  <c r="H179" i="1"/>
  <c r="I178" i="1"/>
  <c r="H178" i="1" s="1"/>
  <c r="I177" i="1"/>
  <c r="H177" i="1" s="1"/>
  <c r="I176" i="1"/>
  <c r="H176" i="1" s="1"/>
  <c r="G173" i="1"/>
  <c r="D173" i="1"/>
  <c r="I172" i="1"/>
  <c r="I171" i="1"/>
  <c r="H171" i="1" s="1"/>
  <c r="I170" i="1"/>
  <c r="E170" i="1" s="1"/>
  <c r="G169" i="1"/>
  <c r="D169" i="1"/>
  <c r="I168" i="1"/>
  <c r="H168" i="1" s="1"/>
  <c r="I167" i="1"/>
  <c r="H167" i="1" s="1"/>
  <c r="I166" i="1"/>
  <c r="E166" i="1" s="1"/>
  <c r="I165" i="1"/>
  <c r="H165" i="1" s="1"/>
  <c r="I163" i="1"/>
  <c r="E163" i="1" s="1"/>
  <c r="I162" i="1"/>
  <c r="H162" i="1" s="1"/>
  <c r="I161" i="1"/>
  <c r="H161" i="1" s="1"/>
  <c r="I160" i="1"/>
  <c r="H160" i="1" s="1"/>
  <c r="I159" i="1"/>
  <c r="E159" i="1" s="1"/>
  <c r="H159" i="1"/>
  <c r="I158" i="1"/>
  <c r="H158" i="1" s="1"/>
  <c r="I157" i="1"/>
  <c r="E157" i="1" s="1"/>
  <c r="I156" i="1"/>
  <c r="H156" i="1" s="1"/>
  <c r="G154" i="1"/>
  <c r="D154" i="1"/>
  <c r="I153" i="1"/>
  <c r="E153" i="1" s="1"/>
  <c r="I152" i="1"/>
  <c r="H152" i="1" s="1"/>
  <c r="I151" i="1"/>
  <c r="E151" i="1" s="1"/>
  <c r="I150" i="1"/>
  <c r="H150" i="1" s="1"/>
  <c r="I149" i="1"/>
  <c r="H149" i="1" s="1"/>
  <c r="I148" i="1"/>
  <c r="H148" i="1" s="1"/>
  <c r="E148" i="1"/>
  <c r="I147" i="1"/>
  <c r="H147" i="1" s="1"/>
  <c r="I146" i="1"/>
  <c r="I145" i="1"/>
  <c r="E145" i="1" s="1"/>
  <c r="I144" i="1"/>
  <c r="H144" i="1" s="1"/>
  <c r="I143" i="1"/>
  <c r="E143" i="1" s="1"/>
  <c r="I142" i="1"/>
  <c r="H142" i="1" s="1"/>
  <c r="I141" i="1"/>
  <c r="H141" i="1" s="1"/>
  <c r="I140" i="1"/>
  <c r="H140" i="1" s="1"/>
  <c r="E140" i="1"/>
  <c r="G138" i="1"/>
  <c r="D138" i="1"/>
  <c r="I138" i="1" s="1"/>
  <c r="I137" i="1"/>
  <c r="H137" i="1" s="1"/>
  <c r="I136" i="1"/>
  <c r="H136" i="1" s="1"/>
  <c r="I135" i="1"/>
  <c r="H135" i="1" s="1"/>
  <c r="I134" i="1"/>
  <c r="H134" i="1" s="1"/>
  <c r="E134" i="1"/>
  <c r="I133" i="1"/>
  <c r="H133" i="1" s="1"/>
  <c r="I132" i="1"/>
  <c r="E132" i="1" s="1"/>
  <c r="I131" i="1"/>
  <c r="H131" i="1" s="1"/>
  <c r="I130" i="1"/>
  <c r="H130" i="1" s="1"/>
  <c r="I129" i="1"/>
  <c r="H129" i="1" s="1"/>
  <c r="G127" i="1"/>
  <c r="D127" i="1"/>
  <c r="I126" i="1"/>
  <c r="H126" i="1" s="1"/>
  <c r="I125" i="1"/>
  <c r="H125" i="1" s="1"/>
  <c r="I124" i="1"/>
  <c r="H124" i="1" s="1"/>
  <c r="I123" i="1"/>
  <c r="E123" i="1" s="1"/>
  <c r="I122" i="1"/>
  <c r="H122" i="1" s="1"/>
  <c r="I121" i="1"/>
  <c r="I120" i="1"/>
  <c r="H120" i="1" s="1"/>
  <c r="I119" i="1"/>
  <c r="H119" i="1" s="1"/>
  <c r="I118" i="1"/>
  <c r="H118" i="1" s="1"/>
  <c r="I117" i="1"/>
  <c r="H117" i="1" s="1"/>
  <c r="I116" i="1"/>
  <c r="H116" i="1" s="1"/>
  <c r="G112" i="1"/>
  <c r="D112" i="1"/>
  <c r="I111" i="1"/>
  <c r="H111" i="1" s="1"/>
  <c r="G110" i="1"/>
  <c r="D110" i="1"/>
  <c r="I109" i="1"/>
  <c r="H109" i="1" s="1"/>
  <c r="I108" i="1"/>
  <c r="H108" i="1" s="1"/>
  <c r="I107" i="1"/>
  <c r="H107" i="1" s="1"/>
  <c r="E107" i="1"/>
  <c r="I106" i="1"/>
  <c r="E106" i="1" s="1"/>
  <c r="I105" i="1"/>
  <c r="H105" i="1" s="1"/>
  <c r="I104" i="1"/>
  <c r="E104" i="1" s="1"/>
  <c r="I103" i="1"/>
  <c r="H103" i="1" s="1"/>
  <c r="I102" i="1"/>
  <c r="H102" i="1" s="1"/>
  <c r="I101" i="1"/>
  <c r="H101" i="1" s="1"/>
  <c r="I100" i="1"/>
  <c r="H100" i="1" s="1"/>
  <c r="G98" i="1"/>
  <c r="D98" i="1"/>
  <c r="I97" i="1"/>
  <c r="H97" i="1" s="1"/>
  <c r="E97" i="1"/>
  <c r="I96" i="1"/>
  <c r="H96" i="1" s="1"/>
  <c r="G93" i="1"/>
  <c r="D93" i="1"/>
  <c r="I92" i="1"/>
  <c r="I91" i="1"/>
  <c r="I90" i="1"/>
  <c r="I89" i="1"/>
  <c r="I88" i="1"/>
  <c r="I87" i="1"/>
  <c r="I86" i="1"/>
  <c r="I85" i="1"/>
  <c r="I84" i="1"/>
  <c r="I83" i="1"/>
  <c r="I82" i="1"/>
  <c r="I81" i="1"/>
  <c r="I80" i="1"/>
  <c r="G78" i="1"/>
  <c r="I78" i="1" s="1"/>
  <c r="E78" i="1" s="1"/>
  <c r="D78" i="1"/>
  <c r="I77" i="1"/>
  <c r="E77" i="1" s="1"/>
  <c r="I76" i="1"/>
  <c r="H76" i="1" s="1"/>
  <c r="I75" i="1"/>
  <c r="H75" i="1" s="1"/>
  <c r="I74" i="1"/>
  <c r="H74" i="1" s="1"/>
  <c r="I73" i="1"/>
  <c r="H73" i="1" s="1"/>
  <c r="I72" i="1"/>
  <c r="H72" i="1" s="1"/>
  <c r="E72" i="1"/>
  <c r="I71" i="1"/>
  <c r="E71" i="1" s="1"/>
  <c r="I70" i="1"/>
  <c r="H70" i="1" s="1"/>
  <c r="I69" i="1"/>
  <c r="E69" i="1" s="1"/>
  <c r="G67" i="1"/>
  <c r="D67" i="1"/>
  <c r="I66" i="1"/>
  <c r="E66" i="1" s="1"/>
  <c r="I65" i="1"/>
  <c r="H65" i="1" s="1"/>
  <c r="I64" i="1"/>
  <c r="H64" i="1" s="1"/>
  <c r="I63" i="1"/>
  <c r="H63" i="1" s="1"/>
  <c r="I62" i="1"/>
  <c r="E62" i="1" s="1"/>
  <c r="G60" i="1"/>
  <c r="D60" i="1"/>
  <c r="I59" i="1"/>
  <c r="E59" i="1" s="1"/>
  <c r="I58" i="1"/>
  <c r="H58" i="1" s="1"/>
  <c r="I57" i="1"/>
  <c r="H57" i="1" s="1"/>
  <c r="I56" i="1"/>
  <c r="H56" i="1" s="1"/>
  <c r="I55" i="1"/>
  <c r="E55" i="1" s="1"/>
  <c r="I54" i="1"/>
  <c r="H54" i="1" s="1"/>
  <c r="I53" i="1"/>
  <c r="H53" i="1" s="1"/>
  <c r="I52" i="1"/>
  <c r="H52" i="1" s="1"/>
  <c r="I51" i="1"/>
  <c r="H51" i="1" s="1"/>
  <c r="G49" i="1"/>
  <c r="D49" i="1"/>
  <c r="I48" i="1"/>
  <c r="H48" i="1" s="1"/>
  <c r="I47" i="1"/>
  <c r="H47" i="1" s="1"/>
  <c r="I46" i="1"/>
  <c r="E46" i="1" s="1"/>
  <c r="I45" i="1"/>
  <c r="H45" i="1" s="1"/>
  <c r="I44" i="1"/>
  <c r="E44" i="1" s="1"/>
  <c r="I43" i="1"/>
  <c r="H43" i="1" s="1"/>
  <c r="I42" i="1"/>
  <c r="H42" i="1" s="1"/>
  <c r="I41" i="1"/>
  <c r="H41" i="1" s="1"/>
  <c r="D39" i="1"/>
  <c r="F10" i="12"/>
  <c r="F11" i="12"/>
  <c r="E11" i="12" s="1"/>
  <c r="F12" i="12"/>
  <c r="E12" i="12" s="1"/>
  <c r="F13" i="12"/>
  <c r="E13" i="12" s="1"/>
  <c r="F14" i="12"/>
  <c r="F15" i="12"/>
  <c r="E15" i="12" s="1"/>
  <c r="F16" i="12"/>
  <c r="E16" i="12" s="1"/>
  <c r="F17" i="12"/>
  <c r="F18" i="12"/>
  <c r="E18" i="12" s="1"/>
  <c r="F19" i="12"/>
  <c r="E19" i="12" s="1"/>
  <c r="F20" i="12"/>
  <c r="E20" i="12" s="1"/>
  <c r="F21" i="12"/>
  <c r="F23" i="12"/>
  <c r="F24" i="12"/>
  <c r="E24" i="12" s="1"/>
  <c r="F25" i="12"/>
  <c r="F26" i="12"/>
  <c r="E26" i="12" s="1"/>
  <c r="F27" i="12"/>
  <c r="E27" i="12" s="1"/>
  <c r="F28" i="12"/>
  <c r="E28" i="12" s="1"/>
  <c r="F29" i="12"/>
  <c r="E29" i="12" s="1"/>
  <c r="F30" i="12"/>
  <c r="E30" i="12" s="1"/>
  <c r="F31" i="12"/>
  <c r="F33" i="12"/>
  <c r="F34" i="12"/>
  <c r="E34" i="12" s="1"/>
  <c r="F35" i="12"/>
  <c r="F36" i="12"/>
  <c r="F37" i="12"/>
  <c r="E37" i="12" s="1"/>
  <c r="F38" i="12"/>
  <c r="F41" i="12"/>
  <c r="F42" i="12"/>
  <c r="E42" i="12" s="1"/>
  <c r="F44" i="12"/>
  <c r="F45" i="12"/>
  <c r="E45" i="12" s="1"/>
  <c r="F46" i="12"/>
  <c r="E46" i="12" s="1"/>
  <c r="F47" i="12"/>
  <c r="E47" i="12" s="1"/>
  <c r="F48" i="12"/>
  <c r="E48" i="12" s="1"/>
  <c r="F49" i="12"/>
  <c r="F51" i="12"/>
  <c r="E51" i="12" s="1"/>
  <c r="F52" i="12"/>
  <c r="E52" i="12" s="1"/>
  <c r="F53" i="12"/>
  <c r="E53" i="12" s="1"/>
  <c r="F54" i="12"/>
  <c r="E54" i="12" s="1"/>
  <c r="F55" i="12"/>
  <c r="E55" i="12" s="1"/>
  <c r="F56" i="12"/>
  <c r="E56" i="12" s="1"/>
  <c r="F57" i="12"/>
  <c r="F59" i="12"/>
  <c r="E59" i="12" s="1"/>
  <c r="F60" i="12"/>
  <c r="F62" i="12"/>
  <c r="E62" i="12" s="1"/>
  <c r="F63" i="12"/>
  <c r="E63" i="12" s="1"/>
  <c r="F64" i="12"/>
  <c r="E64" i="12" s="1"/>
  <c r="F65" i="12"/>
  <c r="E65" i="12" s="1"/>
  <c r="F66" i="12"/>
  <c r="E66" i="12" s="1"/>
  <c r="F67" i="12"/>
  <c r="F69" i="12"/>
  <c r="E69" i="12" s="1"/>
  <c r="F70" i="12"/>
  <c r="E70" i="12" s="1"/>
  <c r="F71" i="12"/>
  <c r="E71" i="12" s="1"/>
  <c r="F72" i="12"/>
  <c r="E72" i="12" s="1"/>
  <c r="F73" i="12"/>
  <c r="E73" i="12" s="1"/>
  <c r="F74" i="12"/>
  <c r="E74" i="12" s="1"/>
  <c r="F75" i="12"/>
  <c r="E75" i="12" s="1"/>
  <c r="F76" i="12"/>
  <c r="E76" i="12" s="1"/>
  <c r="F77" i="12"/>
  <c r="E77" i="12" s="1"/>
  <c r="F78" i="12"/>
  <c r="E78" i="12" s="1"/>
  <c r="F80" i="12"/>
  <c r="F81" i="12"/>
  <c r="F82" i="12"/>
  <c r="F83" i="12"/>
  <c r="F84" i="12"/>
  <c r="F85" i="12"/>
  <c r="F87" i="12"/>
  <c r="F88" i="12"/>
  <c r="F89" i="12"/>
  <c r="F90" i="12"/>
  <c r="F91" i="12"/>
  <c r="F92" i="12"/>
  <c r="F93" i="12"/>
  <c r="F96" i="12"/>
  <c r="E96" i="12" s="1"/>
  <c r="F97" i="12"/>
  <c r="E97" i="12" s="1"/>
  <c r="F100" i="12"/>
  <c r="E100" i="12" s="1"/>
  <c r="F101" i="12"/>
  <c r="E101" i="12" s="1"/>
  <c r="F102" i="12"/>
  <c r="E102" i="12" s="1"/>
  <c r="F103" i="12"/>
  <c r="E103" i="12" s="1"/>
  <c r="F104" i="12"/>
  <c r="E104" i="12" s="1"/>
  <c r="F105" i="12"/>
  <c r="E105" i="12" s="1"/>
  <c r="F106" i="12"/>
  <c r="E106" i="12" s="1"/>
  <c r="F107" i="12"/>
  <c r="E107" i="12" s="1"/>
  <c r="F108" i="12"/>
  <c r="E108" i="12" s="1"/>
  <c r="F110" i="12"/>
  <c r="F111" i="12"/>
  <c r="E111" i="12" s="1"/>
  <c r="F112" i="12"/>
  <c r="E112" i="12" s="1"/>
  <c r="F116" i="12"/>
  <c r="E116" i="12" s="1"/>
  <c r="F117" i="12"/>
  <c r="E117" i="12" s="1"/>
  <c r="F118" i="12"/>
  <c r="E118" i="12" s="1"/>
  <c r="F119" i="12"/>
  <c r="F122" i="12"/>
  <c r="E122" i="12" s="1"/>
  <c r="F123" i="12"/>
  <c r="E123" i="12" s="1"/>
  <c r="F124" i="12"/>
  <c r="F125" i="12"/>
  <c r="E125" i="12" s="1"/>
  <c r="F126" i="12"/>
  <c r="F129" i="12"/>
  <c r="E129" i="12" s="1"/>
  <c r="F130" i="12"/>
  <c r="F131" i="12"/>
  <c r="E131" i="12" s="1"/>
  <c r="F132" i="12"/>
  <c r="F133" i="12"/>
  <c r="E133" i="12" s="1"/>
  <c r="F134" i="12"/>
  <c r="F136" i="12"/>
  <c r="E136" i="12" s="1"/>
  <c r="F137" i="12"/>
  <c r="E137" i="12" s="1"/>
  <c r="F138" i="12"/>
  <c r="F140" i="12"/>
  <c r="E140" i="12" s="1"/>
  <c r="F141" i="12"/>
  <c r="E141" i="12" s="1"/>
  <c r="F142" i="12"/>
  <c r="E142" i="12" s="1"/>
  <c r="F143" i="12"/>
  <c r="E143" i="12" s="1"/>
  <c r="F144" i="12"/>
  <c r="E144" i="12" s="1"/>
  <c r="F146" i="12"/>
  <c r="F147" i="12"/>
  <c r="E147" i="12" s="1"/>
  <c r="F148" i="12"/>
  <c r="E148" i="12" s="1"/>
  <c r="F149" i="12"/>
  <c r="E149" i="12" s="1"/>
  <c r="F150" i="12"/>
  <c r="F151" i="12"/>
  <c r="E151" i="12" s="1"/>
  <c r="F152" i="12"/>
  <c r="F153" i="12"/>
  <c r="F156" i="12"/>
  <c r="E156" i="12" s="1"/>
  <c r="F157" i="12"/>
  <c r="E157" i="12" s="1"/>
  <c r="F158" i="12"/>
  <c r="E158" i="12" s="1"/>
  <c r="F159" i="12"/>
  <c r="E159" i="12" s="1"/>
  <c r="F160" i="12"/>
  <c r="E160" i="12" s="1"/>
  <c r="F161" i="12"/>
  <c r="E161" i="12" s="1"/>
  <c r="F163" i="12"/>
  <c r="E163" i="12" s="1"/>
  <c r="F165" i="12"/>
  <c r="E165" i="12" s="1"/>
  <c r="F166" i="12"/>
  <c r="E166" i="12" s="1"/>
  <c r="F167" i="12"/>
  <c r="E167" i="12" s="1"/>
  <c r="F168" i="12"/>
  <c r="E168" i="12" s="1"/>
  <c r="F170" i="12"/>
  <c r="E170" i="12" s="1"/>
  <c r="F171" i="12"/>
  <c r="E171" i="12" s="1"/>
  <c r="F172" i="12"/>
  <c r="E190" i="12" l="1"/>
  <c r="E110" i="12"/>
  <c r="D113" i="12"/>
  <c r="D243" i="12"/>
  <c r="D155" i="12"/>
  <c r="D174" i="12" s="1"/>
  <c r="E38" i="12"/>
  <c r="D39" i="12"/>
  <c r="D211" i="12"/>
  <c r="D244" i="12" s="1"/>
  <c r="E67" i="12"/>
  <c r="E274" i="12"/>
  <c r="E138" i="12"/>
  <c r="D94" i="12"/>
  <c r="E154" i="12"/>
  <c r="E272" i="1"/>
  <c r="H262" i="1"/>
  <c r="E249" i="1"/>
  <c r="E252" i="1"/>
  <c r="E268" i="1"/>
  <c r="E270" i="1"/>
  <c r="E254" i="1"/>
  <c r="E147" i="1"/>
  <c r="H202" i="1"/>
  <c r="I242" i="1"/>
  <c r="H253" i="1"/>
  <c r="D275" i="1"/>
  <c r="F275" i="12" s="1"/>
  <c r="E275" i="12" s="1"/>
  <c r="F271" i="12"/>
  <c r="E271" i="12" s="1"/>
  <c r="H62" i="1"/>
  <c r="E136" i="1"/>
  <c r="E142" i="1"/>
  <c r="I189" i="1"/>
  <c r="H197" i="1"/>
  <c r="E263" i="1"/>
  <c r="G275" i="1"/>
  <c r="I154" i="1"/>
  <c r="H154" i="1" s="1"/>
  <c r="G190" i="1"/>
  <c r="G244" i="1" s="1"/>
  <c r="E251" i="1"/>
  <c r="E260" i="1"/>
  <c r="H264" i="1"/>
  <c r="E51" i="1"/>
  <c r="H71" i="1"/>
  <c r="E199" i="1"/>
  <c r="E205" i="1"/>
  <c r="H247" i="1"/>
  <c r="H255" i="1"/>
  <c r="H273" i="1"/>
  <c r="H59" i="1"/>
  <c r="E65" i="1"/>
  <c r="E118" i="1"/>
  <c r="H145" i="1"/>
  <c r="H157" i="1"/>
  <c r="H163" i="1"/>
  <c r="H170" i="1"/>
  <c r="E194" i="1"/>
  <c r="I271" i="1"/>
  <c r="H271" i="1" s="1"/>
  <c r="H231" i="1"/>
  <c r="I233" i="1"/>
  <c r="E233" i="1" s="1"/>
  <c r="E229" i="1"/>
  <c r="E221" i="1"/>
  <c r="H223" i="1"/>
  <c r="H219" i="1"/>
  <c r="E226" i="1"/>
  <c r="E224" i="1"/>
  <c r="G243" i="1"/>
  <c r="H214" i="1"/>
  <c r="H216" i="1"/>
  <c r="E213" i="1"/>
  <c r="H217" i="1"/>
  <c r="F242" i="12"/>
  <c r="D243" i="1"/>
  <c r="F243" i="12" s="1"/>
  <c r="E208" i="1"/>
  <c r="H209" i="1"/>
  <c r="E206" i="1"/>
  <c r="E203" i="1"/>
  <c r="H204" i="1"/>
  <c r="I206" i="1"/>
  <c r="H206" i="1" s="1"/>
  <c r="H193" i="1"/>
  <c r="I200" i="1"/>
  <c r="E200" i="1" s="1"/>
  <c r="H195" i="1"/>
  <c r="F200" i="12"/>
  <c r="E200" i="12" s="1"/>
  <c r="E192" i="1"/>
  <c r="E178" i="1"/>
  <c r="E176" i="1"/>
  <c r="H181" i="1"/>
  <c r="I182" i="1"/>
  <c r="F182" i="12"/>
  <c r="E182" i="12" s="1"/>
  <c r="E186" i="1"/>
  <c r="E187" i="1"/>
  <c r="H184" i="1"/>
  <c r="F189" i="12"/>
  <c r="E189" i="12" s="1"/>
  <c r="G155" i="1"/>
  <c r="I155" i="1" s="1"/>
  <c r="E155" i="1" s="1"/>
  <c r="D155" i="1"/>
  <c r="H151" i="1"/>
  <c r="H153" i="1"/>
  <c r="H143" i="1"/>
  <c r="E150" i="1"/>
  <c r="H132" i="1"/>
  <c r="E129" i="1"/>
  <c r="E137" i="1"/>
  <c r="E131" i="1"/>
  <c r="H123" i="1"/>
  <c r="E120" i="1"/>
  <c r="E125" i="1"/>
  <c r="E117" i="1"/>
  <c r="E126" i="1"/>
  <c r="F127" i="12"/>
  <c r="E127" i="12" s="1"/>
  <c r="I173" i="1"/>
  <c r="E173" i="1" s="1"/>
  <c r="E171" i="1"/>
  <c r="E168" i="1"/>
  <c r="E162" i="1"/>
  <c r="I169" i="1"/>
  <c r="H169" i="1" s="1"/>
  <c r="E160" i="1"/>
  <c r="H166" i="1"/>
  <c r="I112" i="1"/>
  <c r="E112" i="1" s="1"/>
  <c r="I110" i="1"/>
  <c r="E110" i="1" s="1"/>
  <c r="E103" i="1"/>
  <c r="E108" i="1"/>
  <c r="H104" i="1"/>
  <c r="E100" i="1"/>
  <c r="H106" i="1"/>
  <c r="I98" i="1"/>
  <c r="H98" i="1" s="1"/>
  <c r="F98" i="12"/>
  <c r="E98" i="12" s="1"/>
  <c r="E96" i="1"/>
  <c r="I93" i="1"/>
  <c r="E76" i="1"/>
  <c r="H77" i="1"/>
  <c r="E73" i="1"/>
  <c r="H69" i="1"/>
  <c r="H66" i="1"/>
  <c r="I67" i="1"/>
  <c r="E67" i="1" s="1"/>
  <c r="I60" i="1"/>
  <c r="H60" i="1" s="1"/>
  <c r="E57" i="1"/>
  <c r="E54" i="1"/>
  <c r="E58" i="1"/>
  <c r="D94" i="1"/>
  <c r="H55" i="1"/>
  <c r="E43" i="1"/>
  <c r="E47" i="1"/>
  <c r="E48" i="1"/>
  <c r="H44" i="1"/>
  <c r="H46" i="1"/>
  <c r="E29" i="1"/>
  <c r="E28" i="1"/>
  <c r="E34" i="1"/>
  <c r="E27" i="1"/>
  <c r="H24" i="1"/>
  <c r="H32" i="1"/>
  <c r="E26" i="1"/>
  <c r="I38" i="1"/>
  <c r="E38" i="1" s="1"/>
  <c r="E16" i="1"/>
  <c r="H18" i="1"/>
  <c r="H15" i="1"/>
  <c r="E19" i="1"/>
  <c r="E11" i="1"/>
  <c r="E17" i="1"/>
  <c r="I21" i="1"/>
  <c r="H21" i="1" s="1"/>
  <c r="F169" i="12"/>
  <c r="E21" i="1"/>
  <c r="E37" i="1"/>
  <c r="E12" i="1"/>
  <c r="E20" i="1"/>
  <c r="E22" i="1"/>
  <c r="E30" i="1"/>
  <c r="G39" i="1"/>
  <c r="I39" i="1" s="1"/>
  <c r="H39" i="1" s="1"/>
  <c r="E13" i="1"/>
  <c r="E31" i="1"/>
  <c r="E60" i="12"/>
  <c r="E138" i="1"/>
  <c r="H138" i="1"/>
  <c r="H173" i="1"/>
  <c r="H189" i="1"/>
  <c r="F39" i="12"/>
  <c r="D174" i="1"/>
  <c r="F155" i="12"/>
  <c r="H78" i="1"/>
  <c r="G94" i="1"/>
  <c r="I127" i="1"/>
  <c r="E189" i="1"/>
  <c r="E41" i="1"/>
  <c r="E52" i="1"/>
  <c r="E63" i="1"/>
  <c r="E74" i="1"/>
  <c r="E101" i="1"/>
  <c r="E109" i="1"/>
  <c r="E111" i="1"/>
  <c r="D113" i="1"/>
  <c r="I210" i="1"/>
  <c r="E210" i="1" s="1"/>
  <c r="E222" i="1"/>
  <c r="I227" i="1"/>
  <c r="H227" i="1" s="1"/>
  <c r="E261" i="1"/>
  <c r="E269" i="1"/>
  <c r="I274" i="1"/>
  <c r="H274" i="1" s="1"/>
  <c r="E60" i="1"/>
  <c r="D211" i="1"/>
  <c r="F211" i="12" s="1"/>
  <c r="F173" i="12"/>
  <c r="E173" i="12" s="1"/>
  <c r="E152" i="12"/>
  <c r="E126" i="12"/>
  <c r="G113" i="1"/>
  <c r="E116" i="1"/>
  <c r="E124" i="1"/>
  <c r="E135" i="1"/>
  <c r="E158" i="1"/>
  <c r="E167" i="1"/>
  <c r="E185" i="1"/>
  <c r="E198" i="1"/>
  <c r="E220" i="1"/>
  <c r="E232" i="1"/>
  <c r="E250" i="1"/>
  <c r="E259" i="1"/>
  <c r="E267" i="1"/>
  <c r="E42" i="1"/>
  <c r="E53" i="1"/>
  <c r="E64" i="1"/>
  <c r="E75" i="1"/>
  <c r="E102" i="1"/>
  <c r="E119" i="1"/>
  <c r="E130" i="1"/>
  <c r="E141" i="1"/>
  <c r="E149" i="1"/>
  <c r="E161" i="1"/>
  <c r="E177" i="1"/>
  <c r="E182" i="1"/>
  <c r="E188" i="1"/>
  <c r="E217" i="1"/>
  <c r="E21" i="12"/>
  <c r="E45" i="1"/>
  <c r="I49" i="1"/>
  <c r="H49" i="1" s="1"/>
  <c r="E56" i="1"/>
  <c r="E70" i="1"/>
  <c r="E105" i="1"/>
  <c r="E122" i="1"/>
  <c r="E133" i="1"/>
  <c r="E144" i="1"/>
  <c r="E152" i="1"/>
  <c r="E156" i="1"/>
  <c r="E165" i="1"/>
  <c r="E180" i="1"/>
  <c r="E196" i="1"/>
  <c r="E215" i="1"/>
  <c r="E230" i="1"/>
  <c r="E248" i="1"/>
  <c r="E256" i="1"/>
  <c r="E265" i="1"/>
  <c r="E119" i="12"/>
  <c r="H182" i="1"/>
  <c r="E134" i="12"/>
  <c r="E243" i="12" l="1"/>
  <c r="E211" i="12"/>
  <c r="D114" i="12"/>
  <c r="D8" i="12" s="1"/>
  <c r="E155" i="12"/>
  <c r="E39" i="12"/>
  <c r="E271" i="1"/>
  <c r="I275" i="1"/>
  <c r="H275" i="1" s="1"/>
  <c r="H67" i="1"/>
  <c r="H233" i="1"/>
  <c r="H112" i="1"/>
  <c r="E154" i="1"/>
  <c r="G174" i="1"/>
  <c r="I174" i="1" s="1"/>
  <c r="E174" i="1" s="1"/>
  <c r="I190" i="1"/>
  <c r="H190" i="1" s="1"/>
  <c r="E169" i="1"/>
  <c r="E227" i="1"/>
  <c r="I243" i="1"/>
  <c r="H243" i="1" s="1"/>
  <c r="H200" i="1"/>
  <c r="H155" i="1"/>
  <c r="H110" i="1"/>
  <c r="D114" i="1"/>
  <c r="E98" i="1"/>
  <c r="I94" i="1"/>
  <c r="E94" i="1" s="1"/>
  <c r="F94" i="12"/>
  <c r="E94" i="12" s="1"/>
  <c r="H38" i="1"/>
  <c r="E274" i="1"/>
  <c r="H210" i="1"/>
  <c r="E49" i="1"/>
  <c r="I113" i="1"/>
  <c r="E113" i="1" s="1"/>
  <c r="F113" i="12"/>
  <c r="E113" i="12" s="1"/>
  <c r="E39" i="1"/>
  <c r="I211" i="1"/>
  <c r="H211" i="1" s="1"/>
  <c r="E127" i="1"/>
  <c r="H127" i="1"/>
  <c r="D244" i="1"/>
  <c r="F244" i="12" s="1"/>
  <c r="E244" i="12" s="1"/>
  <c r="F174" i="12"/>
  <c r="E174" i="12" s="1"/>
  <c r="G114" i="1"/>
  <c r="E275" i="1" l="1"/>
  <c r="E190" i="1"/>
  <c r="E243" i="1"/>
  <c r="D8" i="1"/>
  <c r="F8" i="12" s="1"/>
  <c r="E8" i="12" s="1"/>
  <c r="H174" i="1"/>
  <c r="F114" i="12"/>
  <c r="E114" i="12" s="1"/>
  <c r="I114" i="1"/>
  <c r="E114" i="1" s="1"/>
  <c r="H113" i="1"/>
  <c r="H94" i="1"/>
  <c r="I244" i="1"/>
  <c r="H244" i="1" s="1"/>
  <c r="G8" i="1"/>
  <c r="E211" i="1"/>
  <c r="E244" i="1" l="1"/>
  <c r="H114" i="1"/>
  <c r="I8" i="1"/>
  <c r="E8" i="1" s="1"/>
  <c r="I236" i="16"/>
  <c r="H236" i="16" s="1"/>
  <c r="I174" i="16"/>
  <c r="E174" i="16" s="1"/>
  <c r="I134" i="16"/>
  <c r="E134" i="16" s="1"/>
  <c r="H8" i="1" l="1"/>
  <c r="H134" i="16"/>
  <c r="E236" i="16"/>
  <c r="H174" i="16"/>
  <c r="G21" i="16"/>
  <c r="D21" i="16"/>
  <c r="G257" i="16" l="1"/>
  <c r="D257" i="16"/>
  <c r="G254" i="16"/>
  <c r="D254" i="16"/>
  <c r="G225" i="16"/>
  <c r="D225" i="16"/>
  <c r="G222" i="16"/>
  <c r="D222" i="16"/>
  <c r="G206" i="16"/>
  <c r="D206" i="16"/>
  <c r="G216" i="16"/>
  <c r="G189" i="16"/>
  <c r="D189" i="16"/>
  <c r="G195" i="16"/>
  <c r="D195" i="16"/>
  <c r="G199" i="16"/>
  <c r="D199" i="16"/>
  <c r="I199" i="16" s="1"/>
  <c r="H199" i="16" s="1"/>
  <c r="G170" i="16"/>
  <c r="D170" i="16"/>
  <c r="G177" i="16"/>
  <c r="D177" i="16"/>
  <c r="G142" i="16"/>
  <c r="D142" i="16"/>
  <c r="G126" i="16"/>
  <c r="D126" i="16"/>
  <c r="G115" i="16"/>
  <c r="D115" i="16"/>
  <c r="G100" i="16"/>
  <c r="D100" i="16"/>
  <c r="G98" i="16"/>
  <c r="D98" i="16"/>
  <c r="G86" i="16"/>
  <c r="D86" i="16"/>
  <c r="G81" i="16"/>
  <c r="D81" i="16"/>
  <c r="G78" i="16"/>
  <c r="D78" i="16"/>
  <c r="G67" i="16"/>
  <c r="D67" i="16"/>
  <c r="G60" i="16"/>
  <c r="D60" i="16"/>
  <c r="G49" i="16"/>
  <c r="D49" i="16"/>
  <c r="G38" i="16"/>
  <c r="G39" i="16" s="1"/>
  <c r="D38" i="16"/>
  <c r="D39" i="16" s="1"/>
  <c r="G161" i="16"/>
  <c r="D161" i="16"/>
  <c r="G157" i="16"/>
  <c r="D157" i="16"/>
  <c r="I256" i="16"/>
  <c r="E256" i="16" s="1"/>
  <c r="I255" i="16"/>
  <c r="E255" i="16" s="1"/>
  <c r="I253" i="16"/>
  <c r="H253" i="16" s="1"/>
  <c r="I252" i="16"/>
  <c r="H252" i="16" s="1"/>
  <c r="I251" i="16"/>
  <c r="H251" i="16" s="1"/>
  <c r="I250" i="16"/>
  <c r="H250" i="16" s="1"/>
  <c r="I249" i="16"/>
  <c r="E249" i="16" s="1"/>
  <c r="I248" i="16"/>
  <c r="E248" i="16" s="1"/>
  <c r="I247" i="16"/>
  <c r="H247" i="16" s="1"/>
  <c r="I246" i="16"/>
  <c r="E246" i="16" s="1"/>
  <c r="I245" i="16"/>
  <c r="H245" i="16" s="1"/>
  <c r="I244" i="16"/>
  <c r="H244" i="16" s="1"/>
  <c r="I243" i="16"/>
  <c r="E243" i="16" s="1"/>
  <c r="I242" i="16"/>
  <c r="H242" i="16" s="1"/>
  <c r="I241" i="16"/>
  <c r="H241" i="16" s="1"/>
  <c r="I239" i="16"/>
  <c r="E239" i="16" s="1"/>
  <c r="I238" i="16"/>
  <c r="H238" i="16" s="1"/>
  <c r="I237" i="16"/>
  <c r="H237" i="16" s="1"/>
  <c r="I235" i="16"/>
  <c r="H235" i="16" s="1"/>
  <c r="I234" i="16"/>
  <c r="E234" i="16" s="1"/>
  <c r="I233" i="16"/>
  <c r="H233" i="16" s="1"/>
  <c r="I232" i="16"/>
  <c r="H232" i="16" s="1"/>
  <c r="I231" i="16"/>
  <c r="E231" i="16" s="1"/>
  <c r="I230" i="16"/>
  <c r="H230" i="16" s="1"/>
  <c r="I229" i="16"/>
  <c r="H229" i="16" s="1"/>
  <c r="I224" i="16"/>
  <c r="H224" i="16" s="1"/>
  <c r="I221" i="16"/>
  <c r="H221" i="16" s="1"/>
  <c r="I220" i="16"/>
  <c r="H220" i="16" s="1"/>
  <c r="I219" i="16"/>
  <c r="E219" i="16" s="1"/>
  <c r="I218" i="16"/>
  <c r="H218" i="16" s="1"/>
  <c r="I205" i="16"/>
  <c r="H205" i="16" s="1"/>
  <c r="I204" i="16"/>
  <c r="E204" i="16" s="1"/>
  <c r="I203" i="16"/>
  <c r="H203" i="16" s="1"/>
  <c r="I202" i="16"/>
  <c r="E202" i="16" s="1"/>
  <c r="I214" i="16"/>
  <c r="E214" i="16" s="1"/>
  <c r="I213" i="16"/>
  <c r="H213" i="16" s="1"/>
  <c r="I212" i="16"/>
  <c r="H212" i="16" s="1"/>
  <c r="I211" i="16"/>
  <c r="H211" i="16" s="1"/>
  <c r="I210" i="16"/>
  <c r="H210" i="16" s="1"/>
  <c r="I209" i="16"/>
  <c r="H209" i="16" s="1"/>
  <c r="I208" i="16"/>
  <c r="E208" i="16" s="1"/>
  <c r="I188" i="16"/>
  <c r="H188" i="16" s="1"/>
  <c r="I187" i="16"/>
  <c r="E187" i="16" s="1"/>
  <c r="I186" i="16"/>
  <c r="H186" i="16" s="1"/>
  <c r="I185" i="16"/>
  <c r="H185" i="16" s="1"/>
  <c r="I184" i="16"/>
  <c r="E184" i="16" s="1"/>
  <c r="I182" i="16"/>
  <c r="H182" i="16" s="1"/>
  <c r="I181" i="16"/>
  <c r="H181" i="16" s="1"/>
  <c r="I180" i="16"/>
  <c r="H180" i="16" s="1"/>
  <c r="I194" i="16"/>
  <c r="H194" i="16" s="1"/>
  <c r="I193" i="16"/>
  <c r="H193" i="16" s="1"/>
  <c r="I192" i="16"/>
  <c r="E192" i="16" s="1"/>
  <c r="I191" i="16"/>
  <c r="H191" i="16" s="1"/>
  <c r="I198" i="16"/>
  <c r="H198" i="16" s="1"/>
  <c r="I197" i="16"/>
  <c r="H197" i="16" s="1"/>
  <c r="I169" i="16"/>
  <c r="E169" i="16" s="1"/>
  <c r="I168" i="16"/>
  <c r="H168" i="16" s="1"/>
  <c r="I167" i="16"/>
  <c r="H167" i="16" s="1"/>
  <c r="I166" i="16"/>
  <c r="H166" i="16" s="1"/>
  <c r="I165" i="16"/>
  <c r="E165" i="16" s="1"/>
  <c r="I164" i="16"/>
  <c r="H164" i="16" s="1"/>
  <c r="I176" i="16"/>
  <c r="H176" i="16" s="1"/>
  <c r="I175" i="16"/>
  <c r="H175" i="16" s="1"/>
  <c r="I173" i="16"/>
  <c r="H173" i="16" s="1"/>
  <c r="I172" i="16"/>
  <c r="H172" i="16" s="1"/>
  <c r="I141" i="16"/>
  <c r="H141" i="16" s="1"/>
  <c r="I140" i="16"/>
  <c r="H140" i="16" s="1"/>
  <c r="I139" i="16"/>
  <c r="H139" i="16" s="1"/>
  <c r="I138" i="16"/>
  <c r="E138" i="16" s="1"/>
  <c r="I137" i="16"/>
  <c r="H137" i="16" s="1"/>
  <c r="I136" i="16"/>
  <c r="H136" i="16" s="1"/>
  <c r="I135" i="16"/>
  <c r="E135" i="16" s="1"/>
  <c r="I133" i="16"/>
  <c r="H133" i="16" s="1"/>
  <c r="I132" i="16"/>
  <c r="H132" i="16" s="1"/>
  <c r="I131" i="16"/>
  <c r="H131" i="16" s="1"/>
  <c r="I130" i="16"/>
  <c r="H130" i="16" s="1"/>
  <c r="I129" i="16"/>
  <c r="H129" i="16" s="1"/>
  <c r="I128" i="16"/>
  <c r="H128" i="16" s="1"/>
  <c r="I125" i="16"/>
  <c r="H125" i="16" s="1"/>
  <c r="I124" i="16"/>
  <c r="H124" i="16" s="1"/>
  <c r="I123" i="16"/>
  <c r="H123" i="16" s="1"/>
  <c r="I122" i="16"/>
  <c r="H122" i="16" s="1"/>
  <c r="I121" i="16"/>
  <c r="H121" i="16" s="1"/>
  <c r="I120" i="16"/>
  <c r="H120" i="16" s="1"/>
  <c r="I119" i="16"/>
  <c r="H119" i="16" s="1"/>
  <c r="I118" i="16"/>
  <c r="E118" i="16" s="1"/>
  <c r="I117" i="16"/>
  <c r="I114" i="16"/>
  <c r="H114" i="16" s="1"/>
  <c r="I113" i="16"/>
  <c r="H113" i="16" s="1"/>
  <c r="I112" i="16"/>
  <c r="H112" i="16" s="1"/>
  <c r="I111" i="16"/>
  <c r="E111" i="16" s="1"/>
  <c r="I110" i="16"/>
  <c r="E110" i="16" s="1"/>
  <c r="I109" i="16"/>
  <c r="I108" i="16"/>
  <c r="H108" i="16" s="1"/>
  <c r="I107" i="16"/>
  <c r="H107" i="16" s="1"/>
  <c r="I106" i="16"/>
  <c r="H106" i="16" s="1"/>
  <c r="I105" i="16"/>
  <c r="I104" i="16"/>
  <c r="H104" i="16" s="1"/>
  <c r="I99" i="16"/>
  <c r="H99" i="16" s="1"/>
  <c r="I97" i="16"/>
  <c r="H97" i="16" s="1"/>
  <c r="I96" i="16"/>
  <c r="H96" i="16" s="1"/>
  <c r="I95" i="16"/>
  <c r="H95" i="16" s="1"/>
  <c r="I94" i="16"/>
  <c r="E94" i="16" s="1"/>
  <c r="I93" i="16"/>
  <c r="H93" i="16" s="1"/>
  <c r="I92" i="16"/>
  <c r="H92" i="16" s="1"/>
  <c r="I91" i="16"/>
  <c r="H91" i="16" s="1"/>
  <c r="I90" i="16"/>
  <c r="E90" i="16" s="1"/>
  <c r="I89" i="16"/>
  <c r="H89" i="16" s="1"/>
  <c r="I88" i="16"/>
  <c r="H88" i="16" s="1"/>
  <c r="I85" i="16"/>
  <c r="H85" i="16" s="1"/>
  <c r="I84" i="16"/>
  <c r="H84" i="16" s="1"/>
  <c r="I80" i="16"/>
  <c r="I77" i="16"/>
  <c r="H77" i="16" s="1"/>
  <c r="I76" i="16"/>
  <c r="E76" i="16" s="1"/>
  <c r="I75" i="16"/>
  <c r="E75" i="16" s="1"/>
  <c r="I74" i="16"/>
  <c r="H74" i="16" s="1"/>
  <c r="I73" i="16"/>
  <c r="H73" i="16" s="1"/>
  <c r="I72" i="16"/>
  <c r="H72" i="16" s="1"/>
  <c r="I71" i="16"/>
  <c r="H71" i="16" s="1"/>
  <c r="I70" i="16"/>
  <c r="H70" i="16" s="1"/>
  <c r="I69" i="16"/>
  <c r="H69" i="16" s="1"/>
  <c r="I66" i="16"/>
  <c r="H66" i="16" s="1"/>
  <c r="I65" i="16"/>
  <c r="H65" i="16" s="1"/>
  <c r="I64" i="16"/>
  <c r="H64" i="16" s="1"/>
  <c r="I63" i="16"/>
  <c r="H63" i="16" s="1"/>
  <c r="I62" i="16"/>
  <c r="H62" i="16" s="1"/>
  <c r="I59" i="16"/>
  <c r="E59" i="16" s="1"/>
  <c r="I58" i="16"/>
  <c r="H58" i="16" s="1"/>
  <c r="I57" i="16"/>
  <c r="H57" i="16" s="1"/>
  <c r="I56" i="16"/>
  <c r="H56" i="16" s="1"/>
  <c r="I55" i="16"/>
  <c r="H55" i="16" s="1"/>
  <c r="I54" i="16"/>
  <c r="H54" i="16" s="1"/>
  <c r="I53" i="16"/>
  <c r="H53" i="16" s="1"/>
  <c r="I52" i="16"/>
  <c r="E52" i="16" s="1"/>
  <c r="I51" i="16"/>
  <c r="E51" i="16" s="1"/>
  <c r="I48" i="16"/>
  <c r="H48" i="16" s="1"/>
  <c r="I47" i="16"/>
  <c r="H47" i="16" s="1"/>
  <c r="I46" i="16"/>
  <c r="H46" i="16" s="1"/>
  <c r="I45" i="16"/>
  <c r="H45" i="16" s="1"/>
  <c r="I44" i="16"/>
  <c r="E44" i="16" s="1"/>
  <c r="I43" i="16"/>
  <c r="E43" i="16" s="1"/>
  <c r="I42" i="16"/>
  <c r="H42" i="16" s="1"/>
  <c r="I41" i="16"/>
  <c r="H41" i="16" s="1"/>
  <c r="I37" i="16"/>
  <c r="H37" i="16" s="1"/>
  <c r="I36" i="16"/>
  <c r="I35" i="16"/>
  <c r="I34" i="16"/>
  <c r="E34" i="16" s="1"/>
  <c r="I33" i="16"/>
  <c r="H33" i="16" s="1"/>
  <c r="I32" i="16"/>
  <c r="H32" i="16" s="1"/>
  <c r="I31" i="16"/>
  <c r="H31" i="16" s="1"/>
  <c r="I30" i="16"/>
  <c r="H30" i="16" s="1"/>
  <c r="I29" i="16"/>
  <c r="H29" i="16" s="1"/>
  <c r="I28" i="16"/>
  <c r="H28" i="16" s="1"/>
  <c r="I27" i="16"/>
  <c r="E27" i="16" s="1"/>
  <c r="I26" i="16"/>
  <c r="E26" i="16" s="1"/>
  <c r="I25" i="16"/>
  <c r="I24" i="16"/>
  <c r="H24" i="16" s="1"/>
  <c r="I23" i="16"/>
  <c r="H23" i="16" s="1"/>
  <c r="I22" i="16"/>
  <c r="H22" i="16" s="1"/>
  <c r="I20" i="16"/>
  <c r="H20" i="16" s="1"/>
  <c r="I19" i="16"/>
  <c r="E19" i="16" s="1"/>
  <c r="I18" i="16"/>
  <c r="E18" i="16" s="1"/>
  <c r="I17" i="16"/>
  <c r="E17" i="16" s="1"/>
  <c r="I16" i="16"/>
  <c r="H16" i="16" s="1"/>
  <c r="I15" i="16"/>
  <c r="H15" i="16" s="1"/>
  <c r="I14" i="16"/>
  <c r="I13" i="16"/>
  <c r="H13" i="16" s="1"/>
  <c r="I12" i="16"/>
  <c r="H12" i="16" s="1"/>
  <c r="I11" i="16"/>
  <c r="E11" i="16" s="1"/>
  <c r="I10" i="16"/>
  <c r="I160" i="16"/>
  <c r="I159" i="16"/>
  <c r="E159" i="16" s="1"/>
  <c r="I158" i="16"/>
  <c r="H158" i="16" s="1"/>
  <c r="I156" i="16"/>
  <c r="E156" i="16" s="1"/>
  <c r="I155" i="16"/>
  <c r="E155" i="16" s="1"/>
  <c r="I154" i="16"/>
  <c r="H154" i="16" s="1"/>
  <c r="I153" i="16"/>
  <c r="H153" i="16" s="1"/>
  <c r="I151" i="16"/>
  <c r="H151" i="16" s="1"/>
  <c r="I150" i="16"/>
  <c r="E150" i="16" s="1"/>
  <c r="I149" i="16"/>
  <c r="H149" i="16" s="1"/>
  <c r="I148" i="16"/>
  <c r="H148" i="16" s="1"/>
  <c r="I147" i="16"/>
  <c r="E147" i="16" s="1"/>
  <c r="I146" i="16"/>
  <c r="E146" i="16" s="1"/>
  <c r="I145" i="16"/>
  <c r="H145" i="16" s="1"/>
  <c r="H92" i="21"/>
  <c r="D92" i="21" s="1"/>
  <c r="H83" i="21"/>
  <c r="G83" i="21" s="1"/>
  <c r="H76" i="21"/>
  <c r="G76" i="21" s="1"/>
  <c r="H75" i="21"/>
  <c r="G75" i="21" s="1"/>
  <c r="H73" i="21"/>
  <c r="G73" i="21" s="1"/>
  <c r="H72" i="21"/>
  <c r="H71" i="21"/>
  <c r="D71" i="21" s="1"/>
  <c r="H62" i="21"/>
  <c r="D62" i="21" s="1"/>
  <c r="H61" i="21"/>
  <c r="G61" i="21" s="1"/>
  <c r="H60" i="21"/>
  <c r="G60" i="21" s="1"/>
  <c r="H59" i="21"/>
  <c r="D59" i="21" s="1"/>
  <c r="H58" i="21"/>
  <c r="G58" i="21" s="1"/>
  <c r="H57" i="21"/>
  <c r="H56" i="21"/>
  <c r="D56" i="21" s="1"/>
  <c r="H55" i="21"/>
  <c r="D55" i="21" s="1"/>
  <c r="H54" i="21"/>
  <c r="D54" i="21" s="1"/>
  <c r="H53" i="21"/>
  <c r="D53" i="21" s="1"/>
  <c r="H52" i="21"/>
  <c r="G52" i="21" s="1"/>
  <c r="H51" i="21"/>
  <c r="D51" i="21" s="1"/>
  <c r="G92" i="21"/>
  <c r="D83" i="21"/>
  <c r="H134" i="26"/>
  <c r="D134" i="26" s="1"/>
  <c r="H133" i="26"/>
  <c r="G133" i="26" s="1"/>
  <c r="H132" i="26"/>
  <c r="D132" i="26" s="1"/>
  <c r="H117" i="26"/>
  <c r="D117" i="26" s="1"/>
  <c r="H115" i="26"/>
  <c r="G115" i="26" s="1"/>
  <c r="H104" i="26"/>
  <c r="G104" i="26" s="1"/>
  <c r="H94" i="26"/>
  <c r="G94" i="26" s="1"/>
  <c r="H80" i="26"/>
  <c r="G80" i="26" s="1"/>
  <c r="H64" i="26"/>
  <c r="G64" i="26" s="1"/>
  <c r="H57" i="26"/>
  <c r="D57" i="26" s="1"/>
  <c r="H45" i="26"/>
  <c r="D45" i="26" s="1"/>
  <c r="H35" i="26"/>
  <c r="G35" i="26" s="1"/>
  <c r="H18" i="26"/>
  <c r="D18" i="26" s="1"/>
  <c r="H12" i="26"/>
  <c r="G12" i="26" s="1"/>
  <c r="H10" i="26"/>
  <c r="G10" i="26" s="1"/>
  <c r="G134" i="26" l="1"/>
  <c r="G51" i="21"/>
  <c r="G53" i="21"/>
  <c r="D61" i="21"/>
  <c r="D75" i="21"/>
  <c r="D73" i="21"/>
  <c r="D58" i="21"/>
  <c r="G59" i="21"/>
  <c r="D60" i="21"/>
  <c r="G258" i="16"/>
  <c r="I216" i="16"/>
  <c r="H216" i="16" s="1"/>
  <c r="I67" i="16"/>
  <c r="E67" i="16" s="1"/>
  <c r="G200" i="16"/>
  <c r="D200" i="16"/>
  <c r="H169" i="16"/>
  <c r="I254" i="16"/>
  <c r="H254" i="16" s="1"/>
  <c r="D258" i="16"/>
  <c r="I39" i="16"/>
  <c r="H39" i="16" s="1"/>
  <c r="I161" i="16"/>
  <c r="H161" i="16" s="1"/>
  <c r="I195" i="16"/>
  <c r="H195" i="16" s="1"/>
  <c r="H249" i="16"/>
  <c r="E93" i="16"/>
  <c r="D133" i="26"/>
  <c r="H147" i="16"/>
  <c r="I142" i="16"/>
  <c r="H142" i="16" s="1"/>
  <c r="H138" i="16"/>
  <c r="H135" i="16"/>
  <c r="H202" i="16"/>
  <c r="D178" i="16"/>
  <c r="E30" i="16"/>
  <c r="I126" i="16"/>
  <c r="E126" i="16" s="1"/>
  <c r="I206" i="16"/>
  <c r="H206" i="16" s="1"/>
  <c r="D226" i="16"/>
  <c r="E212" i="16"/>
  <c r="G226" i="16"/>
  <c r="H17" i="16"/>
  <c r="E145" i="16"/>
  <c r="H150" i="16"/>
  <c r="E13" i="16"/>
  <c r="E45" i="16"/>
  <c r="H110" i="16"/>
  <c r="E129" i="16"/>
  <c r="E211" i="16"/>
  <c r="I177" i="16"/>
  <c r="E177" i="16" s="1"/>
  <c r="H231" i="16"/>
  <c r="E247" i="16"/>
  <c r="H156" i="16"/>
  <c r="H51" i="16"/>
  <c r="H76" i="16"/>
  <c r="H111" i="16"/>
  <c r="H204" i="16"/>
  <c r="H248" i="16"/>
  <c r="E253" i="16"/>
  <c r="E154" i="16"/>
  <c r="E55" i="16"/>
  <c r="E235" i="16"/>
  <c r="H243" i="16"/>
  <c r="I222" i="16"/>
  <c r="H222" i="16" s="1"/>
  <c r="H155" i="16"/>
  <c r="H19" i="16"/>
  <c r="H90" i="16"/>
  <c r="H234" i="16"/>
  <c r="H246" i="16"/>
  <c r="H256" i="16"/>
  <c r="I49" i="16"/>
  <c r="H49" i="16" s="1"/>
  <c r="E63" i="16"/>
  <c r="E133" i="16"/>
  <c r="E168" i="16"/>
  <c r="G178" i="16"/>
  <c r="G227" i="16" s="1"/>
  <c r="G101" i="16"/>
  <c r="H94" i="16"/>
  <c r="E130" i="16"/>
  <c r="E238" i="16"/>
  <c r="H26" i="16"/>
  <c r="H165" i="16"/>
  <c r="H214" i="16"/>
  <c r="H255" i="16"/>
  <c r="E121" i="16"/>
  <c r="E172" i="16"/>
  <c r="E191" i="16"/>
  <c r="D143" i="16"/>
  <c r="D162" i="16" s="1"/>
  <c r="E149" i="16"/>
  <c r="H159" i="16"/>
  <c r="H11" i="16"/>
  <c r="E22" i="16"/>
  <c r="E28" i="16"/>
  <c r="H34" i="16"/>
  <c r="H43" i="16"/>
  <c r="H184" i="16"/>
  <c r="E220" i="16"/>
  <c r="G143" i="16"/>
  <c r="G162" i="16" s="1"/>
  <c r="I60" i="16"/>
  <c r="E60" i="16" s="1"/>
  <c r="E53" i="16"/>
  <c r="H59" i="16"/>
  <c r="E119" i="16"/>
  <c r="E166" i="16"/>
  <c r="H187" i="16"/>
  <c r="E218" i="16"/>
  <c r="I157" i="16"/>
  <c r="E157" i="16" s="1"/>
  <c r="E125" i="16"/>
  <c r="D101" i="16"/>
  <c r="E158" i="16"/>
  <c r="E47" i="16"/>
  <c r="E176" i="16"/>
  <c r="E188" i="16"/>
  <c r="H219" i="16"/>
  <c r="E33" i="16"/>
  <c r="E58" i="16"/>
  <c r="E69" i="16"/>
  <c r="E85" i="16"/>
  <c r="E95" i="16"/>
  <c r="D82" i="16"/>
  <c r="E148" i="16"/>
  <c r="E12" i="16"/>
  <c r="E20" i="16"/>
  <c r="E29" i="16"/>
  <c r="E37" i="16"/>
  <c r="H44" i="16"/>
  <c r="E54" i="16"/>
  <c r="E74" i="16"/>
  <c r="E77" i="16"/>
  <c r="E113" i="16"/>
  <c r="H118" i="16"/>
  <c r="E197" i="16"/>
  <c r="E181" i="16"/>
  <c r="E185" i="16"/>
  <c r="E205" i="16"/>
  <c r="E229" i="16"/>
  <c r="E232" i="16"/>
  <c r="H239" i="16"/>
  <c r="E251" i="16"/>
  <c r="I100" i="16"/>
  <c r="E100" i="16" s="1"/>
  <c r="E70" i="16"/>
  <c r="E122" i="16"/>
  <c r="E173" i="16"/>
  <c r="H192" i="16"/>
  <c r="H208" i="16"/>
  <c r="E244" i="16"/>
  <c r="I86" i="16"/>
  <c r="E86" i="16" s="1"/>
  <c r="I115" i="16"/>
  <c r="H115" i="16" s="1"/>
  <c r="E241" i="16"/>
  <c r="E42" i="16"/>
  <c r="E66" i="16"/>
  <c r="E71" i="16"/>
  <c r="H75" i="16"/>
  <c r="E89" i="16"/>
  <c r="E97" i="16"/>
  <c r="E106" i="16"/>
  <c r="E114" i="16"/>
  <c r="E137" i="16"/>
  <c r="E141" i="16"/>
  <c r="E198" i="16"/>
  <c r="E193" i="16"/>
  <c r="E182" i="16"/>
  <c r="E209" i="16"/>
  <c r="E230" i="16"/>
  <c r="E252" i="16"/>
  <c r="I257" i="16"/>
  <c r="H257" i="16" s="1"/>
  <c r="H146" i="16"/>
  <c r="H18" i="16"/>
  <c r="H27" i="16"/>
  <c r="E46" i="16"/>
  <c r="H52" i="16"/>
  <c r="E62" i="16"/>
  <c r="I189" i="16"/>
  <c r="H189" i="16" s="1"/>
  <c r="I81" i="16"/>
  <c r="G82" i="16"/>
  <c r="I225" i="16"/>
  <c r="H225" i="16" s="1"/>
  <c r="E216" i="16"/>
  <c r="I170" i="16"/>
  <c r="E170" i="16" s="1"/>
  <c r="I98" i="16"/>
  <c r="H98" i="16" s="1"/>
  <c r="I78" i="16"/>
  <c r="H78" i="16" s="1"/>
  <c r="H67" i="16"/>
  <c r="I38" i="16"/>
  <c r="E38" i="16" s="1"/>
  <c r="I21" i="16"/>
  <c r="H21" i="16" s="1"/>
  <c r="E153" i="16"/>
  <c r="E16" i="16"/>
  <c r="E24" i="16"/>
  <c r="E32" i="16"/>
  <c r="E41" i="16"/>
  <c r="E57" i="16"/>
  <c r="E65" i="16"/>
  <c r="E73" i="16"/>
  <c r="E84" i="16"/>
  <c r="E92" i="16"/>
  <c r="E99" i="16"/>
  <c r="E108" i="16"/>
  <c r="E124" i="16"/>
  <c r="E132" i="16"/>
  <c r="E140" i="16"/>
  <c r="E254" i="16"/>
  <c r="E88" i="16"/>
  <c r="E96" i="16"/>
  <c r="E104" i="16"/>
  <c r="E112" i="16"/>
  <c r="E120" i="16"/>
  <c r="E128" i="16"/>
  <c r="E136" i="16"/>
  <c r="E164" i="16"/>
  <c r="E194" i="16"/>
  <c r="E186" i="16"/>
  <c r="E210" i="16"/>
  <c r="E203" i="16"/>
  <c r="E221" i="16"/>
  <c r="E224" i="16"/>
  <c r="E233" i="16"/>
  <c r="E242" i="16"/>
  <c r="E250" i="16"/>
  <c r="E151" i="16"/>
  <c r="E15" i="16"/>
  <c r="E23" i="16"/>
  <c r="E31" i="16"/>
  <c r="E48" i="16"/>
  <c r="E56" i="16"/>
  <c r="E64" i="16"/>
  <c r="E72" i="16"/>
  <c r="E91" i="16"/>
  <c r="E107" i="16"/>
  <c r="E123" i="16"/>
  <c r="E131" i="16"/>
  <c r="E139" i="16"/>
  <c r="E175" i="16"/>
  <c r="E167" i="16"/>
  <c r="E199" i="16"/>
  <c r="E180" i="16"/>
  <c r="E213" i="16"/>
  <c r="E237" i="16"/>
  <c r="E245" i="16"/>
  <c r="D52" i="21"/>
  <c r="D76" i="21"/>
  <c r="G71" i="21"/>
  <c r="G62" i="21"/>
  <c r="G54" i="21"/>
  <c r="G55" i="21"/>
  <c r="G56" i="21"/>
  <c r="G57" i="26"/>
  <c r="G132" i="26"/>
  <c r="G45" i="26"/>
  <c r="G117" i="26"/>
  <c r="D115" i="26"/>
  <c r="D94" i="26"/>
  <c r="D104" i="26"/>
  <c r="D80" i="26"/>
  <c r="D64" i="26"/>
  <c r="D35" i="26"/>
  <c r="G18" i="26"/>
  <c r="D12" i="26"/>
  <c r="D10" i="26"/>
  <c r="D227" i="16" l="1"/>
  <c r="E142" i="16"/>
  <c r="I162" i="16"/>
  <c r="E162" i="16" s="1"/>
  <c r="G102" i="16"/>
  <c r="G8" i="16" s="1"/>
  <c r="D102" i="16"/>
  <c r="H177" i="16"/>
  <c r="E195" i="16"/>
  <c r="I258" i="16"/>
  <c r="H258" i="16" s="1"/>
  <c r="E39" i="16"/>
  <c r="E161" i="16"/>
  <c r="E206" i="16"/>
  <c r="H126" i="16"/>
  <c r="H60" i="16"/>
  <c r="E222" i="16"/>
  <c r="I226" i="16"/>
  <c r="H226" i="16" s="1"/>
  <c r="E225" i="16"/>
  <c r="H86" i="16"/>
  <c r="E189" i="16"/>
  <c r="E49" i="16"/>
  <c r="H157" i="16"/>
  <c r="I143" i="16"/>
  <c r="I82" i="16"/>
  <c r="E82" i="16" s="1"/>
  <c r="H38" i="16"/>
  <c r="E115" i="16"/>
  <c r="H170" i="16"/>
  <c r="E257" i="16"/>
  <c r="H100" i="16"/>
  <c r="I178" i="16"/>
  <c r="H178" i="16" s="1"/>
  <c r="E98" i="16"/>
  <c r="E78" i="16"/>
  <c r="E21" i="16"/>
  <c r="E258" i="16" l="1"/>
  <c r="H162" i="16"/>
  <c r="I227" i="16"/>
  <c r="H227" i="16" s="1"/>
  <c r="D8" i="16"/>
  <c r="I102" i="16"/>
  <c r="H102" i="16" s="1"/>
  <c r="E226" i="16"/>
  <c r="H82" i="16"/>
  <c r="H143" i="16"/>
  <c r="E143" i="16"/>
  <c r="E178" i="16"/>
  <c r="E227" i="16" l="1"/>
  <c r="E102" i="16"/>
  <c r="C8" i="26"/>
  <c r="H121" i="26"/>
  <c r="D121" i="26" s="1"/>
  <c r="H109" i="26"/>
  <c r="D109" i="26" s="1"/>
  <c r="H53" i="26"/>
  <c r="G53" i="26" s="1"/>
  <c r="H42" i="26"/>
  <c r="D42" i="26" s="1"/>
  <c r="H39" i="26"/>
  <c r="D39" i="26" s="1"/>
  <c r="H21" i="26"/>
  <c r="D21" i="26" s="1"/>
  <c r="G121" i="26" l="1"/>
  <c r="G42" i="26"/>
  <c r="G109" i="26"/>
  <c r="D53" i="26"/>
  <c r="G39" i="26"/>
  <c r="G21" i="26"/>
  <c r="H20" i="21"/>
  <c r="D20" i="21" s="1"/>
  <c r="H89" i="21"/>
  <c r="D89" i="21" s="1"/>
  <c r="H32" i="26"/>
  <c r="D32" i="26" s="1"/>
  <c r="H105" i="26"/>
  <c r="D105" i="26" s="1"/>
  <c r="G20" i="21" l="1"/>
  <c r="G89" i="21"/>
  <c r="G32" i="26"/>
  <c r="G105" i="26"/>
  <c r="H81" i="21" l="1"/>
  <c r="H29" i="21"/>
  <c r="G29" i="21" s="1"/>
  <c r="D29" i="21" l="1"/>
  <c r="H38" i="21"/>
  <c r="G38" i="21" s="1"/>
  <c r="F8" i="21"/>
  <c r="D38" i="21" l="1"/>
  <c r="F8" i="26" l="1"/>
  <c r="H131" i="26"/>
  <c r="D131" i="26" s="1"/>
  <c r="H130" i="26"/>
  <c r="G130" i="26" s="1"/>
  <c r="H129" i="26"/>
  <c r="D129" i="26" s="1"/>
  <c r="H128" i="26"/>
  <c r="G128" i="26" s="1"/>
  <c r="H127" i="26"/>
  <c r="D127" i="26" s="1"/>
  <c r="H126" i="26"/>
  <c r="G126" i="26" s="1"/>
  <c r="H125" i="26"/>
  <c r="D125" i="26" s="1"/>
  <c r="H124" i="26"/>
  <c r="G124" i="26" s="1"/>
  <c r="H123" i="26"/>
  <c r="G123" i="26" s="1"/>
  <c r="H122" i="26"/>
  <c r="D122" i="26" s="1"/>
  <c r="H120" i="26"/>
  <c r="G120" i="26" s="1"/>
  <c r="H119" i="26"/>
  <c r="D119" i="26" s="1"/>
  <c r="H118" i="26"/>
  <c r="G118" i="26" s="1"/>
  <c r="H116" i="26"/>
  <c r="G116" i="26" s="1"/>
  <c r="H114" i="26"/>
  <c r="G114" i="26" s="1"/>
  <c r="H113" i="26"/>
  <c r="G113" i="26" s="1"/>
  <c r="H112" i="26"/>
  <c r="G112" i="26" s="1"/>
  <c r="H111" i="26"/>
  <c r="D111" i="26" s="1"/>
  <c r="H110" i="26"/>
  <c r="D110" i="26" s="1"/>
  <c r="H108" i="26"/>
  <c r="D108" i="26" s="1"/>
  <c r="H107" i="26"/>
  <c r="G107" i="26" s="1"/>
  <c r="H106" i="26"/>
  <c r="G106" i="26" s="1"/>
  <c r="H103" i="26"/>
  <c r="D103" i="26" s="1"/>
  <c r="H102" i="26"/>
  <c r="G102" i="26" s="1"/>
  <c r="H101" i="26"/>
  <c r="G101" i="26" s="1"/>
  <c r="H100" i="26"/>
  <c r="D100" i="26" s="1"/>
  <c r="H99" i="26"/>
  <c r="G99" i="26" s="1"/>
  <c r="H98" i="26"/>
  <c r="G98" i="26" s="1"/>
  <c r="H97" i="26"/>
  <c r="G97" i="26" s="1"/>
  <c r="H96" i="26"/>
  <c r="G96" i="26" s="1"/>
  <c r="H95" i="26"/>
  <c r="D95" i="26" s="1"/>
  <c r="H93" i="26"/>
  <c r="G93" i="26" s="1"/>
  <c r="H92" i="26"/>
  <c r="G92" i="26" s="1"/>
  <c r="H91" i="26"/>
  <c r="D91" i="26" s="1"/>
  <c r="H90" i="26"/>
  <c r="D90" i="26" s="1"/>
  <c r="H89" i="26"/>
  <c r="D89" i="26" s="1"/>
  <c r="H88" i="26"/>
  <c r="G88" i="26" s="1"/>
  <c r="H87" i="26"/>
  <c r="D87" i="26" s="1"/>
  <c r="H86" i="26"/>
  <c r="G86" i="26" s="1"/>
  <c r="H85" i="26"/>
  <c r="G85" i="26" s="1"/>
  <c r="H84" i="26"/>
  <c r="G84" i="26" s="1"/>
  <c r="H83" i="26"/>
  <c r="D83" i="26" s="1"/>
  <c r="H82" i="26"/>
  <c r="G82" i="26" s="1"/>
  <c r="H81" i="26"/>
  <c r="D81" i="26" s="1"/>
  <c r="H79" i="26"/>
  <c r="G79" i="26" s="1"/>
  <c r="H78" i="26"/>
  <c r="H77" i="26"/>
  <c r="H76" i="26"/>
  <c r="H75" i="26"/>
  <c r="H74" i="26"/>
  <c r="H73" i="26"/>
  <c r="H72" i="26"/>
  <c r="H71" i="26"/>
  <c r="H70" i="26"/>
  <c r="H69" i="26"/>
  <c r="H68" i="26"/>
  <c r="H67" i="26"/>
  <c r="H66" i="26"/>
  <c r="H65" i="26"/>
  <c r="H63" i="26"/>
  <c r="H62" i="26"/>
  <c r="H61" i="26"/>
  <c r="H60" i="26"/>
  <c r="H59" i="26"/>
  <c r="H58" i="26"/>
  <c r="H56" i="26"/>
  <c r="H55" i="26"/>
  <c r="H54" i="26"/>
  <c r="H52" i="26"/>
  <c r="H51" i="26"/>
  <c r="H50" i="26"/>
  <c r="H49" i="26"/>
  <c r="H48" i="26"/>
  <c r="H47" i="26"/>
  <c r="H46" i="26"/>
  <c r="H44" i="26"/>
  <c r="H43" i="26"/>
  <c r="H41" i="26"/>
  <c r="H40" i="26"/>
  <c r="H38" i="26"/>
  <c r="H37" i="26"/>
  <c r="H36" i="26"/>
  <c r="H34" i="26"/>
  <c r="H33" i="26"/>
  <c r="H31" i="26"/>
  <c r="H30" i="26"/>
  <c r="H29" i="26"/>
  <c r="H28" i="26"/>
  <c r="H27" i="26"/>
  <c r="H26" i="26"/>
  <c r="H25" i="26"/>
  <c r="H24" i="26"/>
  <c r="H23" i="26"/>
  <c r="H22" i="26"/>
  <c r="H20" i="26"/>
  <c r="H19" i="26"/>
  <c r="H17" i="26"/>
  <c r="H16" i="26"/>
  <c r="H15" i="26"/>
  <c r="H14" i="26"/>
  <c r="H13" i="26"/>
  <c r="H11" i="26"/>
  <c r="D106" i="26" l="1"/>
  <c r="D96" i="26"/>
  <c r="D116" i="26"/>
  <c r="D124" i="26"/>
  <c r="D86" i="26"/>
  <c r="G125" i="26"/>
  <c r="G90" i="26"/>
  <c r="D114" i="26"/>
  <c r="D98" i="26"/>
  <c r="D93" i="26"/>
  <c r="G119" i="26"/>
  <c r="G110" i="26"/>
  <c r="G87" i="26"/>
  <c r="G127" i="26"/>
  <c r="G108" i="26"/>
  <c r="G81" i="26"/>
  <c r="D85" i="26"/>
  <c r="G95" i="26"/>
  <c r="D120" i="26"/>
  <c r="D82" i="26"/>
  <c r="G103" i="26"/>
  <c r="D123" i="26"/>
  <c r="G111" i="26"/>
  <c r="G131" i="26"/>
  <c r="G89" i="26"/>
  <c r="D102" i="26"/>
  <c r="D128" i="26"/>
  <c r="G83" i="26"/>
  <c r="G122" i="26"/>
  <c r="D99" i="26"/>
  <c r="D113" i="26"/>
  <c r="G91" i="26"/>
  <c r="G129" i="26"/>
  <c r="G100" i="26"/>
  <c r="D79" i="26"/>
  <c r="D88" i="26"/>
  <c r="D97" i="26"/>
  <c r="D107" i="26"/>
  <c r="D118" i="26"/>
  <c r="D126" i="26"/>
  <c r="D84" i="26"/>
  <c r="D101" i="26"/>
  <c r="D112" i="26"/>
  <c r="D130" i="26"/>
  <c r="D92" i="26"/>
  <c r="I144" i="16"/>
  <c r="H27" i="21"/>
  <c r="G27" i="21" l="1"/>
  <c r="D27" i="21"/>
  <c r="I101" i="16" l="1"/>
  <c r="D78" i="26"/>
  <c r="G77" i="26"/>
  <c r="D76" i="26"/>
  <c r="G75" i="26"/>
  <c r="D74" i="26"/>
  <c r="D73" i="26"/>
  <c r="G72" i="26"/>
  <c r="G71" i="26"/>
  <c r="D70" i="26"/>
  <c r="G69" i="26"/>
  <c r="G68" i="26"/>
  <c r="G67" i="26"/>
  <c r="D66" i="26"/>
  <c r="G65" i="26"/>
  <c r="G63" i="26"/>
  <c r="G62" i="26"/>
  <c r="D61" i="26"/>
  <c r="G60" i="26"/>
  <c r="G59" i="26"/>
  <c r="G58" i="26"/>
  <c r="D56" i="26"/>
  <c r="D55" i="26"/>
  <c r="D54" i="26"/>
  <c r="D52" i="26"/>
  <c r="G52" i="26"/>
  <c r="G51" i="26"/>
  <c r="G50" i="26"/>
  <c r="G49" i="26"/>
  <c r="D48" i="26"/>
  <c r="G47" i="26"/>
  <c r="D46" i="26"/>
  <c r="G44" i="26"/>
  <c r="D43" i="26"/>
  <c r="G41" i="26"/>
  <c r="G40" i="26"/>
  <c r="G38" i="26"/>
  <c r="D37" i="26"/>
  <c r="G37" i="26"/>
  <c r="G36" i="26"/>
  <c r="D36" i="26"/>
  <c r="G34" i="26"/>
  <c r="G33" i="26"/>
  <c r="G31" i="26"/>
  <c r="G30" i="26"/>
  <c r="G29" i="26"/>
  <c r="G28" i="26"/>
  <c r="D27" i="26"/>
  <c r="G26" i="26"/>
  <c r="D25" i="26"/>
  <c r="G24" i="26"/>
  <c r="D23" i="26"/>
  <c r="G22" i="26"/>
  <c r="D20" i="26"/>
  <c r="G19" i="26"/>
  <c r="G17" i="26"/>
  <c r="G16" i="26"/>
  <c r="D15" i="26"/>
  <c r="G15" i="26"/>
  <c r="G14" i="26"/>
  <c r="G13" i="26"/>
  <c r="G11" i="26"/>
  <c r="H9" i="26"/>
  <c r="D9" i="26" s="1"/>
  <c r="E101" i="16" l="1"/>
  <c r="H101" i="16"/>
  <c r="G78" i="26"/>
  <c r="D34" i="26"/>
  <c r="D40" i="26"/>
  <c r="G73" i="26"/>
  <c r="D28" i="26"/>
  <c r="G54" i="26"/>
  <c r="G55" i="26"/>
  <c r="G25" i="26"/>
  <c r="G56" i="26"/>
  <c r="G46" i="26"/>
  <c r="G74" i="26"/>
  <c r="G23" i="26"/>
  <c r="D71" i="26"/>
  <c r="G76" i="26"/>
  <c r="D59" i="26"/>
  <c r="G66" i="26"/>
  <c r="D19" i="26"/>
  <c r="D50" i="26"/>
  <c r="D62" i="26"/>
  <c r="D30" i="26"/>
  <c r="G27" i="26"/>
  <c r="D63" i="26"/>
  <c r="G70" i="26"/>
  <c r="G9" i="26"/>
  <c r="D33" i="26"/>
  <c r="D16" i="26"/>
  <c r="G20" i="26"/>
  <c r="D47" i="26"/>
  <c r="D68" i="26"/>
  <c r="D72" i="26"/>
  <c r="D26" i="26"/>
  <c r="G43" i="26"/>
  <c r="D13" i="26"/>
  <c r="D17" i="26"/>
  <c r="D65" i="26"/>
  <c r="D44" i="26"/>
  <c r="G48" i="26"/>
  <c r="G61" i="26"/>
  <c r="H8" i="26"/>
  <c r="D8" i="26" s="1"/>
  <c r="D14" i="26"/>
  <c r="D24" i="26"/>
  <c r="D31" i="26"/>
  <c r="D41" i="26"/>
  <c r="D51" i="26"/>
  <c r="D60" i="26"/>
  <c r="D69" i="26"/>
  <c r="D77" i="26"/>
  <c r="D11" i="26"/>
  <c r="D22" i="26"/>
  <c r="D29" i="26"/>
  <c r="D38" i="26"/>
  <c r="D49" i="26"/>
  <c r="D58" i="26"/>
  <c r="D67" i="26"/>
  <c r="D75" i="26"/>
  <c r="G8" i="26" l="1"/>
  <c r="H47" i="21" l="1"/>
  <c r="D47" i="21" s="1"/>
  <c r="G47" i="21" l="1"/>
  <c r="H91" i="21" l="1"/>
  <c r="H69" i="21" l="1"/>
  <c r="D69" i="21" s="1"/>
  <c r="G69" i="21" l="1"/>
  <c r="H43" i="21" l="1"/>
  <c r="D43" i="21" s="1"/>
  <c r="G43" i="21" l="1"/>
  <c r="C8" i="21" l="1"/>
  <c r="H40" i="21"/>
  <c r="H30" i="21"/>
  <c r="G30" i="21" s="1"/>
  <c r="H10" i="21"/>
  <c r="D10" i="21" s="1"/>
  <c r="H12" i="21"/>
  <c r="G12" i="21" s="1"/>
  <c r="H66" i="21"/>
  <c r="G66" i="21" s="1"/>
  <c r="H48" i="21"/>
  <c r="G48" i="21" s="1"/>
  <c r="H34" i="21"/>
  <c r="D34" i="21" s="1"/>
  <c r="H32" i="21"/>
  <c r="G32" i="21" s="1"/>
  <c r="H21" i="21"/>
  <c r="H15" i="21"/>
  <c r="G15" i="21" s="1"/>
  <c r="H22" i="21"/>
  <c r="H88" i="21"/>
  <c r="G88" i="21" s="1"/>
  <c r="H87" i="21"/>
  <c r="G87" i="21" s="1"/>
  <c r="H82" i="21"/>
  <c r="D82" i="21" s="1"/>
  <c r="H79" i="21"/>
  <c r="G79" i="21" s="1"/>
  <c r="H70" i="21"/>
  <c r="G70" i="21" s="1"/>
  <c r="H64" i="21"/>
  <c r="G64" i="21" s="1"/>
  <c r="H46" i="21"/>
  <c r="D46" i="21" s="1"/>
  <c r="H44" i="21"/>
  <c r="G44" i="21" s="1"/>
  <c r="H39" i="21"/>
  <c r="D39" i="21" s="1"/>
  <c r="H35" i="21"/>
  <c r="G35" i="21" s="1"/>
  <c r="H67" i="21"/>
  <c r="G67" i="21" s="1"/>
  <c r="H90" i="21"/>
  <c r="G90" i="21" s="1"/>
  <c r="H86" i="21"/>
  <c r="G86" i="21" s="1"/>
  <c r="H80" i="21"/>
  <c r="G80" i="21" s="1"/>
  <c r="H78" i="21"/>
  <c r="D78" i="21" s="1"/>
  <c r="H49" i="21"/>
  <c r="G49" i="21" s="1"/>
  <c r="H42" i="21"/>
  <c r="G42" i="21" s="1"/>
  <c r="H41" i="21"/>
  <c r="D41" i="21" s="1"/>
  <c r="H36" i="21"/>
  <c r="G36" i="21" s="1"/>
  <c r="H33" i="21"/>
  <c r="G33" i="21" s="1"/>
  <c r="H25" i="21"/>
  <c r="G25" i="21" s="1"/>
  <c r="H16" i="21"/>
  <c r="G16" i="21" s="1"/>
  <c r="H13" i="21"/>
  <c r="D13" i="21" s="1"/>
  <c r="H77" i="21"/>
  <c r="G77" i="21" s="1"/>
  <c r="H65" i="21"/>
  <c r="G65" i="21" s="1"/>
  <c r="H24" i="21"/>
  <c r="G24" i="21" s="1"/>
  <c r="H18" i="21"/>
  <c r="D18" i="21" s="1"/>
  <c r="H17" i="21"/>
  <c r="G17" i="21" s="1"/>
  <c r="H11" i="21"/>
  <c r="D11" i="21" s="1"/>
  <c r="H84" i="21"/>
  <c r="D84" i="21" s="1"/>
  <c r="H37" i="21"/>
  <c r="G37" i="21" s="1"/>
  <c r="H26" i="21"/>
  <c r="G26" i="21" s="1"/>
  <c r="H85" i="21"/>
  <c r="G85" i="21" s="1"/>
  <c r="H68" i="21"/>
  <c r="D68" i="21" s="1"/>
  <c r="H63" i="21"/>
  <c r="G63" i="21" s="1"/>
  <c r="H50" i="21"/>
  <c r="G50" i="21" s="1"/>
  <c r="H45" i="21"/>
  <c r="G45" i="21" s="1"/>
  <c r="H28" i="21"/>
  <c r="D28" i="21" s="1"/>
  <c r="H23" i="21"/>
  <c r="G23" i="21" s="1"/>
  <c r="H19" i="21"/>
  <c r="H14" i="21"/>
  <c r="G14" i="21" s="1"/>
  <c r="H9" i="21"/>
  <c r="D9" i="21" s="1"/>
  <c r="G40" i="21" l="1"/>
  <c r="D40" i="21"/>
  <c r="G21" i="21"/>
  <c r="D21" i="21"/>
  <c r="G9" i="21"/>
  <c r="D36" i="21"/>
  <c r="G11" i="21"/>
  <c r="D32" i="21"/>
  <c r="G46" i="21"/>
  <c r="G39" i="21"/>
  <c r="G41" i="21"/>
  <c r="D87" i="21"/>
  <c r="D25" i="21"/>
  <c r="G13" i="21"/>
  <c r="D65" i="21"/>
  <c r="D50" i="21"/>
  <c r="G68" i="21"/>
  <c r="D26" i="21"/>
  <c r="G28" i="21"/>
  <c r="D16" i="21"/>
  <c r="D86" i="21"/>
  <c r="D64" i="21"/>
  <c r="G82" i="21"/>
  <c r="D23" i="21"/>
  <c r="D63" i="21"/>
  <c r="G34" i="21"/>
  <c r="D48" i="21"/>
  <c r="G84" i="21"/>
  <c r="G18" i="21"/>
  <c r="G78" i="21"/>
  <c r="D70" i="21"/>
  <c r="D88" i="21"/>
  <c r="D15" i="21"/>
  <c r="D12" i="21"/>
  <c r="G10" i="21"/>
  <c r="D37" i="21"/>
  <c r="D24" i="21"/>
  <c r="D49" i="21"/>
  <c r="D90" i="21"/>
  <c r="D67" i="21"/>
  <c r="D35" i="21"/>
  <c r="D14" i="21"/>
  <c r="D45" i="21"/>
  <c r="D17" i="21"/>
  <c r="D33" i="21"/>
  <c r="D42" i="21"/>
  <c r="D80" i="21"/>
  <c r="D44" i="21"/>
  <c r="D79" i="21"/>
  <c r="D66" i="21"/>
  <c r="D30" i="21"/>
  <c r="D85" i="21"/>
  <c r="D77" i="21"/>
  <c r="H8" i="21" l="1"/>
  <c r="D8" i="21" s="1"/>
  <c r="G8" i="21" l="1"/>
  <c r="I200" i="16" l="1"/>
  <c r="H200" i="16" s="1"/>
  <c r="E200" i="16" l="1"/>
  <c r="I8" i="16"/>
  <c r="E8" i="16" s="1"/>
  <c r="H8" i="16" l="1"/>
</calcChain>
</file>

<file path=xl/comments1.xml><?xml version="1.0" encoding="utf-8"?>
<comments xmlns="http://schemas.openxmlformats.org/spreadsheetml/2006/main">
  <authors>
    <author>Tom Martin</author>
  </authors>
  <commentList>
    <comment ref="C8" authorId="0" shapeId="0">
      <text>
        <r>
          <rPr>
            <sz val="9"/>
            <color indexed="81"/>
            <rFont val="Tahoma"/>
            <family val="2"/>
          </rPr>
          <t>BIOL</t>
        </r>
      </text>
    </comment>
    <comment ref="C9" authorId="0" shapeId="0">
      <text>
        <r>
          <rPr>
            <sz val="9"/>
            <color indexed="81"/>
            <rFont val="Tahoma"/>
            <family val="2"/>
          </rPr>
          <t>ECON</t>
        </r>
      </text>
    </comment>
    <comment ref="C10" authorId="0" shapeId="0">
      <text>
        <r>
          <rPr>
            <sz val="9"/>
            <color indexed="81"/>
            <rFont val="Tahoma"/>
            <family val="2"/>
          </rPr>
          <t>EDUC1100 &amp; EDUC1300</t>
        </r>
      </text>
    </comment>
    <comment ref="C11" authorId="0" shapeId="0">
      <text>
        <r>
          <rPr>
            <sz val="9"/>
            <color indexed="81"/>
            <rFont val="Tahoma"/>
            <family val="2"/>
          </rPr>
          <t>ENGL (1000-level and higher)</t>
        </r>
      </text>
    </comment>
    <comment ref="C12" authorId="0" shapeId="0">
      <text>
        <r>
          <rPr>
            <sz val="9"/>
            <color indexed="81"/>
            <rFont val="Tahoma"/>
            <family val="2"/>
          </rPr>
          <t>ENVR</t>
        </r>
      </text>
    </comment>
    <comment ref="C13" authorId="0" shapeId="0">
      <text>
        <r>
          <rPr>
            <sz val="9"/>
            <color indexed="81"/>
            <rFont val="Tahoma"/>
            <family val="2"/>
          </rPr>
          <t>HIST</t>
        </r>
      </text>
    </comment>
    <comment ref="C14" authorId="0" shapeId="0">
      <text>
        <r>
          <rPr>
            <sz val="9"/>
            <color indexed="81"/>
            <rFont val="Tahoma"/>
            <family val="2"/>
          </rPr>
          <t>MATH (1000-level and higher)</t>
        </r>
      </text>
    </comment>
    <comment ref="C15" authorId="0" shapeId="0">
      <text>
        <r>
          <rPr>
            <sz val="9"/>
            <color indexed="81"/>
            <rFont val="Tahoma"/>
            <family val="2"/>
          </rPr>
          <t>PHYS</t>
        </r>
      </text>
    </comment>
    <comment ref="C16" authorId="0" shapeId="0">
      <text>
        <r>
          <rPr>
            <sz val="9"/>
            <color indexed="81"/>
            <rFont val="Tahoma"/>
            <family val="2"/>
          </rPr>
          <t>GOVT</t>
        </r>
      </text>
    </comment>
    <comment ref="C17" authorId="0" shapeId="0">
      <text>
        <r>
          <rPr>
            <sz val="9"/>
            <color indexed="81"/>
            <rFont val="Tahoma"/>
            <family val="2"/>
          </rPr>
          <t>PSYC</t>
        </r>
      </text>
    </comment>
    <comment ref="C18" authorId="0" shapeId="0">
      <text>
        <r>
          <rPr>
            <sz val="9"/>
            <color indexed="81"/>
            <rFont val="Tahoma"/>
            <family val="2"/>
          </rPr>
          <t>COMM, SPCH</t>
        </r>
      </text>
    </comment>
    <comment ref="C19" authorId="0" shapeId="0">
      <text>
        <r>
          <rPr>
            <sz val="9"/>
            <color indexed="81"/>
            <rFont val="Tahoma"/>
            <family val="2"/>
          </rPr>
          <t>AUMT</t>
        </r>
      </text>
    </comment>
    <comment ref="C20" authorId="0" shapeId="0">
      <text>
        <r>
          <rPr>
            <sz val="9"/>
            <color indexed="81"/>
            <rFont val="Tahoma"/>
            <family val="2"/>
          </rPr>
          <t>BIOM</t>
        </r>
      </text>
    </comment>
    <comment ref="C21" authorId="0" shapeId="0">
      <text>
        <r>
          <rPr>
            <sz val="9"/>
            <color indexed="81"/>
            <rFont val="Tahoma"/>
            <family val="2"/>
          </rPr>
          <t>ARCE, CADD, DFTG</t>
        </r>
      </text>
    </comment>
    <comment ref="C22" authorId="0" shapeId="0">
      <text>
        <r>
          <rPr>
            <sz val="9"/>
            <color indexed="81"/>
            <rFont val="Tahoma"/>
            <family val="2"/>
          </rPr>
          <t>CPTR</t>
        </r>
      </text>
    </comment>
    <comment ref="C23" authorId="0" shapeId="0">
      <text>
        <r>
          <rPr>
            <sz val="9"/>
            <color indexed="81"/>
            <rFont val="Tahoma"/>
            <family val="2"/>
          </rPr>
          <t>ABDR</t>
        </r>
      </text>
    </comment>
    <comment ref="C24" authorId="0" shapeId="0">
      <text>
        <r>
          <rPr>
            <sz val="9"/>
            <color indexed="81"/>
            <rFont val="Tahoma"/>
            <family val="2"/>
          </rPr>
          <t>CNBT (excludes 2340 [see Facilities Management]), OSHT1305</t>
        </r>
      </text>
    </comment>
    <comment ref="C25" authorId="0" shapeId="0">
      <text>
        <r>
          <rPr>
            <sz val="9"/>
            <color indexed="81"/>
            <rFont val="Tahoma"/>
            <family val="2"/>
          </rPr>
          <t>ELPT (excludes 1371 [see Facilities Management])</t>
        </r>
      </text>
    </comment>
    <comment ref="C26" authorId="0" shapeId="0">
      <text>
        <r>
          <rPr>
            <sz val="9"/>
            <color indexed="81"/>
            <rFont val="Tahoma"/>
            <family val="2"/>
          </rPr>
          <t>CETT, EECT2439, EECT2380, ENTC, INTC (excludes 1357 &amp; 2359 [see Industrial Automation]),  RBTC, TECM</t>
        </r>
      </text>
    </comment>
    <comment ref="C27" authorId="0" shapeId="0">
      <text>
        <r>
          <rPr>
            <sz val="9"/>
            <color indexed="81"/>
            <rFont val="Tahoma"/>
            <family val="2"/>
          </rPr>
          <t>ENGR, ENGT</t>
        </r>
      </text>
    </comment>
    <comment ref="C28" authorId="0" shapeId="0">
      <text>
        <r>
          <rPr>
            <sz val="9"/>
            <color indexed="81"/>
            <rFont val="Tahoma"/>
            <family val="2"/>
          </rPr>
          <t>CNBT2340, ELPT1371, PFPB1371</t>
        </r>
      </text>
    </comment>
    <comment ref="C29" authorId="0" shapeId="0">
      <text>
        <r>
          <rPr>
            <sz val="9"/>
            <color indexed="81"/>
            <rFont val="Tahoma"/>
            <family val="2"/>
          </rPr>
          <t>HART (excludes 1375 &amp; 2372 [see Electronics])</t>
        </r>
      </text>
    </comment>
    <comment ref="C30" authorId="0" shapeId="0">
      <text>
        <r>
          <rPr>
            <sz val="9"/>
            <color indexed="81"/>
            <rFont val="Tahoma"/>
            <family val="2"/>
          </rPr>
          <t>ELMT, INTC1357, INTC2359</t>
        </r>
      </text>
    </comment>
    <comment ref="C31" authorId="0" shapeId="0">
      <text>
        <r>
          <rPr>
            <sz val="9"/>
            <color indexed="81"/>
            <rFont val="Tahoma"/>
            <family val="2"/>
          </rPr>
          <t>INDS</t>
        </r>
      </text>
    </comment>
    <comment ref="C32" authorId="0" shapeId="0">
      <text>
        <r>
          <rPr>
            <sz val="9"/>
            <color indexed="81"/>
            <rFont val="Tahoma"/>
            <family val="2"/>
          </rPr>
          <t>PFPB (excludes 1371 [see Facilities Management])</t>
        </r>
      </text>
    </comment>
    <comment ref="C33" authorId="0" shapeId="0">
      <text>
        <r>
          <rPr>
            <sz val="9"/>
            <color indexed="81"/>
            <rFont val="Tahoma"/>
            <family val="2"/>
          </rPr>
          <t>OSHT (excludes 1305 [see Construction Management])</t>
        </r>
      </text>
    </comment>
    <comment ref="C34" authorId="0" shapeId="0">
      <text>
        <r>
          <rPr>
            <sz val="9"/>
            <color indexed="81"/>
            <rFont val="Tahoma"/>
            <family val="2"/>
          </rPr>
          <t>WLDG</t>
        </r>
      </text>
    </comment>
    <comment ref="C36" authorId="0" shapeId="0">
      <text>
        <r>
          <rPr>
            <sz val="9"/>
            <color indexed="81"/>
            <rFont val="Tahoma"/>
            <family val="2"/>
          </rPr>
          <t>ANTH</t>
        </r>
      </text>
    </comment>
    <comment ref="C37" authorId="0" shapeId="0">
      <text>
        <r>
          <rPr>
            <sz val="9"/>
            <color indexed="81"/>
            <rFont val="Tahoma"/>
            <family val="2"/>
          </rPr>
          <t>ARTS (excludes 1313, 2348, 2349, 2356 and 2357)</t>
        </r>
      </text>
    </comment>
    <comment ref="C38" authorId="0" shapeId="0">
      <text>
        <r>
          <rPr>
            <sz val="9"/>
            <color indexed="81"/>
            <rFont val="Tahoma"/>
            <family val="2"/>
          </rPr>
          <t>EDUC1100 &amp; EDUC1300</t>
        </r>
      </text>
    </comment>
    <comment ref="C39" authorId="0" shapeId="0">
      <text>
        <r>
          <rPr>
            <sz val="9"/>
            <color indexed="81"/>
            <rFont val="Tahoma"/>
            <family val="2"/>
          </rPr>
          <t>GEOG</t>
        </r>
      </text>
    </comment>
    <comment ref="C40" authorId="0" shapeId="0">
      <text>
        <r>
          <rPr>
            <sz val="9"/>
            <color indexed="81"/>
            <rFont val="Tahoma"/>
            <family val="2"/>
          </rPr>
          <t>HIST</t>
        </r>
      </text>
    </comment>
    <comment ref="C41" authorId="0" shapeId="0">
      <text>
        <r>
          <rPr>
            <sz val="9"/>
            <color indexed="81"/>
            <rFont val="Tahoma"/>
            <family val="2"/>
          </rPr>
          <t>GOVT</t>
        </r>
      </text>
    </comment>
    <comment ref="C42" authorId="0" shapeId="0">
      <text>
        <r>
          <rPr>
            <sz val="9"/>
            <color indexed="81"/>
            <rFont val="Tahoma"/>
            <family val="2"/>
          </rPr>
          <t>PSYC</t>
        </r>
      </text>
    </comment>
    <comment ref="C43" authorId="0" shapeId="0">
      <text>
        <r>
          <rPr>
            <sz val="9"/>
            <color indexed="81"/>
            <rFont val="Tahoma"/>
            <family val="2"/>
          </rPr>
          <t>SOCI</t>
        </r>
      </text>
    </comment>
    <comment ref="C45" authorId="0" shapeId="0">
      <text>
        <r>
          <rPr>
            <sz val="9"/>
            <color indexed="81"/>
            <rFont val="Tahoma"/>
            <family val="2"/>
          </rPr>
          <t>DANC</t>
        </r>
      </text>
    </comment>
    <comment ref="C46" authorId="0" shapeId="0">
      <text>
        <r>
          <rPr>
            <sz val="9"/>
            <color indexed="81"/>
            <rFont val="Tahoma"/>
            <family val="2"/>
          </rPr>
          <t>ENGL (1000-level and higher)</t>
        </r>
      </text>
    </comment>
    <comment ref="C47" authorId="0" shapeId="0">
      <text>
        <r>
          <rPr>
            <sz val="9"/>
            <color indexed="81"/>
            <rFont val="Tahoma"/>
            <family val="2"/>
          </rPr>
          <t>ARAB, CHIN, FREN, GERM, ITAL, JAPN, RUSS, SPAN</t>
        </r>
      </text>
    </comment>
    <comment ref="C48" authorId="0" shapeId="0">
      <text>
        <r>
          <rPr>
            <sz val="9"/>
            <color indexed="81"/>
            <rFont val="Tahoma"/>
            <family val="2"/>
          </rPr>
          <t>HUMA</t>
        </r>
      </text>
    </comment>
    <comment ref="C49" authorId="0" shapeId="0">
      <text>
        <r>
          <rPr>
            <sz val="9"/>
            <color indexed="81"/>
            <rFont val="Tahoma"/>
            <family val="2"/>
          </rPr>
          <t>MUAP, MUEN, MUSI</t>
        </r>
      </text>
    </comment>
    <comment ref="C50" authorId="0" shapeId="0">
      <text>
        <r>
          <rPr>
            <sz val="9"/>
            <color indexed="81"/>
            <rFont val="Tahoma"/>
            <family val="2"/>
          </rPr>
          <t>PHIL</t>
        </r>
      </text>
    </comment>
    <comment ref="C51" authorId="0" shapeId="0">
      <text>
        <r>
          <rPr>
            <sz val="9"/>
            <color indexed="81"/>
            <rFont val="Tahoma"/>
            <family val="2"/>
          </rPr>
          <t>ARTS1313, ARTS2348, ARTS2349, ARTS2356, ARTS2357, PHTC</t>
        </r>
      </text>
    </comment>
    <comment ref="D51" authorId="0" shapeId="0">
      <text>
        <r>
          <rPr>
            <b/>
            <sz val="9"/>
            <color indexed="81"/>
            <rFont val="Tahoma"/>
            <family val="2"/>
          </rPr>
          <t>Tom Martin:</t>
        </r>
        <r>
          <rPr>
            <sz val="9"/>
            <color indexed="81"/>
            <rFont val="Tahoma"/>
            <family val="2"/>
          </rPr>
          <t xml:space="preserve">
(Note:  The Art and Photography departments share ARTS2371 [Portfolio], but there is no way to distinguish between which contact hours belong to which program from information in the Banner Student System.  Few contact hours are generated in ARTS2371, and most of them are associated with Art  rather than Photography.  Consistent with past practice, in a meeting on 8/15/2016, Dean Gunderson and Associate Dean Greene agreed that ARTS2371 contact hours should be lumped into Art.)</t>
        </r>
      </text>
    </comment>
    <comment ref="C52" authorId="0" shapeId="0">
      <text>
        <r>
          <rPr>
            <sz val="9"/>
            <color indexed="81"/>
            <rFont val="Tahoma"/>
            <family val="2"/>
          </rPr>
          <t>INRW, NCBI, NCBR, NCBW</t>
        </r>
      </text>
    </comment>
    <comment ref="C53" authorId="0" shapeId="0">
      <text>
        <r>
          <rPr>
            <sz val="9"/>
            <color indexed="81"/>
            <rFont val="Tahoma"/>
            <family val="2"/>
          </rPr>
          <t>COMM, SPCH</t>
        </r>
      </text>
    </comment>
    <comment ref="C55" authorId="0" shapeId="0">
      <text>
        <r>
          <rPr>
            <sz val="9"/>
            <color indexed="81"/>
            <rFont val="Tahoma"/>
            <family val="2"/>
          </rPr>
          <t>ACCT</t>
        </r>
      </text>
    </comment>
    <comment ref="C56" authorId="0" shapeId="0">
      <text>
        <r>
          <rPr>
            <sz val="9"/>
            <color indexed="81"/>
            <rFont val="Tahoma"/>
            <family val="2"/>
          </rPr>
          <t>BUSI</t>
        </r>
      </text>
    </comment>
    <comment ref="C57" authorId="0" shapeId="0">
      <text>
        <r>
          <rPr>
            <sz val="9"/>
            <color indexed="81"/>
            <rFont val="Tahoma"/>
            <family val="2"/>
          </rPr>
          <t>MATH (less than 1000-level), NCBM</t>
        </r>
      </text>
    </comment>
    <comment ref="C58" authorId="0" shapeId="0">
      <text>
        <r>
          <rPr>
            <sz val="9"/>
            <color indexed="81"/>
            <rFont val="Tahoma"/>
            <family val="2"/>
          </rPr>
          <t>ECON</t>
        </r>
      </text>
    </comment>
    <comment ref="C59" authorId="0" shapeId="0">
      <text>
        <r>
          <rPr>
            <sz val="9"/>
            <color indexed="81"/>
            <rFont val="Tahoma"/>
            <family val="2"/>
          </rPr>
          <t>MATH (1000 and higher)</t>
        </r>
      </text>
    </comment>
    <comment ref="C61" authorId="0" shapeId="0">
      <text>
        <r>
          <rPr>
            <sz val="9"/>
            <color indexed="81"/>
            <rFont val="Tahoma"/>
            <family val="2"/>
          </rPr>
          <t>BIOL (2401, 2402, 2404)</t>
        </r>
      </text>
    </comment>
    <comment ref="C62" authorId="0" shapeId="0">
      <text>
        <r>
          <rPr>
            <sz val="9"/>
            <color indexed="81"/>
            <rFont val="Tahoma"/>
            <family val="2"/>
          </rPr>
          <t>PHYS (1403 and 1404)</t>
        </r>
      </text>
    </comment>
    <comment ref="C63" authorId="0" shapeId="0">
      <text>
        <r>
          <rPr>
            <sz val="9"/>
            <color indexed="81"/>
            <rFont val="Tahoma"/>
            <family val="2"/>
          </rPr>
          <t>BIOL (excludes 1322, 1323, 2401, 2402, 2404)</t>
        </r>
      </text>
    </comment>
    <comment ref="C64" authorId="0" shapeId="0">
      <text>
        <r>
          <rPr>
            <sz val="9"/>
            <color indexed="81"/>
            <rFont val="Tahoma"/>
            <family val="2"/>
          </rPr>
          <t>CHEM</t>
        </r>
      </text>
    </comment>
    <comment ref="C65" authorId="0" shapeId="0">
      <text>
        <r>
          <rPr>
            <sz val="9"/>
            <color indexed="81"/>
            <rFont val="Tahoma"/>
            <family val="2"/>
          </rPr>
          <t>ENVR</t>
        </r>
      </text>
    </comment>
    <comment ref="C66" authorId="0" shapeId="0">
      <text>
        <r>
          <rPr>
            <sz val="9"/>
            <color indexed="81"/>
            <rFont val="Tahoma"/>
            <family val="2"/>
          </rPr>
          <t>GEOL</t>
        </r>
      </text>
    </comment>
    <comment ref="C67" authorId="0" shapeId="0">
      <text>
        <r>
          <rPr>
            <sz val="9"/>
            <color indexed="81"/>
            <rFont val="Tahoma"/>
            <family val="2"/>
          </rPr>
          <t>KINE (excludes KINE1336)</t>
        </r>
      </text>
    </comment>
    <comment ref="C68" authorId="0" shapeId="0">
      <text>
        <r>
          <rPr>
            <sz val="9"/>
            <color indexed="81"/>
            <rFont val="Tahoma"/>
            <family val="2"/>
          </rPr>
          <t>BIOL (1322 and 1323)</t>
        </r>
      </text>
    </comment>
    <comment ref="C69" authorId="0" shapeId="0">
      <text>
        <r>
          <rPr>
            <sz val="9"/>
            <color indexed="81"/>
            <rFont val="Tahoma"/>
            <family val="2"/>
          </rPr>
          <t>PHYS (excludes 1403 and 1404)</t>
        </r>
      </text>
    </comment>
    <comment ref="C71" authorId="0" shapeId="0">
      <text>
        <r>
          <rPr>
            <sz val="9"/>
            <color indexed="81"/>
            <rFont val="Tahoma"/>
            <family val="2"/>
          </rPr>
          <t>ARTS (HSDC off-campus only)</t>
        </r>
      </text>
    </comment>
    <comment ref="C72" authorId="0" shapeId="0">
      <text>
        <r>
          <rPr>
            <sz val="9"/>
            <color indexed="81"/>
            <rFont val="Tahoma"/>
            <family val="2"/>
          </rPr>
          <t>BIOL (HSDC off-campus only)</t>
        </r>
      </text>
    </comment>
    <comment ref="C73" authorId="0" shapeId="0">
      <text>
        <r>
          <rPr>
            <sz val="9"/>
            <color indexed="81"/>
            <rFont val="Tahoma"/>
            <family val="2"/>
          </rPr>
          <t>BUSI (HSDC off-campus only)</t>
        </r>
      </text>
    </comment>
    <comment ref="C74" authorId="0" shapeId="0">
      <text>
        <r>
          <rPr>
            <sz val="9"/>
            <color indexed="81"/>
            <rFont val="Tahoma"/>
            <family val="2"/>
          </rPr>
          <t>ECON (HSDC off-campus only)</t>
        </r>
      </text>
    </comment>
    <comment ref="C75" authorId="0" shapeId="0">
      <text>
        <r>
          <rPr>
            <sz val="9"/>
            <color indexed="81"/>
            <rFont val="Tahoma"/>
            <family val="2"/>
          </rPr>
          <t>EDUC1100 &amp; EDUC1300 (HSDC off-campus only)</t>
        </r>
      </text>
    </comment>
    <comment ref="C76" authorId="0" shapeId="0">
      <text>
        <r>
          <rPr>
            <sz val="9"/>
            <color indexed="81"/>
            <rFont val="Tahoma"/>
            <family val="2"/>
          </rPr>
          <t>ENGL (HSDC off-campus only)</t>
        </r>
      </text>
    </comment>
    <comment ref="C77" authorId="0" shapeId="0">
      <text>
        <r>
          <rPr>
            <sz val="9"/>
            <color indexed="81"/>
            <rFont val="Tahoma"/>
            <family val="2"/>
          </rPr>
          <t>HIST (HSDC off-campus only)</t>
        </r>
      </text>
    </comment>
    <comment ref="C78" authorId="0" shapeId="0">
      <text>
        <r>
          <rPr>
            <sz val="9"/>
            <color indexed="81"/>
            <rFont val="Tahoma"/>
            <family val="2"/>
          </rPr>
          <t>HUMA (HSDC off-campus only)</t>
        </r>
      </text>
    </comment>
    <comment ref="C79" authorId="0" shapeId="0">
      <text>
        <r>
          <rPr>
            <sz val="9"/>
            <color indexed="81"/>
            <rFont val="Tahoma"/>
            <family val="2"/>
          </rPr>
          <t>MATH (1000-level and higher, HSDC off-campus only)</t>
        </r>
      </text>
    </comment>
    <comment ref="C80" authorId="0" shapeId="0">
      <text>
        <r>
          <rPr>
            <sz val="9"/>
            <color indexed="81"/>
            <rFont val="Tahoma"/>
            <family val="2"/>
          </rPr>
          <t>GOVT (HSDC off-campus only)</t>
        </r>
      </text>
    </comment>
    <comment ref="C81" authorId="0" shapeId="0">
      <text>
        <r>
          <rPr>
            <sz val="9"/>
            <color indexed="81"/>
            <rFont val="Tahoma"/>
            <family val="2"/>
          </rPr>
          <t>PSYC (HSDC off-campus only)</t>
        </r>
      </text>
    </comment>
    <comment ref="C82" authorId="0" shapeId="0">
      <text>
        <r>
          <rPr>
            <sz val="9"/>
            <color indexed="81"/>
            <rFont val="Tahoma"/>
            <family val="2"/>
          </rPr>
          <t>SOCI (HSDC off-campus only)</t>
        </r>
      </text>
    </comment>
    <comment ref="C83" authorId="0" shapeId="0">
      <text>
        <r>
          <rPr>
            <sz val="9"/>
            <color indexed="81"/>
            <rFont val="Tahoma"/>
            <family val="2"/>
          </rPr>
          <t>SPCH (HSDC off-campus only)</t>
        </r>
      </text>
    </comment>
    <comment ref="C85" authorId="0" shapeId="0">
      <text>
        <r>
          <rPr>
            <sz val="9"/>
            <color indexed="81"/>
            <rFont val="Tahoma"/>
            <family val="2"/>
          </rPr>
          <t>BCIS, BUSG1310, COSC, GAME2342, GAME2344 (see Animation &amp; Game Art for additional GAME), GISC, GRPH1359 (see Communication Design for additional GRPH), IMED (excludes 1316, 2301, 2313, and 2315 [see Communication Design for additional IMED]), INEW, ITSC1305, ITSC1342, ITSC1364, ITSC2339, ITSC2380 (see Office Systems Technology and Networking for additional ITSC), ITSE, ITSW</t>
        </r>
      </text>
    </comment>
    <comment ref="C86" authorId="0" shapeId="0">
      <text>
        <r>
          <rPr>
            <sz val="9"/>
            <color indexed="81"/>
            <rFont val="Tahoma"/>
            <family val="2"/>
          </rPr>
          <t>CPMT1305, CPMT1405, ITCC, ITMC, ITMT, ITNW, ITSC1316 (see Computer Systems and OST for additional ITSC)</t>
        </r>
      </text>
    </comment>
    <comment ref="C88" authorId="0" shapeId="0">
      <text>
        <r>
          <rPr>
            <sz val="9"/>
            <color indexed="81"/>
            <rFont val="Tahoma"/>
            <family val="2"/>
          </rPr>
          <t>CRIJ</t>
        </r>
      </text>
    </comment>
    <comment ref="C89" authorId="0" shapeId="0">
      <text>
        <r>
          <rPr>
            <sz val="9"/>
            <color indexed="81"/>
            <rFont val="Tahoma"/>
            <family val="2"/>
          </rPr>
          <t>CHEF, IFWA, RSTO1304</t>
        </r>
      </text>
    </comment>
    <comment ref="C90" authorId="0" shapeId="0">
      <text>
        <r>
          <rPr>
            <sz val="9"/>
            <color indexed="81"/>
            <rFont val="Tahoma"/>
            <family val="2"/>
          </rPr>
          <t>HAMG (excludes 1317), RSTO (excludes 1304), TRVM</t>
        </r>
      </text>
    </comment>
    <comment ref="C91" authorId="0" shapeId="0">
      <text>
        <r>
          <rPr>
            <sz val="9"/>
            <color indexed="81"/>
            <rFont val="Tahoma"/>
            <family val="2"/>
          </rPr>
          <t>INSR</t>
        </r>
      </text>
    </comment>
    <comment ref="C92" authorId="0" shapeId="0">
      <text>
        <r>
          <rPr>
            <sz val="9"/>
            <color indexed="81"/>
            <rFont val="Tahoma"/>
            <family val="2"/>
          </rPr>
          <t>LGLA</t>
        </r>
      </text>
    </comment>
    <comment ref="C93" authorId="0" shapeId="0">
      <text>
        <r>
          <rPr>
            <sz val="9"/>
            <color indexed="81"/>
            <rFont val="Tahoma"/>
            <family val="2"/>
          </rPr>
          <t>BMGT, BUSG2307, BUSG2309, BUSG2371, HRPO, IBUS, LMGT, MRKG, QCTC</t>
        </r>
      </text>
    </comment>
    <comment ref="C94" authorId="0" shapeId="0">
      <text>
        <r>
          <rPr>
            <sz val="9"/>
            <color indexed="81"/>
            <rFont val="Tahoma"/>
            <family val="2"/>
          </rPr>
          <t>ACNT, ITSC1309 (see Computer Systems and Networking for additional ITSC), POFI, POFL, POFT</t>
        </r>
      </text>
    </comment>
    <comment ref="C95" authorId="0" shapeId="0">
      <text>
        <r>
          <rPr>
            <sz val="9"/>
            <color indexed="81"/>
            <rFont val="Tahoma"/>
            <family val="2"/>
          </rPr>
          <t>PSTR</t>
        </r>
      </text>
    </comment>
    <comment ref="C96" authorId="0" shapeId="0">
      <text>
        <r>
          <rPr>
            <sz val="9"/>
            <color indexed="81"/>
            <rFont val="Tahoma"/>
            <family val="2"/>
          </rPr>
          <t>RELE</t>
        </r>
      </text>
    </comment>
    <comment ref="C97" authorId="0" shapeId="0">
      <text>
        <r>
          <rPr>
            <sz val="9"/>
            <color indexed="81"/>
            <rFont val="Tahoma"/>
            <family val="2"/>
          </rPr>
          <t>FITT, HAMG1317, KINE1336, RECL</t>
        </r>
      </text>
    </comment>
    <comment ref="C99" authorId="0" shapeId="0">
      <text>
        <r>
          <rPr>
            <sz val="9"/>
            <color indexed="81"/>
            <rFont val="Tahoma"/>
            <family val="2"/>
          </rPr>
          <t>ITSY, CYBR</t>
        </r>
      </text>
    </comment>
    <comment ref="C101" authorId="0" shapeId="0">
      <text>
        <r>
          <rPr>
            <sz val="9"/>
            <color indexed="81"/>
            <rFont val="Tahoma"/>
            <family val="2"/>
          </rPr>
          <t>BIOL2401, BIOL2402, BIOL2404</t>
        </r>
      </text>
    </comment>
    <comment ref="C102" authorId="0" shapeId="0">
      <text>
        <r>
          <rPr>
            <sz val="9"/>
            <color indexed="81"/>
            <rFont val="Tahoma"/>
            <family val="2"/>
          </rPr>
          <t>PHYS1403 and PHYS1404)</t>
        </r>
      </text>
    </comment>
    <comment ref="C103" authorId="0" shapeId="0">
      <text>
        <r>
          <rPr>
            <sz val="9"/>
            <color indexed="81"/>
            <rFont val="Tahoma"/>
            <family val="2"/>
          </rPr>
          <t>BIOL</t>
        </r>
      </text>
    </comment>
    <comment ref="C104" authorId="0" shapeId="0">
      <text>
        <r>
          <rPr>
            <sz val="9"/>
            <color indexed="81"/>
            <rFont val="Tahoma"/>
            <family val="2"/>
          </rPr>
          <t>CHEM</t>
        </r>
      </text>
    </comment>
    <comment ref="C105" authorId="0" shapeId="0">
      <text>
        <r>
          <rPr>
            <sz val="9"/>
            <color indexed="81"/>
            <rFont val="Tahoma"/>
            <family val="2"/>
          </rPr>
          <t>ENVR</t>
        </r>
      </text>
    </comment>
    <comment ref="C106" authorId="0" shapeId="0">
      <text>
        <r>
          <rPr>
            <sz val="9"/>
            <color indexed="81"/>
            <rFont val="Tahoma"/>
            <family val="2"/>
          </rPr>
          <t>GEOG</t>
        </r>
      </text>
    </comment>
    <comment ref="C107" authorId="0" shapeId="0">
      <text>
        <r>
          <rPr>
            <sz val="9"/>
            <color indexed="81"/>
            <rFont val="Tahoma"/>
            <family val="2"/>
          </rPr>
          <t>GEOL</t>
        </r>
      </text>
    </comment>
    <comment ref="C108" authorId="0" shapeId="0">
      <text>
        <r>
          <rPr>
            <sz val="9"/>
            <color indexed="81"/>
            <rFont val="Tahoma"/>
            <family val="2"/>
          </rPr>
          <t>KINE (excludes KINE1336)</t>
        </r>
      </text>
    </comment>
    <comment ref="C109" authorId="0" shapeId="0">
      <text>
        <r>
          <rPr>
            <sz val="9"/>
            <color indexed="81"/>
            <rFont val="Tahoma"/>
            <family val="2"/>
          </rPr>
          <t>BIOL1322 and BIOL1323</t>
        </r>
      </text>
    </comment>
    <comment ref="C110" authorId="0" shapeId="0">
      <text>
        <r>
          <rPr>
            <sz val="9"/>
            <color indexed="81"/>
            <rFont val="Tahoma"/>
            <family val="2"/>
          </rPr>
          <t>PHYS</t>
        </r>
      </text>
    </comment>
    <comment ref="C111" authorId="0" shapeId="0">
      <text>
        <r>
          <rPr>
            <sz val="9"/>
            <color indexed="81"/>
            <rFont val="Tahoma"/>
            <family val="2"/>
          </rPr>
          <t>GOVT</t>
        </r>
      </text>
    </comment>
    <comment ref="C113" authorId="0" shapeId="0">
      <text>
        <r>
          <rPr>
            <sz val="9"/>
            <color indexed="81"/>
            <rFont val="Tahoma"/>
            <family val="2"/>
          </rPr>
          <t>ANTH</t>
        </r>
      </text>
    </comment>
    <comment ref="C114" authorId="0" shapeId="0">
      <text>
        <r>
          <rPr>
            <sz val="9"/>
            <color indexed="81"/>
            <rFont val="Tahoma"/>
            <family val="2"/>
          </rPr>
          <t>COMM</t>
        </r>
      </text>
    </comment>
    <comment ref="C116" authorId="0" shapeId="0">
      <text>
        <r>
          <rPr>
            <sz val="9"/>
            <color indexed="81"/>
            <rFont val="Tahoma"/>
            <family val="2"/>
          </rPr>
          <t>ARAB, CHIN, FREN, GERM, ITAL, JAPN, RUSS, SPAN</t>
        </r>
      </text>
    </comment>
    <comment ref="C117" authorId="0" shapeId="0">
      <text>
        <r>
          <rPr>
            <sz val="9"/>
            <color indexed="81"/>
            <rFont val="Tahoma"/>
            <family val="2"/>
          </rPr>
          <t>HIST</t>
        </r>
      </text>
    </comment>
    <comment ref="C118" authorId="0" shapeId="0">
      <text>
        <r>
          <rPr>
            <sz val="9"/>
            <color indexed="81"/>
            <rFont val="Tahoma"/>
            <family val="2"/>
          </rPr>
          <t>HUMA</t>
        </r>
      </text>
    </comment>
    <comment ref="C119" authorId="0" shapeId="0">
      <text>
        <r>
          <rPr>
            <sz val="9"/>
            <color indexed="81"/>
            <rFont val="Tahoma"/>
            <family val="2"/>
          </rPr>
          <t>PHIL</t>
        </r>
      </text>
    </comment>
    <comment ref="C120" authorId="0" shapeId="0">
      <text>
        <r>
          <rPr>
            <sz val="9"/>
            <color indexed="81"/>
            <rFont val="Tahoma"/>
            <family val="2"/>
          </rPr>
          <t>INRW, NCBI, NCBR, NCBW</t>
        </r>
      </text>
    </comment>
    <comment ref="C121" authorId="0" shapeId="0">
      <text>
        <r>
          <rPr>
            <sz val="9"/>
            <color indexed="81"/>
            <rFont val="Tahoma"/>
            <family val="2"/>
          </rPr>
          <t>SPCH</t>
        </r>
      </text>
    </comment>
    <comment ref="C123" authorId="0" shapeId="0">
      <text>
        <r>
          <rPr>
            <sz val="9"/>
            <color indexed="81"/>
            <rFont val="Tahoma"/>
            <family val="2"/>
          </rPr>
          <t>ACCT</t>
        </r>
      </text>
    </comment>
    <comment ref="C124" authorId="0" shapeId="0">
      <text>
        <r>
          <rPr>
            <sz val="9"/>
            <color indexed="81"/>
            <rFont val="Tahoma"/>
            <family val="2"/>
          </rPr>
          <t>ARTS (excludes 1313, 2348, 2349, 2356 and 2357)</t>
        </r>
      </text>
    </comment>
    <comment ref="C125" authorId="0" shapeId="0">
      <text>
        <r>
          <rPr>
            <sz val="9"/>
            <color indexed="81"/>
            <rFont val="Tahoma"/>
            <family val="2"/>
          </rPr>
          <t>BUSI</t>
        </r>
      </text>
    </comment>
    <comment ref="C126" authorId="0" shapeId="0">
      <text>
        <r>
          <rPr>
            <sz val="9"/>
            <color indexed="81"/>
            <rFont val="Tahoma"/>
            <family val="2"/>
          </rPr>
          <t>DANC</t>
        </r>
      </text>
    </comment>
    <comment ref="C127" authorId="0" shapeId="0">
      <text>
        <r>
          <rPr>
            <sz val="9"/>
            <color indexed="81"/>
            <rFont val="Tahoma"/>
            <family val="2"/>
          </rPr>
          <t>MATH (less than 1000-level), NCBM</t>
        </r>
      </text>
    </comment>
    <comment ref="C128" authorId="0" shapeId="0">
      <text>
        <r>
          <rPr>
            <sz val="9"/>
            <color indexed="81"/>
            <rFont val="Tahoma"/>
            <family val="2"/>
          </rPr>
          <t>ECON</t>
        </r>
      </text>
    </comment>
    <comment ref="C129" authorId="0" shapeId="0">
      <text>
        <r>
          <rPr>
            <sz val="9"/>
            <color indexed="81"/>
            <rFont val="Tahoma"/>
            <family val="2"/>
          </rPr>
          <t>EDUC1100 &amp; EDUC1300</t>
        </r>
      </text>
    </comment>
    <comment ref="C130" authorId="0" shapeId="0">
      <text>
        <r>
          <rPr>
            <sz val="9"/>
            <color indexed="81"/>
            <rFont val="Tahoma"/>
            <family val="2"/>
          </rPr>
          <t>EDUC (Except 1100 &amp; 1300)</t>
        </r>
      </text>
    </comment>
    <comment ref="C131" authorId="0" shapeId="0">
      <text>
        <r>
          <rPr>
            <sz val="9"/>
            <color indexed="81"/>
            <rFont val="Tahoma"/>
            <family val="2"/>
          </rPr>
          <t>MATH (1000 and higher)</t>
        </r>
      </text>
    </comment>
    <comment ref="C132" authorId="0" shapeId="0">
      <text>
        <r>
          <rPr>
            <sz val="9"/>
            <color indexed="81"/>
            <rFont val="Tahoma"/>
            <family val="2"/>
          </rPr>
          <t>MUAP, MUEN, MUSI</t>
        </r>
      </text>
    </comment>
    <comment ref="C133" authorId="0" shapeId="0">
      <text>
        <r>
          <rPr>
            <sz val="9"/>
            <color indexed="81"/>
            <rFont val="Tahoma"/>
            <family val="2"/>
          </rPr>
          <t>ARTS1313, ARTS2348, ARTS2349, ARTS2356, ARTS2357, PHTC</t>
        </r>
      </text>
    </comment>
    <comment ref="D133" authorId="0" shapeId="0">
      <text>
        <r>
          <rPr>
            <b/>
            <sz val="9"/>
            <color indexed="81"/>
            <rFont val="Tahoma"/>
            <family val="2"/>
          </rPr>
          <t>Tom Martin:</t>
        </r>
        <r>
          <rPr>
            <sz val="9"/>
            <color indexed="81"/>
            <rFont val="Tahoma"/>
            <family val="2"/>
          </rPr>
          <t xml:space="preserve">
(Note:  The Art and Photography departments share ARTS2371 [Portfolio], but there is no way to distinguish between which contact hours belong to which program from information in the Banner Student System.  Few contact hours are generated in ARTS2371, and most of them are associated with Art  rather than Photography.  Consistent with past practice, Dean Carter and Associate Dean Gainer agreed that ARTS2371 contact hours should be lumped into Art.)</t>
        </r>
      </text>
    </comment>
    <comment ref="C134" authorId="0" shapeId="0">
      <text>
        <r>
          <rPr>
            <sz val="9"/>
            <color indexed="81"/>
            <rFont val="Tahoma"/>
            <family val="2"/>
          </rPr>
          <t>PSYC</t>
        </r>
      </text>
    </comment>
    <comment ref="C135" authorId="0" shapeId="0">
      <text>
        <r>
          <rPr>
            <sz val="9"/>
            <color indexed="81"/>
            <rFont val="Tahoma"/>
            <family val="2"/>
          </rPr>
          <t>SOCI</t>
        </r>
      </text>
    </comment>
    <comment ref="C136" authorId="0" shapeId="0">
      <text>
        <r>
          <rPr>
            <sz val="9"/>
            <color indexed="81"/>
            <rFont val="Tahoma"/>
            <family val="2"/>
          </rPr>
          <t>SOCW</t>
        </r>
      </text>
    </comment>
    <comment ref="C137" authorId="0" shapeId="0">
      <text>
        <r>
          <rPr>
            <sz val="9"/>
            <color indexed="81"/>
            <rFont val="Tahoma"/>
            <family val="2"/>
          </rPr>
          <t>Associate Dean Code = 21280, GERS</t>
        </r>
      </text>
    </comment>
    <comment ref="C138" authorId="0" shapeId="0">
      <text>
        <r>
          <rPr>
            <sz val="9"/>
            <color indexed="81"/>
            <rFont val="Tahoma"/>
            <family val="2"/>
          </rPr>
          <t>Associate Dean Code = 21230</t>
        </r>
      </text>
    </comment>
    <comment ref="C139" authorId="0" shapeId="0">
      <text>
        <r>
          <rPr>
            <sz val="9"/>
            <color indexed="81"/>
            <rFont val="Tahoma"/>
            <family val="2"/>
          </rPr>
          <t>Associate Dean Code = 21270</t>
        </r>
      </text>
    </comment>
    <comment ref="C140" authorId="0" shapeId="0">
      <text>
        <r>
          <rPr>
            <sz val="9"/>
            <color indexed="81"/>
            <rFont val="Tahoma"/>
            <family val="2"/>
          </rPr>
          <t>Associate Dean Code = 21225</t>
        </r>
      </text>
    </comment>
    <comment ref="C141" authorId="0" shapeId="0">
      <text>
        <r>
          <rPr>
            <sz val="9"/>
            <color indexed="81"/>
            <rFont val="Tahoma"/>
            <family val="2"/>
          </rPr>
          <t>Associate Dean Code = 21220</t>
        </r>
      </text>
    </comment>
    <comment ref="C142" authorId="0" shapeId="0">
      <text>
        <r>
          <rPr>
            <sz val="9"/>
            <color indexed="81"/>
            <rFont val="Tahoma"/>
            <family val="2"/>
          </rPr>
          <t>Associate Dean Code = 21250</t>
        </r>
      </text>
    </comment>
    <comment ref="C143" authorId="0" shapeId="0">
      <text>
        <r>
          <rPr>
            <sz val="9"/>
            <color indexed="81"/>
            <rFont val="Tahoma"/>
            <family val="2"/>
          </rPr>
          <t>Associate Dean Code = 21280, excludes GERS &amp; MDCA</t>
        </r>
      </text>
    </comment>
    <comment ref="C144" authorId="0" shapeId="0">
      <text>
        <r>
          <rPr>
            <sz val="9"/>
            <color indexed="81"/>
            <rFont val="Tahoma"/>
            <family val="2"/>
          </rPr>
          <t>Associate Dean Code = 21280, MDCA</t>
        </r>
      </text>
    </comment>
    <comment ref="C146" authorId="0" shapeId="0">
      <text>
        <r>
          <rPr>
            <sz val="9"/>
            <color indexed="81"/>
            <rFont val="Tahoma"/>
            <family val="2"/>
          </rPr>
          <t>Associate Dean Code = 21245</t>
        </r>
      </text>
    </comment>
    <comment ref="C147" authorId="0" shapeId="0">
      <text>
        <r>
          <rPr>
            <sz val="9"/>
            <color indexed="81"/>
            <rFont val="Tahoma"/>
            <family val="2"/>
          </rPr>
          <t>Associate Dean Code = 21240</t>
        </r>
      </text>
    </comment>
    <comment ref="C148" authorId="0" shapeId="0">
      <text>
        <r>
          <rPr>
            <sz val="9"/>
            <color indexed="81"/>
            <rFont val="Tahoma"/>
            <family val="2"/>
          </rPr>
          <t>Associate Dean Code = 21295</t>
        </r>
      </text>
    </comment>
    <comment ref="C149" authorId="0" shapeId="0">
      <text>
        <r>
          <rPr>
            <sz val="9"/>
            <color indexed="81"/>
            <rFont val="Tahoma"/>
            <family val="2"/>
          </rPr>
          <t>Associate Dean Code 21290</t>
        </r>
      </text>
    </comment>
    <comment ref="C150" authorId="0" shapeId="0">
      <text>
        <r>
          <rPr>
            <sz val="9"/>
            <color indexed="81"/>
            <rFont val="Tahoma"/>
            <family val="2"/>
          </rPr>
          <t>RNSG</t>
        </r>
      </text>
    </comment>
    <comment ref="C151" authorId="0" shapeId="0">
      <text>
        <r>
          <rPr>
            <sz val="9"/>
            <color indexed="81"/>
            <rFont val="Tahoma"/>
            <family val="2"/>
          </rPr>
          <t>NURS</t>
        </r>
      </text>
    </comment>
    <comment ref="C152" authorId="0" shapeId="0">
      <text>
        <r>
          <rPr>
            <sz val="9"/>
            <color indexed="81"/>
            <rFont val="Tahoma"/>
            <family val="2"/>
          </rPr>
          <t>VNSG</t>
        </r>
      </text>
    </comment>
    <comment ref="C154" authorId="0" shapeId="0">
      <text>
        <r>
          <rPr>
            <sz val="9"/>
            <color indexed="81"/>
            <rFont val="Tahoma"/>
            <family val="2"/>
          </rPr>
          <t>ARTV (excludes 1351 &amp; 2320), FLMC, GAME1303, GAME1304, GAME2309, GAME2325, GAME2341, GAME2359, GAME2386 (see Computer Systems for additional GAME)</t>
        </r>
      </text>
    </comment>
    <comment ref="C155" authorId="0" shapeId="0">
      <text>
        <r>
          <rPr>
            <sz val="9"/>
            <color indexed="81"/>
            <rFont val="Tahoma"/>
            <family val="2"/>
          </rPr>
          <t>MUSB, MUSC, MUSP</t>
        </r>
      </text>
    </comment>
    <comment ref="C156" authorId="0" shapeId="0">
      <text>
        <r>
          <rPr>
            <sz val="9"/>
            <color indexed="81"/>
            <rFont val="Tahoma"/>
            <family val="2"/>
          </rPr>
          <t>DANC</t>
        </r>
      </text>
    </comment>
    <comment ref="C157" authorId="0" shapeId="0">
      <text>
        <r>
          <rPr>
            <sz val="9"/>
            <color indexed="81"/>
            <rFont val="Tahoma"/>
            <family val="2"/>
          </rPr>
          <t>MUAP, MUEN, MUSI</t>
        </r>
      </text>
    </comment>
    <comment ref="C158" authorId="0" shapeId="0">
      <text>
        <r>
          <rPr>
            <sz val="9"/>
            <color indexed="81"/>
            <rFont val="Tahoma"/>
            <family val="2"/>
          </rPr>
          <t>DRAM</t>
        </r>
      </text>
    </comment>
    <comment ref="C159" authorId="0" shapeId="0">
      <text>
        <r>
          <rPr>
            <sz val="9"/>
            <color indexed="81"/>
            <rFont val="Tahoma"/>
            <family val="2"/>
          </rPr>
          <t>ARTV1351, ARTV2320, RTVB</t>
        </r>
      </text>
    </comment>
    <comment ref="C161" authorId="0" shapeId="0">
      <text>
        <r>
          <rPr>
            <sz val="9"/>
            <color indexed="81"/>
            <rFont val="Tahoma"/>
            <family val="2"/>
          </rPr>
          <t>ARTS (excludes 1313, 2348, 2349, 2356 and 2357)</t>
        </r>
      </text>
    </comment>
    <comment ref="C162" authorId="0" shapeId="0">
      <text>
        <r>
          <rPr>
            <sz val="9"/>
            <color indexed="81"/>
            <rFont val="Tahoma"/>
            <family val="2"/>
          </rPr>
          <t>ARTC, GRPH1380 (see Computer Systems for additional GRPH), IMED1316, IMED2301, IMED2313, IMED2315 (see Computer Systems for additional IMED)</t>
        </r>
      </text>
    </comment>
    <comment ref="C163" authorId="0" shapeId="0">
      <text>
        <r>
          <rPr>
            <sz val="9"/>
            <color indexed="81"/>
            <rFont val="Tahoma"/>
            <family val="2"/>
          </rPr>
          <t>EDUC1100 &amp; EDUC1300</t>
        </r>
      </text>
    </comment>
    <comment ref="C164" authorId="0" shapeId="0">
      <text>
        <r>
          <rPr>
            <sz val="9"/>
            <color indexed="81"/>
            <rFont val="Tahoma"/>
            <family val="2"/>
          </rPr>
          <t>CDEC, EDUC (excludes 1100 &amp; 1300), TECA</t>
        </r>
      </text>
    </comment>
    <comment ref="C165" authorId="0" shapeId="0">
      <text>
        <r>
          <rPr>
            <sz val="9"/>
            <color indexed="81"/>
            <rFont val="Tahoma"/>
            <family val="2"/>
          </rPr>
          <t>ARTS1313, ARTS2348, ARTS2349, ARTS2356, ARTS2357, PHTC</t>
        </r>
      </text>
    </comment>
    <comment ref="D165" authorId="0" shapeId="0">
      <text>
        <r>
          <rPr>
            <b/>
            <sz val="9"/>
            <color indexed="81"/>
            <rFont val="Tahoma"/>
            <family val="2"/>
          </rPr>
          <t>Tom Martin:</t>
        </r>
        <r>
          <rPr>
            <sz val="9"/>
            <color indexed="81"/>
            <rFont val="Tahoma"/>
            <family val="2"/>
          </rPr>
          <t xml:space="preserve">
(Note:  The Art and Photography departments share ARTS2371 [Portfolio], but there is no way to distinguish between which contact hours belong to which program from information in the Banner Student System.  Few contact hours are generated in ARTS2371, and most of them are associated with Art  rather than Photography.  Consistent with past practice, Cooksey agreed that ARTS2371 contact hours should be lumped into Art.)</t>
        </r>
      </text>
    </comment>
    <comment ref="C167" authorId="0" shapeId="0">
      <text>
        <r>
          <rPr>
            <sz val="9"/>
            <color indexed="81"/>
            <rFont val="Tahoma"/>
            <family val="2"/>
          </rPr>
          <t>ACCT</t>
        </r>
      </text>
    </comment>
    <comment ref="C168" authorId="0" shapeId="0">
      <text>
        <r>
          <rPr>
            <sz val="9"/>
            <color indexed="81"/>
            <rFont val="Tahoma"/>
            <family val="2"/>
          </rPr>
          <t>CHIN, JAPN</t>
        </r>
      </text>
    </comment>
    <comment ref="C169" authorId="0" shapeId="0">
      <text>
        <r>
          <rPr>
            <sz val="9"/>
            <color indexed="81"/>
            <rFont val="Tahoma"/>
            <family val="2"/>
          </rPr>
          <t>BUSI</t>
        </r>
      </text>
    </comment>
    <comment ref="C170" authorId="0" shapeId="0">
      <text>
        <r>
          <rPr>
            <sz val="9"/>
            <color indexed="81"/>
            <rFont val="Tahoma"/>
            <family val="2"/>
          </rPr>
          <t>ECON</t>
        </r>
      </text>
    </comment>
    <comment ref="C171" authorId="0" shapeId="0">
      <text>
        <r>
          <rPr>
            <sz val="9"/>
            <color indexed="81"/>
            <rFont val="Tahoma"/>
            <family val="2"/>
          </rPr>
          <t>ARAB, FREN, GERM, ITAL, RUSS</t>
        </r>
      </text>
    </comment>
    <comment ref="C172" authorId="0" shapeId="0">
      <text>
        <r>
          <rPr>
            <sz val="9"/>
            <color indexed="81"/>
            <rFont val="Tahoma"/>
            <family val="2"/>
          </rPr>
          <t>HUMA</t>
        </r>
      </text>
    </comment>
    <comment ref="C173" authorId="0" shapeId="0">
      <text>
        <r>
          <rPr>
            <sz val="9"/>
            <color indexed="81"/>
            <rFont val="Tahoma"/>
            <family val="2"/>
          </rPr>
          <t>SPAN</t>
        </r>
      </text>
    </comment>
    <comment ref="C174" authorId="0" shapeId="0">
      <text>
        <r>
          <rPr>
            <sz val="9"/>
            <color indexed="81"/>
            <rFont val="Tahoma"/>
            <family val="2"/>
          </rPr>
          <t>COMM, SPCH</t>
        </r>
      </text>
    </comment>
    <comment ref="C176" authorId="0" shapeId="0">
      <text>
        <r>
          <rPr>
            <sz val="9"/>
            <color indexed="81"/>
            <rFont val="Tahoma"/>
            <family val="2"/>
          </rPr>
          <t>SGNL, SLNG</t>
        </r>
      </text>
    </comment>
    <comment ref="C177" authorId="0" shapeId="0">
      <text>
        <r>
          <rPr>
            <sz val="9"/>
            <color indexed="81"/>
            <rFont val="Tahoma"/>
            <family val="2"/>
          </rPr>
          <t>MATH (less than 1000-level), NCBM</t>
        </r>
      </text>
    </comment>
    <comment ref="C178" authorId="0" shapeId="0">
      <text>
        <r>
          <rPr>
            <sz val="9"/>
            <color indexed="81"/>
            <rFont val="Tahoma"/>
            <family val="2"/>
          </rPr>
          <t>ESLC, ESLG, ESLR, ESLS, ESLV, ESLW, ESLX</t>
        </r>
      </text>
    </comment>
    <comment ref="C179" authorId="0" shapeId="0">
      <text>
        <r>
          <rPr>
            <sz val="9"/>
            <color indexed="81"/>
            <rFont val="Tahoma"/>
            <family val="2"/>
          </rPr>
          <t>INRW, NCBI, NCBR, NCBW</t>
        </r>
      </text>
    </comment>
    <comment ref="C181" authorId="0" shapeId="0">
      <text>
        <r>
          <rPr>
            <sz val="9"/>
            <color indexed="81"/>
            <rFont val="Tahoma"/>
            <family val="2"/>
          </rPr>
          <t>ENGL (1000-level and higher)</t>
        </r>
      </text>
    </comment>
    <comment ref="C182" authorId="0" shapeId="0">
      <text>
        <r>
          <rPr>
            <sz val="9"/>
            <color indexed="81"/>
            <rFont val="Tahoma"/>
            <family val="2"/>
          </rPr>
          <t>PHIL</t>
        </r>
      </text>
    </comment>
    <comment ref="C184" authorId="0" shapeId="0">
      <text>
        <r>
          <rPr>
            <sz val="9"/>
            <color indexed="81"/>
            <rFont val="Tahoma"/>
            <family val="2"/>
          </rPr>
          <t>ENVR</t>
        </r>
      </text>
    </comment>
    <comment ref="C185" authorId="0" shapeId="0">
      <text>
        <r>
          <rPr>
            <sz val="9"/>
            <color indexed="81"/>
            <rFont val="Tahoma"/>
            <family val="2"/>
          </rPr>
          <t>GEOL</t>
        </r>
      </text>
    </comment>
    <comment ref="C186" authorId="0" shapeId="0">
      <text>
        <r>
          <rPr>
            <sz val="9"/>
            <color indexed="81"/>
            <rFont val="Tahoma"/>
            <family val="2"/>
          </rPr>
          <t>MATH (1000-level and higher)</t>
        </r>
      </text>
    </comment>
    <comment ref="C187" authorId="0" shapeId="0">
      <text>
        <r>
          <rPr>
            <sz val="9"/>
            <color indexed="81"/>
            <rFont val="Tahoma"/>
            <family val="2"/>
          </rPr>
          <t>PHYS</t>
        </r>
      </text>
    </comment>
    <comment ref="C189" authorId="0" shapeId="0">
      <text>
        <r>
          <rPr>
            <sz val="9"/>
            <color indexed="81"/>
            <rFont val="Tahoma"/>
            <family val="2"/>
          </rPr>
          <t>BIOL2401, BIOL2402, BIOL2404</t>
        </r>
      </text>
    </comment>
    <comment ref="C190" authorId="0" shapeId="0">
      <text>
        <r>
          <rPr>
            <sz val="9"/>
            <color indexed="81"/>
            <rFont val="Tahoma"/>
            <family val="2"/>
          </rPr>
          <t>ANTH</t>
        </r>
      </text>
    </comment>
    <comment ref="C191" authorId="0" shapeId="0">
      <text>
        <r>
          <rPr>
            <sz val="9"/>
            <color indexed="81"/>
            <rFont val="Tahoma"/>
            <family val="2"/>
          </rPr>
          <t>BIOL ((excludes 1322, 1323, 2401, 2402, 2404), BITC</t>
        </r>
      </text>
    </comment>
    <comment ref="C192" authorId="0" shapeId="0">
      <text>
        <r>
          <rPr>
            <sz val="9"/>
            <color indexed="81"/>
            <rFont val="Tahoma"/>
            <family val="2"/>
          </rPr>
          <t>CHEM</t>
        </r>
      </text>
    </comment>
    <comment ref="C193" authorId="0" shapeId="0">
      <text>
        <r>
          <rPr>
            <sz val="9"/>
            <color indexed="81"/>
            <rFont val="Tahoma"/>
            <family val="2"/>
          </rPr>
          <t>KINE (excludes KINE1336)</t>
        </r>
      </text>
    </comment>
    <comment ref="C194" authorId="0" shapeId="0">
      <text>
        <r>
          <rPr>
            <sz val="9"/>
            <color indexed="81"/>
            <rFont val="Tahoma"/>
            <family val="2"/>
          </rPr>
          <t>BIOL1322 and BIOL1323</t>
        </r>
      </text>
    </comment>
    <comment ref="C195" authorId="0" shapeId="0">
      <text>
        <r>
          <rPr>
            <sz val="9"/>
            <color indexed="81"/>
            <rFont val="Tahoma"/>
            <family val="2"/>
          </rPr>
          <t>SOCI</t>
        </r>
      </text>
    </comment>
    <comment ref="C196" authorId="0" shapeId="0">
      <text>
        <r>
          <rPr>
            <sz val="9"/>
            <color indexed="81"/>
            <rFont val="Tahoma"/>
            <family val="2"/>
          </rPr>
          <t>FITT, HAMG1317, KINE1336, RECL</t>
        </r>
      </text>
    </comment>
    <comment ref="C198" authorId="0" shapeId="0">
      <text>
        <r>
          <rPr>
            <sz val="9"/>
            <color indexed="81"/>
            <rFont val="Tahoma"/>
            <family val="2"/>
          </rPr>
          <t>EDUC1100 &amp; EDUC1300</t>
        </r>
      </text>
    </comment>
    <comment ref="C199" authorId="0" shapeId="0">
      <text>
        <r>
          <rPr>
            <sz val="9"/>
            <color indexed="81"/>
            <rFont val="Tahoma"/>
            <family val="2"/>
          </rPr>
          <t>HIST, GEOG</t>
        </r>
      </text>
    </comment>
    <comment ref="C200" authorId="0" shapeId="0">
      <text>
        <r>
          <rPr>
            <sz val="9"/>
            <color indexed="81"/>
            <rFont val="Tahoma"/>
            <family val="2"/>
          </rPr>
          <t>GOVT</t>
        </r>
      </text>
    </comment>
    <comment ref="C201" authorId="0" shapeId="0">
      <text>
        <r>
          <rPr>
            <sz val="9"/>
            <color indexed="81"/>
            <rFont val="Tahoma"/>
            <family val="2"/>
          </rPr>
          <t>PSYC</t>
        </r>
      </text>
    </comment>
    <comment ref="C203" authorId="0" shapeId="0">
      <text>
        <r>
          <rPr>
            <sz val="9"/>
            <color indexed="81"/>
            <rFont val="Tahoma"/>
            <family val="2"/>
          </rPr>
          <t>BIOL (HSDC only)</t>
        </r>
      </text>
    </comment>
    <comment ref="C204" authorId="0" shapeId="0">
      <text>
        <r>
          <rPr>
            <sz val="9"/>
            <color indexed="81"/>
            <rFont val="Tahoma"/>
            <family val="2"/>
          </rPr>
          <t>ECON (HSDC only)</t>
        </r>
      </text>
    </comment>
    <comment ref="C205" authorId="0" shapeId="0">
      <text>
        <r>
          <rPr>
            <sz val="9"/>
            <color indexed="81"/>
            <rFont val="Tahoma"/>
            <family val="2"/>
          </rPr>
          <t>ENGL (HSDC only)</t>
        </r>
      </text>
    </comment>
    <comment ref="C206" authorId="0" shapeId="0">
      <text>
        <r>
          <rPr>
            <sz val="9"/>
            <color indexed="81"/>
            <rFont val="Tahoma"/>
            <family val="2"/>
          </rPr>
          <t>HIST (HSDC only)</t>
        </r>
      </text>
    </comment>
    <comment ref="C207" authorId="0" shapeId="0">
      <text>
        <r>
          <rPr>
            <sz val="9"/>
            <color indexed="81"/>
            <rFont val="Tahoma"/>
            <family val="2"/>
          </rPr>
          <t>MATH (1000-level and higher, HSDC only)</t>
        </r>
      </text>
    </comment>
    <comment ref="C208" authorId="0" shapeId="0">
      <text>
        <r>
          <rPr>
            <sz val="9"/>
            <color indexed="81"/>
            <rFont val="Tahoma"/>
            <family val="2"/>
          </rPr>
          <t>GOVT (HSDC only)</t>
        </r>
      </text>
    </comment>
    <comment ref="C209" authorId="0" shapeId="0">
      <text>
        <r>
          <rPr>
            <sz val="9"/>
            <color indexed="81"/>
            <rFont val="Tahoma"/>
            <family val="2"/>
          </rPr>
          <t>SPCH (HSDC only)</t>
        </r>
      </text>
    </comment>
    <comment ref="C211" authorId="0" shapeId="0">
      <text>
        <r>
          <rPr>
            <sz val="9"/>
            <color indexed="81"/>
            <rFont val="Tahoma"/>
            <family val="2"/>
          </rPr>
          <t>ACCT</t>
        </r>
      </text>
    </comment>
    <comment ref="C212" authorId="0" shapeId="0">
      <text>
        <r>
          <rPr>
            <sz val="9"/>
            <color indexed="81"/>
            <rFont val="Tahoma"/>
            <family val="2"/>
          </rPr>
          <t>ARTS</t>
        </r>
      </text>
    </comment>
    <comment ref="C213" authorId="0" shapeId="0">
      <text>
        <r>
          <rPr>
            <sz val="9"/>
            <color indexed="81"/>
            <rFont val="Tahoma"/>
            <family val="2"/>
          </rPr>
          <t>BIOL</t>
        </r>
      </text>
    </comment>
    <comment ref="C214" authorId="0" shapeId="0">
      <text>
        <r>
          <rPr>
            <sz val="9"/>
            <color indexed="81"/>
            <rFont val="Tahoma"/>
            <family val="2"/>
          </rPr>
          <t>BUSI</t>
        </r>
      </text>
    </comment>
    <comment ref="C215" authorId="0" shapeId="0">
      <text>
        <r>
          <rPr>
            <sz val="9"/>
            <color indexed="81"/>
            <rFont val="Tahoma"/>
            <family val="2"/>
          </rPr>
          <t>CHEM</t>
        </r>
      </text>
    </comment>
    <comment ref="C216" authorId="0" shapeId="0">
      <text>
        <r>
          <rPr>
            <sz val="9"/>
            <color indexed="81"/>
            <rFont val="Tahoma"/>
            <family val="2"/>
          </rPr>
          <t>MATH (less than 1000-level), NCBM</t>
        </r>
      </text>
    </comment>
    <comment ref="C217" authorId="0" shapeId="0">
      <text>
        <r>
          <rPr>
            <sz val="9"/>
            <color indexed="81"/>
            <rFont val="Tahoma"/>
            <family val="2"/>
          </rPr>
          <t>ECON</t>
        </r>
      </text>
    </comment>
    <comment ref="C218" authorId="0" shapeId="0">
      <text>
        <r>
          <rPr>
            <sz val="9"/>
            <color indexed="81"/>
            <rFont val="Tahoma"/>
            <family val="2"/>
          </rPr>
          <t>EDUC1100 &amp; EDUC1300</t>
        </r>
      </text>
    </comment>
    <comment ref="C219" authorId="0" shapeId="0">
      <text>
        <r>
          <rPr>
            <sz val="9"/>
            <color indexed="81"/>
            <rFont val="Tahoma"/>
            <family val="2"/>
          </rPr>
          <t>EDUC (except 1100 &amp; 1300), TECA</t>
        </r>
      </text>
    </comment>
    <comment ref="C220" authorId="0" shapeId="0">
      <text>
        <r>
          <rPr>
            <sz val="9"/>
            <color indexed="81"/>
            <rFont val="Tahoma"/>
            <family val="2"/>
          </rPr>
          <t>ENGL (1000-level and higher)</t>
        </r>
      </text>
    </comment>
    <comment ref="C221" authorId="0" shapeId="0">
      <text>
        <r>
          <rPr>
            <sz val="9"/>
            <color indexed="81"/>
            <rFont val="Tahoma"/>
            <family val="2"/>
          </rPr>
          <t>ENVR</t>
        </r>
      </text>
    </comment>
    <comment ref="C222" authorId="0" shapeId="0">
      <text>
        <r>
          <rPr>
            <sz val="9"/>
            <color indexed="81"/>
            <rFont val="Tahoma"/>
            <family val="2"/>
          </rPr>
          <t>GEOL</t>
        </r>
      </text>
    </comment>
    <comment ref="C223" authorId="0" shapeId="0">
      <text>
        <r>
          <rPr>
            <sz val="9"/>
            <color indexed="81"/>
            <rFont val="Tahoma"/>
            <family val="2"/>
          </rPr>
          <t>HIST</t>
        </r>
      </text>
    </comment>
    <comment ref="C224" authorId="0" shapeId="0">
      <text>
        <r>
          <rPr>
            <sz val="9"/>
            <color indexed="81"/>
            <rFont val="Tahoma"/>
            <family val="2"/>
          </rPr>
          <t>HUMA</t>
        </r>
      </text>
    </comment>
    <comment ref="C225" authorId="0" shapeId="0">
      <text>
        <r>
          <rPr>
            <sz val="9"/>
            <color indexed="81"/>
            <rFont val="Tahoma"/>
            <family val="2"/>
          </rPr>
          <t>KINE (excludes KINE1336)</t>
        </r>
      </text>
    </comment>
    <comment ref="C226" authorId="0" shapeId="0">
      <text>
        <r>
          <rPr>
            <sz val="9"/>
            <color indexed="81"/>
            <rFont val="Tahoma"/>
            <family val="2"/>
          </rPr>
          <t>MATH (1000-level and higher)</t>
        </r>
      </text>
    </comment>
    <comment ref="C227" authorId="0" shapeId="0">
      <text>
        <r>
          <rPr>
            <sz val="9"/>
            <color indexed="81"/>
            <rFont val="Tahoma"/>
            <family val="2"/>
          </rPr>
          <t>MUAP, MUEN, MUSI</t>
        </r>
      </text>
    </comment>
    <comment ref="C228" authorId="0" shapeId="0">
      <text>
        <r>
          <rPr>
            <sz val="9"/>
            <color indexed="81"/>
            <rFont val="Tahoma"/>
            <family val="2"/>
          </rPr>
          <t>PHIL</t>
        </r>
      </text>
    </comment>
    <comment ref="C229" authorId="0" shapeId="0">
      <text>
        <r>
          <rPr>
            <sz val="9"/>
            <color indexed="81"/>
            <rFont val="Tahoma"/>
            <family val="2"/>
          </rPr>
          <t>PHYS</t>
        </r>
      </text>
    </comment>
    <comment ref="C230" authorId="0" shapeId="0">
      <text>
        <r>
          <rPr>
            <sz val="9"/>
            <color indexed="81"/>
            <rFont val="Tahoma"/>
            <family val="2"/>
          </rPr>
          <t>GOVT</t>
        </r>
      </text>
    </comment>
    <comment ref="C231" authorId="0" shapeId="0">
      <text>
        <r>
          <rPr>
            <sz val="9"/>
            <color indexed="81"/>
            <rFont val="Tahoma"/>
            <family val="2"/>
          </rPr>
          <t>PSYC</t>
        </r>
      </text>
    </comment>
    <comment ref="C232" authorId="0" shapeId="0">
      <text>
        <r>
          <rPr>
            <sz val="9"/>
            <color indexed="81"/>
            <rFont val="Tahoma"/>
            <family val="2"/>
          </rPr>
          <t>INRW, NCBI, NCBR, NCBW</t>
        </r>
      </text>
    </comment>
    <comment ref="C233" authorId="0" shapeId="0">
      <text>
        <r>
          <rPr>
            <sz val="9"/>
            <color indexed="81"/>
            <rFont val="Tahoma"/>
            <family val="2"/>
          </rPr>
          <t>SOCI</t>
        </r>
      </text>
    </comment>
    <comment ref="C234" authorId="0" shapeId="0">
      <text>
        <r>
          <rPr>
            <sz val="9"/>
            <color indexed="81"/>
            <rFont val="Tahoma"/>
            <family val="2"/>
          </rPr>
          <t>SPAN</t>
        </r>
      </text>
    </comment>
    <comment ref="C235" authorId="0" shapeId="0">
      <text>
        <r>
          <rPr>
            <sz val="9"/>
            <color indexed="81"/>
            <rFont val="Tahoma"/>
            <family val="2"/>
          </rPr>
          <t>COMM, SPCH</t>
        </r>
      </text>
    </comment>
    <comment ref="C237" authorId="0" shapeId="0">
      <text>
        <r>
          <rPr>
            <sz val="9"/>
            <color indexed="81"/>
            <rFont val="Tahoma"/>
            <family val="2"/>
          </rPr>
          <t>AGRI</t>
        </r>
      </text>
    </comment>
    <comment ref="C238" authorId="0" shapeId="0">
      <text>
        <r>
          <rPr>
            <sz val="9"/>
            <color indexed="81"/>
            <rFont val="Tahoma"/>
            <family val="2"/>
          </rPr>
          <t>VTHT</t>
        </r>
      </text>
    </comment>
  </commentList>
</comments>
</file>

<file path=xl/comments2.xml><?xml version="1.0" encoding="utf-8"?>
<comments xmlns="http://schemas.openxmlformats.org/spreadsheetml/2006/main">
  <authors>
    <author>Tom Martin</author>
  </authors>
  <commentList>
    <comment ref="H10" authorId="0" shapeId="0">
      <text>
        <r>
          <rPr>
            <b/>
            <sz val="9"/>
            <color indexed="81"/>
            <rFont val="Tahoma"/>
            <family val="2"/>
          </rPr>
          <t>Tom Martin:</t>
        </r>
        <r>
          <rPr>
            <sz val="9"/>
            <color indexed="81"/>
            <rFont val="Tahoma"/>
            <family val="2"/>
          </rPr>
          <t xml:space="preserve">
Jon Hardesty indicated that this dean code is being inactivated and that all Craig Johnson's courses would be allocated to 71600.</t>
        </r>
      </text>
    </comment>
  </commentList>
</comments>
</file>

<file path=xl/sharedStrings.xml><?xml version="1.0" encoding="utf-8"?>
<sst xmlns="http://schemas.openxmlformats.org/spreadsheetml/2006/main" count="6931" uniqueCount="590">
  <si>
    <t>Business</t>
  </si>
  <si>
    <t>English</t>
  </si>
  <si>
    <t>Foreign Languages</t>
  </si>
  <si>
    <t>Humanities</t>
  </si>
  <si>
    <t>Philosophy</t>
  </si>
  <si>
    <t>Speech</t>
  </si>
  <si>
    <t>Mathematics</t>
  </si>
  <si>
    <t>Art</t>
  </si>
  <si>
    <t>Dance</t>
  </si>
  <si>
    <t>Music</t>
  </si>
  <si>
    <t>Photography</t>
  </si>
  <si>
    <t>Dental Hygiene</t>
  </si>
  <si>
    <t>EMS</t>
  </si>
  <si>
    <t>Fire Science</t>
  </si>
  <si>
    <t>Nursing</t>
  </si>
  <si>
    <t>Biology</t>
  </si>
  <si>
    <t>Chemistry</t>
  </si>
  <si>
    <t>Environmental Science</t>
  </si>
  <si>
    <t>Geology</t>
  </si>
  <si>
    <t>Physics</t>
  </si>
  <si>
    <t>Anthropology</t>
  </si>
  <si>
    <t>Geography</t>
  </si>
  <si>
    <t>History</t>
  </si>
  <si>
    <t>Political Science</t>
  </si>
  <si>
    <t>Psychology</t>
  </si>
  <si>
    <t>Sociology</t>
  </si>
  <si>
    <t>Division Total</t>
  </si>
  <si>
    <t>Part-Time Faculty</t>
  </si>
  <si>
    <t>Division</t>
  </si>
  <si>
    <t>Department</t>
  </si>
  <si>
    <t>Number</t>
  </si>
  <si>
    <t>%</t>
  </si>
  <si>
    <t>Total</t>
  </si>
  <si>
    <t>Distance Learning</t>
  </si>
  <si>
    <t>Interior Design</t>
  </si>
  <si>
    <t>District-Wide Totals</t>
  </si>
  <si>
    <t>Developmental Mathematics</t>
  </si>
  <si>
    <t>Weekdays</t>
  </si>
  <si>
    <t>Accounting</t>
  </si>
  <si>
    <t>Economics</t>
  </si>
  <si>
    <t>Weekends (Friday 5:00 p.m. through Sunday)</t>
  </si>
  <si>
    <t>Monday through Thursday Evenings</t>
  </si>
  <si>
    <t>Full-Time
Faculty Overload
Contact Hours</t>
  </si>
  <si>
    <t>Overload % of
Total Full-Time
Contact Hours</t>
  </si>
  <si>
    <r>
      <t>Full-Time Faculty</t>
    </r>
    <r>
      <rPr>
        <vertAlign val="superscript"/>
        <sz val="10"/>
        <rFont val="Arial"/>
        <family val="2"/>
      </rPr>
      <t>1</t>
    </r>
  </si>
  <si>
    <t>Collin College</t>
  </si>
  <si>
    <t>Rockwall Center</t>
  </si>
  <si>
    <t>Distance Learning Total</t>
  </si>
  <si>
    <t>Institutional Total</t>
  </si>
  <si>
    <t>Face-to-Face Instruction</t>
  </si>
  <si>
    <t>Full-Time Faculty</t>
  </si>
  <si>
    <t>Total
Full-Time Faculty
Contact Hours</t>
  </si>
  <si>
    <t>Reading &amp; Writing</t>
  </si>
  <si>
    <t>ACCT</t>
  </si>
  <si>
    <t>ECON</t>
  </si>
  <si>
    <t>RELE</t>
  </si>
  <si>
    <t>MUSB, MUSC, MUSP</t>
  </si>
  <si>
    <t>DANC</t>
  </si>
  <si>
    <t>MUAP, MUEN, MUSI</t>
  </si>
  <si>
    <t>DRAM</t>
  </si>
  <si>
    <t>DHYG</t>
  </si>
  <si>
    <t>RNSG</t>
  </si>
  <si>
    <t>ENVR</t>
  </si>
  <si>
    <t>CHEM</t>
  </si>
  <si>
    <t>BIOL</t>
  </si>
  <si>
    <t>ARAB, CHIN, FREN, GERM, ITAL, JAPN, RUSS, SPAN</t>
  </si>
  <si>
    <t>GEOL</t>
  </si>
  <si>
    <t>HIST</t>
  </si>
  <si>
    <t>HUMA</t>
  </si>
  <si>
    <t>MATH (1000 and higher)</t>
  </si>
  <si>
    <t>PHIL</t>
  </si>
  <si>
    <t>PHYS</t>
  </si>
  <si>
    <t>GOVT</t>
  </si>
  <si>
    <t>PSYC</t>
  </si>
  <si>
    <t>SOCI</t>
  </si>
  <si>
    <t>ARCE, CADD, DFTG</t>
  </si>
  <si>
    <t>ENGR, ENGT</t>
  </si>
  <si>
    <t>ANTH</t>
  </si>
  <si>
    <t>GEOG</t>
  </si>
  <si>
    <t>Courses</t>
  </si>
  <si>
    <t>High School Dual Credit Instruction</t>
  </si>
  <si>
    <t>CRIJ</t>
  </si>
  <si>
    <t>ENGL</t>
  </si>
  <si>
    <t>BIOL (1322 and 1323)</t>
  </si>
  <si>
    <t>PHYS (1403 and 1404)</t>
  </si>
  <si>
    <t>MATH (less than 1000-level), NCBM</t>
  </si>
  <si>
    <t>Martin</t>
  </si>
  <si>
    <t>Richardson</t>
  </si>
  <si>
    <t>Wang</t>
  </si>
  <si>
    <t>PHYS (excludes 1403 and 1404)</t>
  </si>
  <si>
    <t>SGNL, SLNG</t>
  </si>
  <si>
    <t>Subtotal</t>
  </si>
  <si>
    <t>Powell</t>
  </si>
  <si>
    <t>Criminal Justice (DW)</t>
  </si>
  <si>
    <t>Commercial Music (DW)</t>
  </si>
  <si>
    <t>Communication Design (DW)</t>
  </si>
  <si>
    <t>Theater (DW)</t>
  </si>
  <si>
    <t>ESL (DW)</t>
  </si>
  <si>
    <t>CHEF, IFWA, RSTO1304</t>
  </si>
  <si>
    <t>PSTR</t>
  </si>
  <si>
    <t>LGLA</t>
  </si>
  <si>
    <t>CADD (DW)</t>
  </si>
  <si>
    <t>Computer Systems (DW)</t>
  </si>
  <si>
    <t>Electronics (DW)</t>
  </si>
  <si>
    <t>Engineering (DW)</t>
  </si>
  <si>
    <t>Interior Design (DW)</t>
  </si>
  <si>
    <t>Networking (DW)</t>
  </si>
  <si>
    <t>Culinary Arts (DW)</t>
  </si>
  <si>
    <t>Hospitality Management (DW)</t>
  </si>
  <si>
    <t>Legal Assistant (DW)</t>
  </si>
  <si>
    <t>Management &amp; Marketing (DW)</t>
  </si>
  <si>
    <t>Office Systems Technology (DW)</t>
  </si>
  <si>
    <t>Pastry (DW)</t>
  </si>
  <si>
    <t>Real Estate (DW)</t>
  </si>
  <si>
    <t>Dental Hygiene (DW)</t>
  </si>
  <si>
    <t>EMS (DW)</t>
  </si>
  <si>
    <t>Fire Science (DW)</t>
  </si>
  <si>
    <t>Respiratory Care (DW)</t>
  </si>
  <si>
    <t>Surgical Technology (DW)</t>
  </si>
  <si>
    <t>Note 3:  The abbreviations "(DW)" signifies that a dean and associate dean has District-wide responsibility for the associated discipline or disciplines.  For disciplines not so identified, the dean and associate dean have responsibility only for courses taught at their campus or at off-campus instructional sites assigned to their campus.</t>
  </si>
  <si>
    <t>Site Group Designation</t>
  </si>
  <si>
    <t>SPCH</t>
  </si>
  <si>
    <t>ARTS (excludes 1313, 2348, 2349, 2356 and 2357)</t>
  </si>
  <si>
    <t>Health Professions</t>
  </si>
  <si>
    <t>Health Professions (DW)</t>
  </si>
  <si>
    <t>Class Sections with No Designated Meeting Time</t>
  </si>
  <si>
    <t xml:space="preserve">Note 2:  To facilitate payment of salaries, the FLAC data occasionally include multiple instances of a single section when that section is taught by more than one faculty member.  This occurs in learning communities, a number of lab and clinical sections in Health Sciences and Emergency Services, and a few sections in other divisions.  However, for purposes of this report, counting contact hours associated with multiple instances of a single section would inappropriately inflate contact hour totals by counting the same contact hours more than once. To avoid over-counting contact hours, multiple instances of the same section were either collapsed into a single instance (learning communities and instances when only one faculty member received remuneration for the section) or enrollment numbers were distributed across the instances to more accurately reflect the actual total enrollment generated.  </t>
  </si>
  <si>
    <t>BIOL (2401, 2402, 2404)</t>
  </si>
  <si>
    <t>Andrews</t>
  </si>
  <si>
    <t>Tinnen</t>
  </si>
  <si>
    <t>WLDG</t>
  </si>
  <si>
    <t>HVAC (DW)</t>
  </si>
  <si>
    <t>Plano Campus</t>
  </si>
  <si>
    <t>Frisco Campus</t>
  </si>
  <si>
    <t>McKinney Campus</t>
  </si>
  <si>
    <t>Public Safety Training Center</t>
  </si>
  <si>
    <t>Instructional Sites Other than Campuses, Centers, and Distance Learning</t>
  </si>
  <si>
    <t>McAuliff</t>
  </si>
  <si>
    <t>BIOL (excludes 1322, 1323, 2401, 2402, 2404)</t>
  </si>
  <si>
    <t>Kinesiology</t>
  </si>
  <si>
    <t>KINE</t>
  </si>
  <si>
    <t>Martin (22110)</t>
  </si>
  <si>
    <t>Tinnen (22120)</t>
  </si>
  <si>
    <t>Richardson (22130)</t>
  </si>
  <si>
    <t>Yates (22140)</t>
  </si>
  <si>
    <t>Powell (21110)</t>
  </si>
  <si>
    <t>Fair (21130)</t>
  </si>
  <si>
    <t>Hughes (23210)</t>
  </si>
  <si>
    <t>Andrews (23230)</t>
  </si>
  <si>
    <t>Ramsey (23320)</t>
  </si>
  <si>
    <t>Streater (23330)</t>
  </si>
  <si>
    <t>Fair</t>
  </si>
  <si>
    <t>McClellan</t>
  </si>
  <si>
    <t>Solis</t>
  </si>
  <si>
    <t>Millen</t>
  </si>
  <si>
    <t>Donaldson</t>
  </si>
  <si>
    <t>Chambers</t>
  </si>
  <si>
    <t>Westcott</t>
  </si>
  <si>
    <t>Glapion</t>
  </si>
  <si>
    <t>Yates</t>
  </si>
  <si>
    <t>Hughes</t>
  </si>
  <si>
    <t>Ramsey</t>
  </si>
  <si>
    <t>Streater</t>
  </si>
  <si>
    <t>Venuto</t>
  </si>
  <si>
    <t>Education/Child Development</t>
  </si>
  <si>
    <t>na</t>
  </si>
  <si>
    <t>ACNT</t>
  </si>
  <si>
    <t>ARAB</t>
  </si>
  <si>
    <t>ARTC</t>
  </si>
  <si>
    <t>ARTS</t>
  </si>
  <si>
    <t>ARTV</t>
  </si>
  <si>
    <t>BCIS</t>
  </si>
  <si>
    <t>BMGT</t>
  </si>
  <si>
    <t>BUSG</t>
  </si>
  <si>
    <t>BUSI</t>
  </si>
  <si>
    <t>CDEC</t>
  </si>
  <si>
    <t>CETT</t>
  </si>
  <si>
    <t>CHEF</t>
  </si>
  <si>
    <t>CNBT</t>
  </si>
  <si>
    <t>COMM</t>
  </si>
  <si>
    <t>COSC</t>
  </si>
  <si>
    <t>CPMT</t>
  </si>
  <si>
    <t>CSFA</t>
  </si>
  <si>
    <t>DFTG</t>
  </si>
  <si>
    <t>DSAE</t>
  </si>
  <si>
    <t>EDUC</t>
  </si>
  <si>
    <t>EMSP</t>
  </si>
  <si>
    <t>ENGR</t>
  </si>
  <si>
    <t>ESLC</t>
  </si>
  <si>
    <t>ESLG</t>
  </si>
  <si>
    <t>ESLR</t>
  </si>
  <si>
    <t>ESLW</t>
  </si>
  <si>
    <t>FIRS</t>
  </si>
  <si>
    <t>FIRT</t>
  </si>
  <si>
    <t>FLMC</t>
  </si>
  <si>
    <t>FREN</t>
  </si>
  <si>
    <t>GAME</t>
  </si>
  <si>
    <t>GERM</t>
  </si>
  <si>
    <t>GISC</t>
  </si>
  <si>
    <t>HAMG</t>
  </si>
  <si>
    <t>HART</t>
  </si>
  <si>
    <t>HITT</t>
  </si>
  <si>
    <t>HPRS</t>
  </si>
  <si>
    <t>HRPO</t>
  </si>
  <si>
    <t>IBUS</t>
  </si>
  <si>
    <t>IFWA</t>
  </si>
  <si>
    <t>IMED</t>
  </si>
  <si>
    <t>INDS</t>
  </si>
  <si>
    <t>INEW</t>
  </si>
  <si>
    <t>INRW</t>
  </si>
  <si>
    <t>INTC</t>
  </si>
  <si>
    <t>ITCC</t>
  </si>
  <si>
    <t>ITMT</t>
  </si>
  <si>
    <t>ITNW</t>
  </si>
  <si>
    <t>ITSC</t>
  </si>
  <si>
    <t>ITSE</t>
  </si>
  <si>
    <t>ITSW</t>
  </si>
  <si>
    <t>ITSY</t>
  </si>
  <si>
    <t>JAPN</t>
  </si>
  <si>
    <t>LMGT</t>
  </si>
  <si>
    <t>MATH</t>
  </si>
  <si>
    <t>MRKG</t>
  </si>
  <si>
    <t>MUAP</t>
  </si>
  <si>
    <t>MUEN</t>
  </si>
  <si>
    <t>MUSB</t>
  </si>
  <si>
    <t>MUSC</t>
  </si>
  <si>
    <t>MUSI</t>
  </si>
  <si>
    <t>MUSP</t>
  </si>
  <si>
    <t>NCBM</t>
  </si>
  <si>
    <t>NURA</t>
  </si>
  <si>
    <t>PHTC</t>
  </si>
  <si>
    <t>POFI</t>
  </si>
  <si>
    <t>POFT</t>
  </si>
  <si>
    <t>PSGT</t>
  </si>
  <si>
    <t>RBTC</t>
  </si>
  <si>
    <t>RSPT</t>
  </si>
  <si>
    <t>RTVB</t>
  </si>
  <si>
    <t>SGNL</t>
  </si>
  <si>
    <t>SLNG</t>
  </si>
  <si>
    <t>SOCW</t>
  </si>
  <si>
    <t>SPAN</t>
  </si>
  <si>
    <t>SRGT</t>
  </si>
  <si>
    <t>TECA</t>
  </si>
  <si>
    <t>TECM</t>
  </si>
  <si>
    <t>TRVM</t>
  </si>
  <si>
    <t>Barnes-Tilley</t>
  </si>
  <si>
    <t>Carter</t>
  </si>
  <si>
    <t>Gunderson</t>
  </si>
  <si>
    <t>Evans</t>
  </si>
  <si>
    <t>Campus Code</t>
  </si>
  <si>
    <t>Note:  In this report, full-time faculty members are counted only once in the department associated with their primary teaching assignment.  Part-time faculty members are counted for each teaching assignment.</t>
  </si>
  <si>
    <t>Diagnostic Medical Sonography (DW)</t>
  </si>
  <si>
    <t>Leach</t>
  </si>
  <si>
    <t>Newman</t>
  </si>
  <si>
    <t>Fischer</t>
  </si>
  <si>
    <t>Buggs</t>
  </si>
  <si>
    <t>Danton</t>
  </si>
  <si>
    <t>Mock</t>
  </si>
  <si>
    <t>Allen</t>
  </si>
  <si>
    <t>Cox</t>
  </si>
  <si>
    <t>Lopes</t>
  </si>
  <si>
    <t>Veasy</t>
  </si>
  <si>
    <t>Cade</t>
  </si>
  <si>
    <t>Newman (22210)</t>
  </si>
  <si>
    <t>Cade (23120)</t>
  </si>
  <si>
    <t>Fischer (23220)</t>
  </si>
  <si>
    <t>Buggs (21120)</t>
  </si>
  <si>
    <t>Associate Dean Code = 21290</t>
  </si>
  <si>
    <t>Associate Dean Code = 21240</t>
  </si>
  <si>
    <t>Associate Dean Code = 21295</t>
  </si>
  <si>
    <t>Associate Dean Code = 21245</t>
  </si>
  <si>
    <t>Associate Dean Code = 21250</t>
  </si>
  <si>
    <t>Associate Dean Code = 21220</t>
  </si>
  <si>
    <t>Associate Dean Code = 21225</t>
  </si>
  <si>
    <t>Associate Dean Code = 21270</t>
  </si>
  <si>
    <t>Associate Dean Code = 21230</t>
  </si>
  <si>
    <t>Health Information Mgt. (DW)</t>
  </si>
  <si>
    <t>Polysomnographic Tech. (DW)</t>
  </si>
  <si>
    <t>Surgical Assistant (DW)</t>
  </si>
  <si>
    <t>OSHT</t>
  </si>
  <si>
    <t>DMSO</t>
  </si>
  <si>
    <t>BITC</t>
  </si>
  <si>
    <t>DSVT</t>
  </si>
  <si>
    <t>ESLX</t>
  </si>
  <si>
    <t>PLAB</t>
  </si>
  <si>
    <t>RSTO</t>
  </si>
  <si>
    <t>Contact Hours Taught by Division, Associate Dean, and Department by Faculty Employment Status</t>
  </si>
  <si>
    <t>Overload Contact Hours Taught by Full-Time Faculty Members by Division, Associate Dean, &amp; Department</t>
  </si>
  <si>
    <t>Number of Faculty Members by Division, Associate Dean, and Department by Faculty Employment Status</t>
  </si>
  <si>
    <t>Course Designations for Determining Division, Associate Dean, and Departmental Affiliation of Contact Hours</t>
  </si>
  <si>
    <t>Campus, Dean, and Associate Dean Codes for Determining Division and Departmental</t>
  </si>
  <si>
    <t>Contact Hour Allocation</t>
  </si>
  <si>
    <t>Szlachtowski</t>
  </si>
  <si>
    <t>Szlachtowski (22220)</t>
  </si>
  <si>
    <t>ACNT, ITSC1309 (see Computer Systems and Networking for additional ITSC), POFI, POFL, POFT</t>
  </si>
  <si>
    <t>Subject Rubric</t>
  </si>
  <si>
    <t>GERS</t>
  </si>
  <si>
    <t>MDCA</t>
  </si>
  <si>
    <t>Fall 2020</t>
  </si>
  <si>
    <t xml:space="preserve">Dean </t>
  </si>
  <si>
    <t>Dean
Code</t>
  </si>
  <si>
    <t>Assoc. Dean/
Director</t>
  </si>
  <si>
    <t>Assoc. Dean
Code</t>
  </si>
  <si>
    <t>Program</t>
  </si>
  <si>
    <t>Smith, M.</t>
  </si>
  <si>
    <t>Polysomnographic Tech.</t>
  </si>
  <si>
    <t>Health Information Mgt.</t>
  </si>
  <si>
    <t>Diagn. Med. Sonography</t>
  </si>
  <si>
    <t>Surgical Tech.</t>
  </si>
  <si>
    <t>Smith, D.</t>
  </si>
  <si>
    <t>Surgical Assisting</t>
  </si>
  <si>
    <t>Physical Therapy Asst.</t>
  </si>
  <si>
    <t>TBD</t>
  </si>
  <si>
    <t>Medical Asst. Adv, Practice</t>
  </si>
  <si>
    <t>Activity Care Professional</t>
  </si>
  <si>
    <t>Aboalam</t>
  </si>
  <si>
    <t>Pharmacy Tech.</t>
  </si>
  <si>
    <t>Head</t>
  </si>
  <si>
    <t>CE Health Science</t>
  </si>
  <si>
    <t>Matranga</t>
  </si>
  <si>
    <t>ADN Director</t>
  </si>
  <si>
    <t>RN-BSN</t>
  </si>
  <si>
    <t>Law Enforcement</t>
  </si>
  <si>
    <t>Farmersville Campus</t>
  </si>
  <si>
    <t>Hardesty</t>
  </si>
  <si>
    <t>Forrester</t>
  </si>
  <si>
    <t>Collegiate Academy</t>
  </si>
  <si>
    <t>Mesch</t>
  </si>
  <si>
    <t>Celina Campus</t>
  </si>
  <si>
    <t>??</t>
  </si>
  <si>
    <t>???</t>
  </si>
  <si>
    <t>Johnson, A.</t>
  </si>
  <si>
    <t>Jackson</t>
  </si>
  <si>
    <t>iCollin</t>
  </si>
  <si>
    <t>Coffman</t>
  </si>
  <si>
    <t>Smith, S.</t>
  </si>
  <si>
    <t>Auto/Collion Repair</t>
  </si>
  <si>
    <t>King</t>
  </si>
  <si>
    <t>Johnson, C.</t>
  </si>
  <si>
    <t>Construction</t>
  </si>
  <si>
    <t>Baweja</t>
  </si>
  <si>
    <t>Engineering Tech.</t>
  </si>
  <si>
    <t>Sanders</t>
  </si>
  <si>
    <t>HVAC/Welding</t>
  </si>
  <si>
    <t>Gainer</t>
  </si>
  <si>
    <t>Wylie Campus</t>
  </si>
  <si>
    <t>Leverette</t>
  </si>
  <si>
    <t>Babcock</t>
  </si>
  <si>
    <t>McRae</t>
  </si>
  <si>
    <t>Thornton</t>
  </si>
  <si>
    <t>Agriculture</t>
  </si>
  <si>
    <t>Cummings</t>
  </si>
  <si>
    <t>Veterinary Tech.</t>
  </si>
  <si>
    <t>Spanish</t>
  </si>
  <si>
    <t>Asian Languages</t>
  </si>
  <si>
    <t>CHIN, JAPN</t>
  </si>
  <si>
    <t>ARAB, FREN, GERM, ITAL, RUSS</t>
  </si>
  <si>
    <t>EDUC Learning Frameworks</t>
  </si>
  <si>
    <t>EDUC1100 &amp; EDUC1300</t>
  </si>
  <si>
    <t>Social Work (DW)</t>
  </si>
  <si>
    <t>BIOM</t>
  </si>
  <si>
    <t>CRPT</t>
  </si>
  <si>
    <t>ABDR</t>
  </si>
  <si>
    <t>Automotive Tech. (DW) (71500)</t>
  </si>
  <si>
    <t>Collision Technology (DW) (71500)</t>
  </si>
  <si>
    <t>Construction Mgt. (DW) (71600)</t>
  </si>
  <si>
    <t>Interior Design (DW) (71600)</t>
  </si>
  <si>
    <t>HVAC (DW) (71900)</t>
  </si>
  <si>
    <t>Welding (DW) (71900)</t>
  </si>
  <si>
    <t>Jackson (23310)</t>
  </si>
  <si>
    <t>HIST, GEOG</t>
  </si>
  <si>
    <t>Frenzel</t>
  </si>
  <si>
    <t>Cybersecurity</t>
  </si>
  <si>
    <t>Sports &amp; Recreation Mgt. (DW)</t>
  </si>
  <si>
    <t>Insurance Management (DW)</t>
  </si>
  <si>
    <t>Vocational Nursing</t>
  </si>
  <si>
    <t>ADN (21300) (DW)</t>
  </si>
  <si>
    <t>Vocational Nursing (DW)</t>
  </si>
  <si>
    <t>RN to BSN (DW)</t>
  </si>
  <si>
    <t>NURS</t>
  </si>
  <si>
    <t>VNSG</t>
  </si>
  <si>
    <t>Lee</t>
  </si>
  <si>
    <t>Color Codes</t>
  </si>
  <si>
    <t>Yellow = New codes, campuses, and programs</t>
  </si>
  <si>
    <t>Salmon = New names</t>
  </si>
  <si>
    <t>Green = Missing Information</t>
  </si>
  <si>
    <t>Red = Deleted</t>
  </si>
  <si>
    <t>Venuto (23340)</t>
  </si>
  <si>
    <t>TBD (23110)</t>
  </si>
  <si>
    <t>EDUC (1100 &amp; 1300)</t>
  </si>
  <si>
    <t>Plumbing (DW) (71600)</t>
  </si>
  <si>
    <t>Engineering (DW) (71700)</t>
  </si>
  <si>
    <t>Facilities Management (DW) (71600)</t>
  </si>
  <si>
    <t>Electronics (DW) (71700)</t>
  </si>
  <si>
    <t>Electrician (DW) (71600)</t>
  </si>
  <si>
    <t>Carpentry (DW) (71600)</t>
  </si>
  <si>
    <t>CADD (DW) (71600)</t>
  </si>
  <si>
    <t>Biomedical Equip. Tech. (DW) (71700)</t>
  </si>
  <si>
    <t>Safety (DW) (71600)</t>
  </si>
  <si>
    <t>Industrial Automation (DW) (71700)</t>
  </si>
  <si>
    <t>Babcock (26110)</t>
  </si>
  <si>
    <t>COMM, SPCH</t>
  </si>
  <si>
    <t>Education</t>
  </si>
  <si>
    <t>AGRI</t>
  </si>
  <si>
    <t>VTHT</t>
  </si>
  <si>
    <t>Veterinary Tech. (26400) (DW)</t>
  </si>
  <si>
    <t>Agriculture (26300) (DW)</t>
  </si>
  <si>
    <t>Note:  The abbreviation "(DW)" signifies that a dean/associate dean has District-wide responsibility for the associated discipline or disciplines.  For disciplines not so identified, the dean/associate dean have responsibility only for courses taught at their campus or at off-campus instructional sites assigned to their campus.</t>
  </si>
  <si>
    <t>MATH (1000-level and higher)</t>
  </si>
  <si>
    <t>MATH (1000-level and higher, HSDC only)</t>
  </si>
  <si>
    <t>GOVT (HSDC only)</t>
  </si>
  <si>
    <t>HIST (HSDC only)</t>
  </si>
  <si>
    <t>ENGL (HSDC only)</t>
  </si>
  <si>
    <t>ECON (HSDC only)</t>
  </si>
  <si>
    <t>BIOL (HSDC only)</t>
  </si>
  <si>
    <t>BIOL (excludes 1322, 1323, 2401, 2402, 2404), BITC</t>
  </si>
  <si>
    <t>ESLC, ESLG, ESLR, ESLS, ESLV, ESLW, ESLX</t>
  </si>
  <si>
    <t>ARTS1313, ARTS2348, ARTS2349, ARTS2356, ARTS2357, PHTC</t>
  </si>
  <si>
    <t>EDUC (Except 1100 &amp; 1300)</t>
  </si>
  <si>
    <t>ELMT, INTC1357, INTC2359</t>
  </si>
  <si>
    <t>ARTC, GRPH1380 (see Computer Systems for additional GRPH), IMED1316, IMED2301, IMED2313, IMED2315 (see Computer Systems for additional IMED)</t>
  </si>
  <si>
    <t>Animation &amp; Game Art (DW)</t>
  </si>
  <si>
    <t>Video Production (DW)</t>
  </si>
  <si>
    <t>INSR</t>
  </si>
  <si>
    <t>FITT, HAMG1317, KINE1336, RECL</t>
  </si>
  <si>
    <t>BMGT, BUSG2307, BUSG2309, BUSG2371, HRPO, IBUS, LMGT, MRKG</t>
  </si>
  <si>
    <t>KINE (excludes KINE1336)</t>
  </si>
  <si>
    <t>INRW, NCBI, NCBR, NCBW</t>
  </si>
  <si>
    <r>
      <t>1</t>
    </r>
    <r>
      <rPr>
        <sz val="10"/>
        <rFont val="Arial"/>
        <family val="2"/>
      </rPr>
      <t>For purposes of this report, full-time faculty members are defined as anyone teaching a course section that appears in the fall 2020 FLAC System who either has a Banner contract type of FT and a Banner PRTPICT code of "FC" or "FN.".  All other faculty members are defined as part-time.</t>
    </r>
  </si>
  <si>
    <t>Source:  Collin College faculty workload data for fall 2020 (202110) and corresponding faculty job codes, both generated by Administrative Programming Services.</t>
  </si>
  <si>
    <t>AUMT</t>
  </si>
  <si>
    <t>CYBR</t>
  </si>
  <si>
    <t>ELPT</t>
  </si>
  <si>
    <t>FITT</t>
  </si>
  <si>
    <t>PTHA</t>
  </si>
  <si>
    <t>RECL</t>
  </si>
  <si>
    <t>Activity Care (DW)</t>
  </si>
  <si>
    <t>Forrester (22150)</t>
  </si>
  <si>
    <t>PHYS1403 and PHYS1404)</t>
  </si>
  <si>
    <t>BIOL1322 and BIOL1323</t>
  </si>
  <si>
    <t>BIOL2401, BIOL2402, BIOL2404</t>
  </si>
  <si>
    <t>Allen Campus</t>
  </si>
  <si>
    <t>SPCH (HSDC only)</t>
  </si>
  <si>
    <t>Medical Asst. Adv. Practice (DW)</t>
  </si>
  <si>
    <t>Associate Dean Code = 21280, MDCA</t>
  </si>
  <si>
    <t>Associate Dean Code = 21280, GERS</t>
  </si>
  <si>
    <t>Vocational Nursing (21305) (DW)</t>
  </si>
  <si>
    <t>RN to BSN (21310) (DW)</t>
  </si>
  <si>
    <t>OSHT (excludes 1305 [see Construction Management])</t>
  </si>
  <si>
    <t>ELPT (excludes 1371 [see Facilities Management])</t>
  </si>
  <si>
    <t>CNBT (excludes 2340 [see Facilities Management]), OSHT1305</t>
  </si>
  <si>
    <t>PFPB (excludes 1371 [see Facilities Management])</t>
  </si>
  <si>
    <t>Associate Dean Code = 21280, excludes GERS &amp; MDCA</t>
  </si>
  <si>
    <t>BCIS, BUSG1310, COSC, GAME2342, GAME2344 (see Animation &amp; Game Art for additional GAME), GISC, GRPH1359 (see Communication Design for additional GRPH), IMED (excludes 1316, 2301, 2313, and 2315 [see Communication Design for additional IMED]), INEW, ITSC1305, ITSC1342, ITSC1364, ITSC2339, ITSC2380 (see Office Systems Technology and Networking for additional ITSC), ITSE, ITSW</t>
  </si>
  <si>
    <t>CPMT1305, CPMT1405, ITCC, ITMC, ITMT, ITNW, ITSC1316 (see Computer Systems and OST for additional ITSC)</t>
  </si>
  <si>
    <t>HAMG (excludes 1317), RSTO (excludes 1304), TRVM</t>
  </si>
  <si>
    <t>CDEC, EDUC (excludes 1100 &amp; 1300), TECA</t>
  </si>
  <si>
    <t>EDUC (excludes 1100 &amp; 1300), TECA</t>
  </si>
  <si>
    <t>ARTS (HSDC off-campus only)</t>
  </si>
  <si>
    <t>BIOL (HSDC off-campus only)</t>
  </si>
  <si>
    <t>BUSI (HSDC off-campus only)</t>
  </si>
  <si>
    <t>ECON (HSDC off-campus only)</t>
  </si>
  <si>
    <t>EDUC1100 &amp; EDUC1300 (HSDC off-campus only)</t>
  </si>
  <si>
    <t>ENGL (HSDC off-campus only)</t>
  </si>
  <si>
    <t>HIST (HSDC off-campus only)</t>
  </si>
  <si>
    <t>HUMA (HSDC off-campus only)</t>
  </si>
  <si>
    <t>GOVT (HSDC off-campus only)</t>
  </si>
  <si>
    <t>MATH (1000-level and higher, HSDC off-campus only)</t>
  </si>
  <si>
    <t>PSYC (HSDC off-campus only)</t>
  </si>
  <si>
    <t>SOCI (HSDC off-campus only)</t>
  </si>
  <si>
    <t>SPCH (HSDC off-campus only)</t>
  </si>
  <si>
    <t>Cybersecurity (22230) (DW)</t>
  </si>
  <si>
    <t>Agriculture (DW)</t>
  </si>
  <si>
    <t>Veterinary Tech. (DW)</t>
  </si>
  <si>
    <t>Cybersecurity (DW)</t>
  </si>
  <si>
    <t>Welding (DW)</t>
  </si>
  <si>
    <t>Safety (DW)</t>
  </si>
  <si>
    <t>Plumbing (DW)</t>
  </si>
  <si>
    <t>Industrial Automation (DW)</t>
  </si>
  <si>
    <t>Automotive Tech. (DW)</t>
  </si>
  <si>
    <t>Biomedical Equip. Tech. (DW)</t>
  </si>
  <si>
    <t>Carpentry (DW)</t>
  </si>
  <si>
    <t>Collision Technology (DW)</t>
  </si>
  <si>
    <t>Construction Mgt. (DW)</t>
  </si>
  <si>
    <t>Electrician (DW)</t>
  </si>
  <si>
    <t>Facilities Management (DW)</t>
  </si>
  <si>
    <t>ADN (DW)</t>
  </si>
  <si>
    <t>Anatomy &amp; Physiology</t>
  </si>
  <si>
    <t>Astronomy</t>
  </si>
  <si>
    <t>Nutrition</t>
  </si>
  <si>
    <t>Communications</t>
  </si>
  <si>
    <t>CA Biology</t>
  </si>
  <si>
    <t>CA Economics</t>
  </si>
  <si>
    <t>CA English</t>
  </si>
  <si>
    <t>CA History</t>
  </si>
  <si>
    <t>CA Political Science</t>
  </si>
  <si>
    <t>CA Mathematics</t>
  </si>
  <si>
    <t>CA Speech</t>
  </si>
  <si>
    <t>CA Arts</t>
  </si>
  <si>
    <t>CA Business</t>
  </si>
  <si>
    <t>CA EDUC Learning Frameworks</t>
  </si>
  <si>
    <t>CA Humanities</t>
  </si>
  <si>
    <t>CA Psychology</t>
  </si>
  <si>
    <t>CA Sociology</t>
  </si>
  <si>
    <t>CETT, EECT2380, EECT2439, ENTC, INTC (excludes 1357 &amp; 2359 [see Industrial Automation]),  RBTC, TECM</t>
  </si>
  <si>
    <t>CNBT2340, ELPT1371, HART1303, HART1371, PFPB1371</t>
  </si>
  <si>
    <t>HART (excludes 1303 &amp; 1371 [see Electronics])</t>
  </si>
  <si>
    <t>CYBR, ITSY</t>
  </si>
  <si>
    <t>Health Sciences &amp;
Emergency Services</t>
  </si>
  <si>
    <t>Academic Affairs</t>
  </si>
  <si>
    <t>Workforce Education</t>
  </si>
  <si>
    <t>Fine Arts &amp; Education</t>
  </si>
  <si>
    <t>Humanities &amp; Business</t>
  </si>
  <si>
    <t>Mathematics &amp;  Sciences</t>
  </si>
  <si>
    <t>Wrkfrc Educ</t>
  </si>
  <si>
    <t>Allen Campus Total</t>
  </si>
  <si>
    <t>Frisco Campus Total</t>
  </si>
  <si>
    <t>McKinney Campus Total</t>
  </si>
  <si>
    <t>Plano Campus Total</t>
  </si>
  <si>
    <t>Wylie Campus Total</t>
  </si>
  <si>
    <t>Changes from Prior Year</t>
  </si>
  <si>
    <t>Rockwall Center Total</t>
  </si>
  <si>
    <t>High School Dual Credit Total</t>
  </si>
  <si>
    <t>Face-to-Face Instruction Total</t>
  </si>
  <si>
    <t>TBD (71100)</t>
  </si>
  <si>
    <r>
      <rPr>
        <vertAlign val="superscript"/>
        <sz val="10"/>
        <rFont val="Arial"/>
        <family val="2"/>
      </rPr>
      <t>1</t>
    </r>
    <r>
      <rPr>
        <sz val="10"/>
        <rFont val="Arial"/>
        <family val="2"/>
      </rPr>
      <t>For purposes of this report, full-time faculty members are defined as anyone teaching a course section that appears in the fall 2020 FLAC System who either has a Banner contract type of FT and a Banner PRTPICT code of "FC" or "FN.".  All other faculty members are defined as part-time.</t>
    </r>
  </si>
  <si>
    <t>ARTV1351, ARTV2320, FLMC1380, FLMC2333, FLMC2334, FLMC2336, RTVB</t>
  </si>
  <si>
    <t>ARTV (excludes 1351 &amp; 2320 [see Video Producation]), FLMC1301, FLMC1331, FLMC2331, GAME1303, GAME1304, GAME2309, GAME2325, GAME2341, GAME2359, GAME2386 (see Computer Systems for additional GAME)</t>
  </si>
  <si>
    <t>Physical Therapy Assistant (DW)</t>
  </si>
  <si>
    <t>Associate Dean Code = 21235</t>
  </si>
  <si>
    <t>Phyisical Therapy Assistant (DW)</t>
  </si>
  <si>
    <t>Respiratory Therapy</t>
  </si>
  <si>
    <t>American Sign Lang./IPPD (DW)</t>
  </si>
  <si>
    <t>Diagnostic Med. Sonography (DW)</t>
  </si>
  <si>
    <t>Communication</t>
  </si>
  <si>
    <t>Contact Hours by Campus, Division, Associate Dean, and Department by Faculty Employment Status</t>
  </si>
  <si>
    <t>Contact Hours by Subject Rubric by Faculty Employment Status</t>
  </si>
  <si>
    <t>Contact Hours by Department by Faculty Employment Status</t>
  </si>
  <si>
    <t>Sports &amp; Recreation Mgt.</t>
  </si>
  <si>
    <t>Other Instructional Sites Total</t>
  </si>
  <si>
    <t>Monday through Thursday Evenings Total</t>
  </si>
  <si>
    <t>Weekends Total</t>
  </si>
  <si>
    <t>Weekdays Total</t>
  </si>
  <si>
    <t>No Meeting Times Total</t>
  </si>
  <si>
    <t>0</t>
  </si>
  <si>
    <t>Comm.</t>
  </si>
  <si>
    <t>Speech Tot</t>
  </si>
  <si>
    <t>Electronics</t>
  </si>
  <si>
    <t>nna</t>
  </si>
  <si>
    <t>Computer Systems</t>
  </si>
  <si>
    <t>Networking</t>
  </si>
  <si>
    <t>Criminal Justice</t>
  </si>
  <si>
    <t>Animation &amp; Game Art</t>
  </si>
  <si>
    <t>Commercial Music</t>
  </si>
  <si>
    <t>Theater</t>
  </si>
  <si>
    <t>Surgical Assistant</t>
  </si>
  <si>
    <t>Surgical Technology</t>
  </si>
  <si>
    <t>Video Production</t>
  </si>
  <si>
    <t>Welding</t>
  </si>
  <si>
    <t>Social Work</t>
  </si>
  <si>
    <t>Safety</t>
  </si>
  <si>
    <t>RN to BSN</t>
  </si>
  <si>
    <t>Respiratory Care</t>
  </si>
  <si>
    <t>Real Estate</t>
  </si>
  <si>
    <t>Physical Therapy Assistant</t>
  </si>
  <si>
    <t>Plumbing</t>
  </si>
  <si>
    <t>Pastry</t>
  </si>
  <si>
    <t>Office Systems Technology</t>
  </si>
  <si>
    <t>Management &amp; Marketing</t>
  </si>
  <si>
    <t>Legal Assistant</t>
  </si>
  <si>
    <t>Insurance Management</t>
  </si>
  <si>
    <t>Industrial Automation</t>
  </si>
  <si>
    <t>HVAC</t>
  </si>
  <si>
    <t>Hospitality Management</t>
  </si>
  <si>
    <t>Facilities Management</t>
  </si>
  <si>
    <t>ESL</t>
  </si>
  <si>
    <t>Engineering</t>
  </si>
  <si>
    <t>Electrician</t>
  </si>
  <si>
    <t>Diagnostic Med. Sonography</t>
  </si>
  <si>
    <t>Culinary Arts</t>
  </si>
  <si>
    <t>Construction Mgt.</t>
  </si>
  <si>
    <t>Communication Design</t>
  </si>
  <si>
    <t>Collision Technology</t>
  </si>
  <si>
    <t>Biomedical Equip. Tech.</t>
  </si>
  <si>
    <t>Automotive Tech.</t>
  </si>
  <si>
    <t>American Sign Lang./IPPD</t>
  </si>
  <si>
    <t>ADN</t>
  </si>
  <si>
    <t>Activity Care</t>
  </si>
  <si>
    <t>Note 1:  Statistics include information from the fall 2020 FLAC System as of 9/29/2020 reflecting course sections with census dates on or before 9/8/2020.  Noncredit students are not reflected in this report.</t>
  </si>
  <si>
    <t>Medical Asst. Advanced Practice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</si>
</sst>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vertAlign val="superscript"/>
      <sz val="10"/>
      <name val="Arial"/>
      <family val="2"/>
    </font>
    <font>
      <sz val="12"/>
      <name val="Arial"/>
      <family val="2"/>
    </font>
    <font>
      <sz val="9"/>
      <color indexed="81"/>
      <name val="Tahoma"/>
      <family val="2"/>
    </font>
    <font>
      <b/>
      <sz val="9"/>
      <color indexed="81"/>
      <name val="Tahoma"/>
      <family val="2"/>
    </font>
    <font>
      <sz val="10"/>
      <color rgb="FF996633"/>
      <name val="Arial"/>
      <family val="2"/>
    </font>
    <font>
      <i/>
      <sz val="10"/>
      <name val="Arial"/>
      <family val="2"/>
    </font>
    <font>
      <b/>
      <i/>
      <sz val="10"/>
      <name val="Arial"/>
      <family val="2"/>
    </font>
    <font>
      <b/>
      <i/>
      <sz val="10"/>
      <color rgb="FFFF6600"/>
      <name val="Arial"/>
      <family val="2"/>
    </font>
    <font>
      <b/>
      <i/>
      <sz val="10"/>
      <color rgb="FF4D4D4D"/>
      <name val="Arial"/>
      <family val="2"/>
    </font>
    <font>
      <b/>
      <i/>
      <sz val="10"/>
      <color rgb="FFCC9900"/>
      <name val="Arial"/>
      <family val="2"/>
    </font>
    <font>
      <b/>
      <i/>
      <sz val="10"/>
      <color rgb="FF003300"/>
      <name val="Arial"/>
      <family val="2"/>
    </font>
    <font>
      <b/>
      <i/>
      <sz val="10"/>
      <color rgb="FF990033"/>
      <name val="Arial"/>
      <family val="2"/>
    </font>
    <font>
      <b/>
      <i/>
      <sz val="10"/>
      <color rgb="FF996633"/>
      <name val="Arial"/>
      <family val="2"/>
    </font>
    <font>
      <b/>
      <i/>
      <sz val="10"/>
      <color rgb="FF009999"/>
      <name val="Arial"/>
      <family val="2"/>
    </font>
    <font>
      <b/>
      <i/>
      <sz val="10"/>
      <color rgb="FF0000FF"/>
      <name val="Arial"/>
      <family val="2"/>
    </font>
    <font>
      <b/>
      <i/>
      <sz val="10"/>
      <color rgb="FFCC0066"/>
      <name val="Arial"/>
      <family val="2"/>
    </font>
    <font>
      <b/>
      <i/>
      <sz val="10"/>
      <color theme="9" tint="-0.499984740745262"/>
      <name val="Arial"/>
      <family val="2"/>
    </font>
    <font>
      <b/>
      <i/>
      <sz val="10"/>
      <color rgb="FF00CC00"/>
      <name val="Arial"/>
      <family val="2"/>
    </font>
    <font>
      <sz val="10"/>
      <name val="Arial"/>
      <family val="2"/>
    </font>
    <font>
      <sz val="10"/>
      <color indexed="8"/>
      <name val="Arial"/>
      <family val="2"/>
    </font>
    <font>
      <b/>
      <i/>
      <sz val="10"/>
      <color rgb="FF008000"/>
      <name val="Arial"/>
      <family val="2"/>
    </font>
    <font>
      <b/>
      <sz val="10"/>
      <color rgb="FFFF0000"/>
      <name val="Arial"/>
      <family val="2"/>
    </font>
    <font>
      <sz val="10"/>
      <name val="Arial"/>
      <family val="2"/>
    </font>
    <font>
      <sz val="10"/>
      <color indexed="8"/>
      <name val="Arial"/>
      <family val="2"/>
    </font>
    <font>
      <b/>
      <sz val="11"/>
      <color theme="1"/>
      <name val="Calibri"/>
      <family val="2"/>
      <scheme val="minor"/>
    </font>
    <font>
      <b/>
      <sz val="12"/>
      <name val="Arial"/>
      <family val="2"/>
    </font>
    <font>
      <b/>
      <sz val="9"/>
      <name val="Arial"/>
      <family val="2"/>
    </font>
    <font>
      <sz val="9"/>
      <name val="Arial"/>
      <family val="2"/>
    </font>
    <font>
      <sz val="10"/>
      <color rgb="FF000000"/>
      <name val="Arial"/>
      <family val="2"/>
    </font>
  </fonts>
  <fills count="26">
    <fill>
      <patternFill patternType="none"/>
    </fill>
    <fill>
      <patternFill patternType="gray125"/>
    </fill>
    <fill>
      <patternFill patternType="solid">
        <fgColor indexed="2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DE9D9"/>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FF0000"/>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rgb="FFCC9900"/>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4">
    <xf numFmtId="0" fontId="0" fillId="0" borderId="0"/>
    <xf numFmtId="0" fontId="6" fillId="0" borderId="0"/>
    <xf numFmtId="0" fontId="9" fillId="0" borderId="0"/>
    <xf numFmtId="0" fontId="26" fillId="0" borderId="0"/>
    <xf numFmtId="0" fontId="6" fillId="0" borderId="0"/>
    <xf numFmtId="0" fontId="30"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cellStyleXfs>
  <cellXfs count="368">
    <xf numFmtId="0" fontId="0" fillId="0" borderId="0" xfId="0"/>
    <xf numFmtId="3" fontId="6" fillId="0" borderId="0" xfId="0" applyNumberFormat="1" applyFont="1" applyAlignment="1">
      <alignment horizontal="right"/>
    </xf>
    <xf numFmtId="0" fontId="6" fillId="0" borderId="0" xfId="0" applyNumberFormat="1" applyFont="1" applyAlignment="1">
      <alignment horizontal="right"/>
    </xf>
    <xf numFmtId="0" fontId="6" fillId="0" borderId="0" xfId="0" applyFont="1" applyBorder="1" applyAlignment="1">
      <alignment horizontal="center"/>
    </xf>
    <xf numFmtId="0" fontId="6" fillId="0" borderId="1" xfId="0" applyFont="1" applyBorder="1" applyAlignment="1">
      <alignment horizontal="left"/>
    </xf>
    <xf numFmtId="0" fontId="6" fillId="0" borderId="1" xfId="0" applyFont="1" applyBorder="1" applyAlignment="1">
      <alignment horizontal="right"/>
    </xf>
    <xf numFmtId="3" fontId="6" fillId="2" borderId="2" xfId="0" applyNumberFormat="1" applyFont="1" applyFill="1" applyBorder="1"/>
    <xf numFmtId="3" fontId="6" fillId="0" borderId="2" xfId="0" applyNumberFormat="1" applyFont="1" applyFill="1" applyBorder="1" applyAlignment="1">
      <alignment horizontal="right"/>
    </xf>
    <xf numFmtId="0" fontId="6" fillId="0" borderId="0" xfId="0" applyFont="1" applyFill="1"/>
    <xf numFmtId="0" fontId="6" fillId="0" borderId="0" xfId="0" applyFont="1"/>
    <xf numFmtId="0" fontId="6" fillId="0" borderId="2" xfId="0" applyFont="1" applyBorder="1" applyAlignment="1">
      <alignment wrapText="1"/>
    </xf>
    <xf numFmtId="3" fontId="6" fillId="0" borderId="2" xfId="0" applyNumberFormat="1" applyFont="1" applyBorder="1" applyAlignment="1">
      <alignment horizontal="right"/>
    </xf>
    <xf numFmtId="9" fontId="6" fillId="0" borderId="2" xfId="0" applyNumberFormat="1" applyFont="1" applyBorder="1" applyAlignment="1">
      <alignment horizontal="right"/>
    </xf>
    <xf numFmtId="3" fontId="6" fillId="2" borderId="2" xfId="0" applyNumberFormat="1" applyFont="1" applyFill="1" applyBorder="1" applyAlignment="1">
      <alignment horizontal="right"/>
    </xf>
    <xf numFmtId="0" fontId="6" fillId="0" borderId="2" xfId="0" applyNumberFormat="1" applyFont="1" applyBorder="1" applyAlignment="1">
      <alignment horizontal="right"/>
    </xf>
    <xf numFmtId="9" fontId="6" fillId="2" borderId="2" xfId="0" applyNumberFormat="1" applyFont="1" applyFill="1" applyBorder="1" applyAlignment="1">
      <alignment horizontal="right"/>
    </xf>
    <xf numFmtId="3" fontId="6" fillId="0" borderId="0" xfId="0" applyNumberFormat="1" applyFont="1"/>
    <xf numFmtId="3" fontId="6" fillId="0" borderId="2" xfId="0" applyNumberFormat="1" applyFont="1" applyBorder="1"/>
    <xf numFmtId="0" fontId="6" fillId="0" borderId="2" xfId="0" applyFont="1" applyFill="1" applyBorder="1" applyAlignment="1">
      <alignment wrapText="1"/>
    </xf>
    <xf numFmtId="3" fontId="6" fillId="0" borderId="1" xfId="0" applyNumberFormat="1" applyFont="1" applyBorder="1" applyAlignment="1">
      <alignment horizontal="right"/>
    </xf>
    <xf numFmtId="9" fontId="6" fillId="0" borderId="1" xfId="0" applyNumberFormat="1" applyFont="1" applyBorder="1" applyAlignment="1">
      <alignment horizontal="right"/>
    </xf>
    <xf numFmtId="0" fontId="12" fillId="0" borderId="0" xfId="0" applyFont="1"/>
    <xf numFmtId="0" fontId="7" fillId="0" borderId="0" xfId="0" applyFont="1" applyAlignment="1">
      <alignment horizontal="center"/>
    </xf>
    <xf numFmtId="0" fontId="7" fillId="0" borderId="0" xfId="1" applyFont="1" applyAlignment="1"/>
    <xf numFmtId="0" fontId="6" fillId="0" borderId="0" xfId="0" applyFont="1" applyAlignment="1"/>
    <xf numFmtId="0" fontId="14" fillId="0" borderId="0" xfId="0" applyFont="1" applyAlignment="1"/>
    <xf numFmtId="0" fontId="13" fillId="0" borderId="0" xfId="0" applyFont="1" applyAlignment="1"/>
    <xf numFmtId="0" fontId="15" fillId="0" borderId="0" xfId="0" applyFont="1" applyAlignment="1"/>
    <xf numFmtId="0" fontId="16" fillId="0" borderId="0" xfId="0" applyFont="1" applyAlignment="1"/>
    <xf numFmtId="0" fontId="17" fillId="0" borderId="0" xfId="0" applyFont="1" applyAlignment="1"/>
    <xf numFmtId="0" fontId="18" fillId="0" borderId="0" xfId="0" applyFont="1" applyAlignment="1"/>
    <xf numFmtId="0" fontId="19" fillId="0" borderId="0" xfId="0" applyFont="1" applyAlignment="1"/>
    <xf numFmtId="0" fontId="20" fillId="0" borderId="0" xfId="0" applyFont="1" applyAlignment="1"/>
    <xf numFmtId="0" fontId="21" fillId="0" borderId="0" xfId="0" applyFont="1" applyAlignment="1"/>
    <xf numFmtId="0" fontId="22" fillId="0" borderId="0" xfId="0" applyFont="1" applyAlignment="1"/>
    <xf numFmtId="0" fontId="23" fillId="0" borderId="0" xfId="0" applyFont="1" applyAlignment="1"/>
    <xf numFmtId="0" fontId="24" fillId="0" borderId="0" xfId="0" applyFont="1" applyAlignment="1"/>
    <xf numFmtId="0" fontId="14" fillId="0" borderId="0" xfId="0" applyFont="1"/>
    <xf numFmtId="0" fontId="25" fillId="0" borderId="0" xfId="0" applyFont="1" applyAlignment="1"/>
    <xf numFmtId="0" fontId="6" fillId="3" borderId="1" xfId="0" applyFont="1" applyFill="1" applyBorder="1" applyAlignment="1">
      <alignment wrapText="1"/>
    </xf>
    <xf numFmtId="0" fontId="6" fillId="3" borderId="1" xfId="0" applyFont="1" applyFill="1" applyBorder="1" applyAlignment="1"/>
    <xf numFmtId="0" fontId="6" fillId="3" borderId="2" xfId="0" applyFont="1" applyFill="1" applyBorder="1" applyAlignment="1">
      <alignment wrapText="1"/>
    </xf>
    <xf numFmtId="0" fontId="6" fillId="3" borderId="2" xfId="0" applyFont="1" applyFill="1" applyBorder="1" applyAlignment="1"/>
    <xf numFmtId="0" fontId="6" fillId="4" borderId="1" xfId="0" applyFont="1" applyFill="1" applyBorder="1" applyAlignment="1">
      <alignment wrapText="1"/>
    </xf>
    <xf numFmtId="0" fontId="6" fillId="4" borderId="1" xfId="0" applyFont="1" applyFill="1" applyBorder="1" applyAlignment="1"/>
    <xf numFmtId="0" fontId="6" fillId="4" borderId="2" xfId="0" applyFont="1" applyFill="1" applyBorder="1" applyAlignment="1">
      <alignment wrapText="1"/>
    </xf>
    <xf numFmtId="0" fontId="6" fillId="4" borderId="2" xfId="0" applyFont="1" applyFill="1" applyBorder="1" applyAlignment="1"/>
    <xf numFmtId="0" fontId="6" fillId="5" borderId="2" xfId="0" applyFont="1" applyFill="1" applyBorder="1" applyAlignment="1">
      <alignment wrapText="1"/>
    </xf>
    <xf numFmtId="0" fontId="6" fillId="5" borderId="2" xfId="0" applyFont="1" applyFill="1" applyBorder="1" applyAlignment="1"/>
    <xf numFmtId="0" fontId="6" fillId="7" borderId="2" xfId="0" applyFont="1" applyFill="1" applyBorder="1" applyAlignment="1">
      <alignment wrapText="1"/>
    </xf>
    <xf numFmtId="0" fontId="6" fillId="7" borderId="2" xfId="0" applyFont="1" applyFill="1" applyBorder="1" applyAlignment="1"/>
    <xf numFmtId="0" fontId="6" fillId="8" borderId="2" xfId="0" applyFont="1" applyFill="1" applyBorder="1" applyAlignment="1">
      <alignment wrapText="1"/>
    </xf>
    <xf numFmtId="0" fontId="6" fillId="8" borderId="2" xfId="0" applyFont="1" applyFill="1" applyBorder="1" applyAlignment="1"/>
    <xf numFmtId="0" fontId="6" fillId="6" borderId="2" xfId="0" applyFont="1" applyFill="1" applyBorder="1" applyAlignment="1">
      <alignment wrapText="1"/>
    </xf>
    <xf numFmtId="0" fontId="6" fillId="6" borderId="2" xfId="0" applyFont="1" applyFill="1" applyBorder="1" applyAlignment="1"/>
    <xf numFmtId="3" fontId="6" fillId="0" borderId="0" xfId="0" applyNumberFormat="1" applyFont="1" applyBorder="1" applyAlignment="1">
      <alignment horizontal="right"/>
    </xf>
    <xf numFmtId="3" fontId="6" fillId="0" borderId="0" xfId="0" applyNumberFormat="1" applyFont="1" applyBorder="1"/>
    <xf numFmtId="0" fontId="6" fillId="8" borderId="1" xfId="0" applyFont="1" applyFill="1" applyBorder="1" applyAlignment="1">
      <alignment wrapText="1"/>
    </xf>
    <xf numFmtId="0" fontId="6" fillId="8" borderId="1" xfId="0" applyFont="1" applyFill="1" applyBorder="1" applyAlignment="1"/>
    <xf numFmtId="3" fontId="6" fillId="12" borderId="2" xfId="0" applyNumberFormat="1" applyFont="1" applyFill="1" applyBorder="1" applyAlignment="1">
      <alignment horizontal="right"/>
    </xf>
    <xf numFmtId="9" fontId="6" fillId="12" borderId="2" xfId="0" applyNumberFormat="1" applyFont="1" applyFill="1" applyBorder="1" applyAlignment="1">
      <alignment horizontal="right"/>
    </xf>
    <xf numFmtId="0" fontId="6" fillId="12" borderId="2" xfId="0" applyFont="1" applyFill="1" applyBorder="1" applyAlignment="1">
      <alignment horizontal="right" wrapText="1"/>
    </xf>
    <xf numFmtId="0" fontId="6" fillId="12" borderId="0" xfId="0" applyFont="1" applyFill="1"/>
    <xf numFmtId="3" fontId="6" fillId="12" borderId="2" xfId="0" applyNumberFormat="1" applyFont="1" applyFill="1" applyBorder="1"/>
    <xf numFmtId="0" fontId="6" fillId="12" borderId="2" xfId="0" applyFont="1" applyFill="1" applyBorder="1"/>
    <xf numFmtId="0" fontId="6" fillId="7" borderId="2" xfId="0" applyFont="1" applyFill="1" applyBorder="1"/>
    <xf numFmtId="0" fontId="6" fillId="5" borderId="4" xfId="0" applyFont="1" applyFill="1" applyBorder="1" applyAlignment="1">
      <alignment wrapText="1"/>
    </xf>
    <xf numFmtId="0" fontId="6" fillId="8" borderId="4" xfId="0" applyFont="1" applyFill="1" applyBorder="1" applyAlignment="1">
      <alignment wrapText="1"/>
    </xf>
    <xf numFmtId="0" fontId="6" fillId="8" borderId="4" xfId="0" applyFont="1" applyFill="1" applyBorder="1" applyAlignment="1"/>
    <xf numFmtId="0" fontId="6" fillId="6" borderId="2" xfId="0" applyFont="1" applyFill="1" applyBorder="1"/>
    <xf numFmtId="0" fontId="6" fillId="12" borderId="3" xfId="0" applyFont="1" applyFill="1" applyBorder="1"/>
    <xf numFmtId="3" fontId="6" fillId="12" borderId="3" xfId="0" applyNumberFormat="1" applyFont="1" applyFill="1" applyBorder="1" applyAlignment="1">
      <alignment horizontal="right"/>
    </xf>
    <xf numFmtId="9" fontId="6" fillId="12" borderId="3" xfId="0" applyNumberFormat="1" applyFont="1" applyFill="1" applyBorder="1" applyAlignment="1">
      <alignment horizontal="right"/>
    </xf>
    <xf numFmtId="3" fontId="6" fillId="0" borderId="1" xfId="0" applyNumberFormat="1" applyFont="1" applyBorder="1"/>
    <xf numFmtId="3" fontId="6" fillId="12" borderId="3" xfId="0" applyNumberFormat="1" applyFont="1" applyFill="1" applyBorder="1"/>
    <xf numFmtId="0" fontId="6" fillId="0" borderId="1" xfId="0" applyNumberFormat="1" applyFont="1" applyBorder="1" applyAlignment="1">
      <alignment horizontal="right"/>
    </xf>
    <xf numFmtId="0" fontId="6" fillId="12" borderId="3" xfId="0" applyNumberFormat="1" applyFont="1" applyFill="1" applyBorder="1" applyAlignment="1">
      <alignment horizontal="right"/>
    </xf>
    <xf numFmtId="3" fontId="6" fillId="0" borderId="1" xfId="0" applyNumberFormat="1" applyFont="1" applyFill="1" applyBorder="1" applyAlignment="1">
      <alignment horizontal="right"/>
    </xf>
    <xf numFmtId="9" fontId="6" fillId="12" borderId="1" xfId="0" applyNumberFormat="1" applyFont="1" applyFill="1" applyBorder="1" applyAlignment="1">
      <alignment horizontal="right"/>
    </xf>
    <xf numFmtId="3" fontId="6" fillId="12" borderId="1" xfId="0" applyNumberFormat="1" applyFont="1" applyFill="1" applyBorder="1" applyAlignment="1">
      <alignment horizontal="right"/>
    </xf>
    <xf numFmtId="0" fontId="27" fillId="0" borderId="0" xfId="3" applyFont="1" applyBorder="1" applyAlignment="1">
      <alignment horizontal="left" vertical="top" wrapText="1"/>
    </xf>
    <xf numFmtId="3" fontId="27" fillId="0" borderId="0" xfId="3" applyNumberFormat="1" applyFont="1" applyBorder="1" applyAlignment="1">
      <alignment horizontal="right" vertical="top"/>
    </xf>
    <xf numFmtId="0" fontId="6" fillId="0" borderId="0" xfId="0" applyFont="1" applyBorder="1"/>
    <xf numFmtId="0" fontId="28" fillId="0" borderId="0" xfId="0" applyFont="1" applyAlignment="1"/>
    <xf numFmtId="0" fontId="6" fillId="8" borderId="3" xfId="0" applyFont="1" applyFill="1" applyBorder="1" applyAlignment="1">
      <alignment wrapText="1"/>
    </xf>
    <xf numFmtId="0" fontId="6" fillId="4" borderId="3" xfId="0" applyFont="1" applyFill="1" applyBorder="1" applyAlignment="1">
      <alignment wrapText="1"/>
    </xf>
    <xf numFmtId="0" fontId="6" fillId="4" borderId="3" xfId="0" applyFont="1" applyFill="1" applyBorder="1" applyAlignment="1"/>
    <xf numFmtId="0" fontId="6" fillId="13" borderId="2" xfId="0" applyFont="1" applyFill="1" applyBorder="1" applyAlignment="1">
      <alignment wrapText="1"/>
    </xf>
    <xf numFmtId="0" fontId="6" fillId="13" borderId="2" xfId="0" applyFont="1" applyFill="1" applyBorder="1" applyAlignment="1"/>
    <xf numFmtId="0" fontId="6" fillId="0" borderId="0" xfId="0" applyFont="1" applyAlignment="1">
      <alignment wrapText="1"/>
    </xf>
    <xf numFmtId="0" fontId="6" fillId="0" borderId="1" xfId="0" applyFont="1" applyBorder="1" applyAlignment="1">
      <alignment horizontal="center"/>
    </xf>
    <xf numFmtId="0" fontId="6" fillId="2" borderId="2" xfId="0" applyFont="1" applyFill="1" applyBorder="1" applyAlignment="1">
      <alignment wrapText="1"/>
    </xf>
    <xf numFmtId="3" fontId="6" fillId="0" borderId="0" xfId="3" applyNumberFormat="1" applyFont="1" applyBorder="1"/>
    <xf numFmtId="3" fontId="6" fillId="0" borderId="0" xfId="0" applyNumberFormat="1" applyFont="1" applyFill="1"/>
    <xf numFmtId="3" fontId="6" fillId="12" borderId="0" xfId="0" applyNumberFormat="1" applyFont="1" applyFill="1" applyBorder="1" applyAlignment="1">
      <alignment horizontal="right"/>
    </xf>
    <xf numFmtId="9" fontId="6" fillId="12" borderId="0" xfId="0" applyNumberFormat="1" applyFont="1" applyFill="1" applyBorder="1" applyAlignment="1">
      <alignment horizontal="right"/>
    </xf>
    <xf numFmtId="3" fontId="6" fillId="14" borderId="2" xfId="0" applyNumberFormat="1" applyFont="1" applyFill="1" applyBorder="1" applyAlignment="1">
      <alignment horizontal="right"/>
    </xf>
    <xf numFmtId="9" fontId="6" fillId="14" borderId="2" xfId="0" applyNumberFormat="1" applyFont="1" applyFill="1" applyBorder="1" applyAlignment="1">
      <alignment horizontal="right"/>
    </xf>
    <xf numFmtId="0" fontId="14" fillId="0" borderId="0" xfId="0" applyFont="1" applyAlignment="1">
      <alignment horizontal="left"/>
    </xf>
    <xf numFmtId="0" fontId="6" fillId="0" borderId="0" xfId="0" applyFont="1" applyAlignment="1">
      <alignment horizontal="left"/>
    </xf>
    <xf numFmtId="9" fontId="6" fillId="0" borderId="2" xfId="0" applyNumberFormat="1" applyFont="1" applyFill="1" applyBorder="1" applyAlignment="1">
      <alignment horizontal="right"/>
    </xf>
    <xf numFmtId="0" fontId="29" fillId="0" borderId="0" xfId="0" applyFont="1"/>
    <xf numFmtId="0" fontId="29" fillId="0" borderId="0" xfId="0" applyFont="1" applyAlignment="1">
      <alignment horizontal="left"/>
    </xf>
    <xf numFmtId="0" fontId="6" fillId="5" borderId="3" xfId="0" applyFont="1" applyFill="1" applyBorder="1" applyAlignment="1">
      <alignment wrapText="1"/>
    </xf>
    <xf numFmtId="0" fontId="27" fillId="0" borderId="0" xfId="4" applyFont="1" applyBorder="1" applyAlignment="1">
      <alignment horizontal="left" vertical="top" wrapText="1"/>
    </xf>
    <xf numFmtId="0" fontId="6" fillId="0" borderId="0" xfId="4"/>
    <xf numFmtId="3" fontId="27" fillId="0" borderId="0" xfId="4" applyNumberFormat="1" applyFont="1" applyBorder="1" applyAlignment="1">
      <alignment horizontal="right" vertical="top"/>
    </xf>
    <xf numFmtId="0" fontId="0" fillId="0" borderId="0" xfId="0" applyFill="1"/>
    <xf numFmtId="0" fontId="30" fillId="0" borderId="0" xfId="5"/>
    <xf numFmtId="3" fontId="31" fillId="0" borderId="0" xfId="5" applyNumberFormat="1" applyFont="1" applyBorder="1" applyAlignment="1">
      <alignment horizontal="right" vertical="top"/>
    </xf>
    <xf numFmtId="0" fontId="32" fillId="0" borderId="0" xfId="0" applyFont="1" applyAlignment="1">
      <alignment horizontal="left" vertical="center" wrapText="1"/>
    </xf>
    <xf numFmtId="0" fontId="32" fillId="0" borderId="0" xfId="0" applyFont="1" applyAlignment="1">
      <alignment horizontal="right" vertical="center" wrapText="1"/>
    </xf>
    <xf numFmtId="0" fontId="32" fillId="0" borderId="0" xfId="0" applyFont="1" applyAlignment="1">
      <alignment horizontal="right" vertical="center"/>
    </xf>
    <xf numFmtId="0" fontId="32" fillId="0" borderId="8" xfId="0" applyFont="1" applyBorder="1"/>
    <xf numFmtId="0" fontId="0" fillId="0" borderId="9" xfId="0" applyBorder="1" applyAlignment="1">
      <alignment horizontal="right"/>
    </xf>
    <xf numFmtId="0" fontId="0" fillId="0" borderId="10" xfId="0" applyBorder="1" applyAlignment="1">
      <alignment horizontal="right"/>
    </xf>
    <xf numFmtId="0" fontId="0" fillId="0" borderId="11" xfId="0" applyBorder="1"/>
    <xf numFmtId="0" fontId="0" fillId="0" borderId="12" xfId="0" applyBorder="1" applyAlignment="1">
      <alignment horizontal="right"/>
    </xf>
    <xf numFmtId="0" fontId="0" fillId="0" borderId="12" xfId="0" applyFill="1" applyBorder="1" applyAlignment="1">
      <alignment horizontal="right"/>
    </xf>
    <xf numFmtId="0" fontId="0" fillId="0" borderId="13" xfId="0" applyBorder="1" applyAlignment="1">
      <alignment horizontal="right"/>
    </xf>
    <xf numFmtId="0" fontId="0" fillId="15" borderId="12" xfId="0" applyFill="1" applyBorder="1" applyAlignment="1">
      <alignment horizontal="right"/>
    </xf>
    <xf numFmtId="0" fontId="0" fillId="16" borderId="13" xfId="0" applyFill="1" applyBorder="1" applyAlignment="1">
      <alignment horizontal="right"/>
    </xf>
    <xf numFmtId="0" fontId="0" fillId="0" borderId="14" xfId="0" applyBorder="1"/>
    <xf numFmtId="0" fontId="0" fillId="0" borderId="15" xfId="0" applyBorder="1" applyAlignment="1">
      <alignment horizontal="right"/>
    </xf>
    <xf numFmtId="0" fontId="0" fillId="0" borderId="16" xfId="0" applyBorder="1" applyAlignment="1">
      <alignment horizontal="right"/>
    </xf>
    <xf numFmtId="0" fontId="0" fillId="0" borderId="17" xfId="0" applyBorder="1"/>
    <xf numFmtId="0" fontId="0" fillId="0" borderId="18" xfId="0" applyBorder="1" applyAlignment="1">
      <alignment horizontal="right"/>
    </xf>
    <xf numFmtId="0" fontId="0" fillId="0" borderId="18" xfId="0" applyFill="1" applyBorder="1" applyAlignment="1">
      <alignment horizontal="right"/>
    </xf>
    <xf numFmtId="0" fontId="0" fillId="0" borderId="19" xfId="0" applyBorder="1" applyAlignment="1">
      <alignment horizontal="right"/>
    </xf>
    <xf numFmtId="0" fontId="0" fillId="0" borderId="21" xfId="0" applyFill="1" applyBorder="1" applyAlignment="1">
      <alignment horizontal="right"/>
    </xf>
    <xf numFmtId="0" fontId="0" fillId="0" borderId="21" xfId="0" applyBorder="1" applyAlignment="1">
      <alignment horizontal="right"/>
    </xf>
    <xf numFmtId="0" fontId="0" fillId="0" borderId="22" xfId="0" applyBorder="1" applyAlignment="1">
      <alignment horizontal="right"/>
    </xf>
    <xf numFmtId="0" fontId="0" fillId="17" borderId="17" xfId="0" applyFill="1" applyBorder="1"/>
    <xf numFmtId="0" fontId="0" fillId="17" borderId="18" xfId="0" applyFill="1" applyBorder="1" applyAlignment="1">
      <alignment horizontal="right"/>
    </xf>
    <xf numFmtId="0" fontId="32" fillId="16" borderId="8" xfId="0" applyFont="1" applyFill="1" applyBorder="1"/>
    <xf numFmtId="0" fontId="0" fillId="16" borderId="9" xfId="0" applyFill="1" applyBorder="1" applyAlignment="1">
      <alignment horizontal="right"/>
    </xf>
    <xf numFmtId="0" fontId="0" fillId="17" borderId="15" xfId="0" applyFill="1" applyBorder="1" applyAlignment="1">
      <alignment horizontal="right"/>
    </xf>
    <xf numFmtId="0" fontId="0" fillId="15" borderId="9" xfId="0" applyFill="1" applyBorder="1" applyAlignment="1">
      <alignment horizontal="right"/>
    </xf>
    <xf numFmtId="0" fontId="0" fillId="17" borderId="11" xfId="0" applyFill="1" applyBorder="1"/>
    <xf numFmtId="0" fontId="0" fillId="17" borderId="12" xfId="0" applyFill="1" applyBorder="1" applyAlignment="1">
      <alignment horizontal="right"/>
    </xf>
    <xf numFmtId="0" fontId="0" fillId="17" borderId="14" xfId="0" applyFill="1" applyBorder="1"/>
    <xf numFmtId="0" fontId="0" fillId="0" borderId="0" xfId="0" applyBorder="1"/>
    <xf numFmtId="0" fontId="0" fillId="15" borderId="15" xfId="0" applyFill="1" applyBorder="1" applyAlignment="1">
      <alignment horizontal="right"/>
    </xf>
    <xf numFmtId="0" fontId="0" fillId="16" borderId="16" xfId="0" applyFill="1" applyBorder="1" applyAlignment="1">
      <alignment horizontal="right"/>
    </xf>
    <xf numFmtId="0" fontId="0" fillId="16" borderId="10" xfId="0" applyFill="1" applyBorder="1" applyAlignment="1">
      <alignment horizontal="right"/>
    </xf>
    <xf numFmtId="0" fontId="0" fillId="16" borderId="12" xfId="0" applyFill="1" applyBorder="1" applyAlignment="1">
      <alignment horizontal="right"/>
    </xf>
    <xf numFmtId="0" fontId="6" fillId="16" borderId="3" xfId="0" applyFont="1" applyFill="1" applyBorder="1" applyAlignment="1">
      <alignment wrapText="1"/>
    </xf>
    <xf numFmtId="0" fontId="6" fillId="16" borderId="3" xfId="0" applyFont="1" applyFill="1" applyBorder="1" applyAlignment="1"/>
    <xf numFmtId="0" fontId="6" fillId="16" borderId="1" xfId="0" applyFont="1" applyFill="1" applyBorder="1" applyAlignment="1">
      <alignment wrapText="1"/>
    </xf>
    <xf numFmtId="0" fontId="6" fillId="16" borderId="1" xfId="0" applyFont="1" applyFill="1" applyBorder="1" applyAlignment="1"/>
    <xf numFmtId="0" fontId="6" fillId="16" borderId="2" xfId="0" applyFont="1" applyFill="1" applyBorder="1" applyAlignment="1">
      <alignment wrapText="1"/>
    </xf>
    <xf numFmtId="0" fontId="6" fillId="16" borderId="7" xfId="0" applyFont="1" applyFill="1" applyBorder="1" applyAlignment="1">
      <alignment wrapText="1"/>
    </xf>
    <xf numFmtId="0" fontId="6" fillId="16" borderId="7" xfId="0" applyFont="1" applyFill="1" applyBorder="1" applyAlignment="1"/>
    <xf numFmtId="0" fontId="6" fillId="16" borderId="2" xfId="0" applyFont="1" applyFill="1" applyBorder="1" applyAlignment="1"/>
    <xf numFmtId="0" fontId="0" fillId="19" borderId="12" xfId="0" applyFill="1" applyBorder="1" applyAlignment="1">
      <alignment horizontal="right"/>
    </xf>
    <xf numFmtId="0" fontId="6" fillId="16" borderId="4" xfId="0" applyFont="1" applyFill="1" applyBorder="1" applyAlignment="1">
      <alignment wrapText="1"/>
    </xf>
    <xf numFmtId="0" fontId="6" fillId="16" borderId="4" xfId="0" applyFont="1" applyFill="1" applyBorder="1" applyAlignment="1"/>
    <xf numFmtId="0" fontId="6" fillId="16" borderId="4" xfId="0" applyFont="1" applyFill="1" applyBorder="1"/>
    <xf numFmtId="0" fontId="9" fillId="0" borderId="15" xfId="0" applyFont="1" applyBorder="1" applyAlignment="1">
      <alignment horizontal="right"/>
    </xf>
    <xf numFmtId="0" fontId="9" fillId="0" borderId="16" xfId="0" applyFont="1" applyBorder="1" applyAlignment="1">
      <alignment horizontal="right"/>
    </xf>
    <xf numFmtId="0" fontId="6" fillId="16" borderId="2" xfId="0" applyFont="1" applyFill="1" applyBorder="1"/>
    <xf numFmtId="0" fontId="0" fillId="16" borderId="0" xfId="0" applyFill="1"/>
    <xf numFmtId="0" fontId="0" fillId="15" borderId="0" xfId="0" applyFill="1"/>
    <xf numFmtId="0" fontId="0" fillId="20" borderId="0" xfId="0" applyFill="1" applyAlignment="1">
      <alignment vertical="top"/>
    </xf>
    <xf numFmtId="0" fontId="0" fillId="20" borderId="9" xfId="0" applyFill="1" applyBorder="1" applyAlignment="1">
      <alignment horizontal="right"/>
    </xf>
    <xf numFmtId="0" fontId="6" fillId="19" borderId="0" xfId="0" applyFont="1" applyFill="1"/>
    <xf numFmtId="0" fontId="0" fillId="0" borderId="13" xfId="0" applyFill="1" applyBorder="1" applyAlignment="1">
      <alignment horizontal="right"/>
    </xf>
    <xf numFmtId="0" fontId="32" fillId="0" borderId="20" xfId="0" applyFont="1" applyFill="1" applyBorder="1" applyAlignment="1">
      <alignment wrapText="1"/>
    </xf>
    <xf numFmtId="0" fontId="6" fillId="0" borderId="1" xfId="0" applyFont="1" applyBorder="1" applyAlignment="1">
      <alignment horizontal="center"/>
    </xf>
    <xf numFmtId="0" fontId="7" fillId="10" borderId="1" xfId="0" applyFont="1" applyFill="1" applyBorder="1" applyAlignment="1">
      <alignment wrapText="1"/>
    </xf>
    <xf numFmtId="0" fontId="7" fillId="9" borderId="7" xfId="0" applyFont="1" applyFill="1" applyBorder="1" applyAlignment="1">
      <alignment wrapText="1"/>
    </xf>
    <xf numFmtId="0" fontId="7" fillId="9" borderId="1" xfId="0" applyFont="1" applyFill="1" applyBorder="1" applyAlignment="1">
      <alignment wrapText="1"/>
    </xf>
    <xf numFmtId="0" fontId="6" fillId="9" borderId="1" xfId="0" applyFont="1" applyFill="1" applyBorder="1" applyAlignment="1">
      <alignment wrapText="1"/>
    </xf>
    <xf numFmtId="0" fontId="7" fillId="22" borderId="1" xfId="0" applyFont="1" applyFill="1" applyBorder="1" applyAlignment="1">
      <alignment wrapText="1"/>
    </xf>
    <xf numFmtId="0" fontId="6" fillId="22" borderId="1" xfId="0" applyFont="1" applyFill="1" applyBorder="1" applyAlignment="1">
      <alignment wrapText="1"/>
    </xf>
    <xf numFmtId="0" fontId="7" fillId="23" borderId="1" xfId="0" applyFont="1" applyFill="1" applyBorder="1" applyAlignment="1">
      <alignment wrapText="1"/>
    </xf>
    <xf numFmtId="0" fontId="7" fillId="20" borderId="7" xfId="0" applyFont="1" applyFill="1" applyBorder="1" applyAlignment="1">
      <alignment wrapText="1"/>
    </xf>
    <xf numFmtId="0" fontId="7" fillId="20" borderId="2" xfId="0" applyFont="1" applyFill="1" applyBorder="1" applyAlignment="1">
      <alignment horizontal="left" wrapText="1"/>
    </xf>
    <xf numFmtId="0" fontId="7" fillId="20" borderId="3" xfId="0" applyFont="1" applyFill="1" applyBorder="1" applyAlignment="1">
      <alignment wrapText="1"/>
    </xf>
    <xf numFmtId="0" fontId="7" fillId="11" borderId="2" xfId="0" applyFont="1" applyFill="1" applyBorder="1" applyAlignment="1">
      <alignment wrapText="1"/>
    </xf>
    <xf numFmtId="0" fontId="7" fillId="22" borderId="7" xfId="0" applyFont="1" applyFill="1" applyBorder="1" applyAlignment="1">
      <alignment wrapText="1"/>
    </xf>
    <xf numFmtId="0" fontId="6" fillId="14" borderId="0" xfId="0" applyFont="1" applyFill="1" applyBorder="1" applyAlignment="1">
      <alignment wrapText="1"/>
    </xf>
    <xf numFmtId="0" fontId="7" fillId="20" borderId="2" xfId="0" applyFont="1" applyFill="1" applyBorder="1" applyAlignment="1">
      <alignment wrapText="1"/>
    </xf>
    <xf numFmtId="0" fontId="7" fillId="0" borderId="2" xfId="0" applyFont="1" applyFill="1" applyBorder="1" applyAlignment="1">
      <alignment wrapText="1"/>
    </xf>
    <xf numFmtId="0" fontId="0" fillId="11" borderId="2" xfId="0" applyFill="1" applyBorder="1" applyAlignment="1"/>
    <xf numFmtId="0" fontId="0" fillId="22" borderId="7" xfId="0" applyFill="1" applyBorder="1" applyAlignment="1">
      <alignment wrapText="1"/>
    </xf>
    <xf numFmtId="0" fontId="0" fillId="20" borderId="3" xfId="0" applyFill="1" applyBorder="1" applyAlignment="1">
      <alignment wrapText="1"/>
    </xf>
    <xf numFmtId="0" fontId="6" fillId="0" borderId="7" xfId="0" applyFont="1" applyFill="1" applyBorder="1" applyAlignment="1">
      <alignment wrapText="1"/>
    </xf>
    <xf numFmtId="0" fontId="6" fillId="0" borderId="3" xfId="0" applyFont="1" applyFill="1" applyBorder="1" applyAlignment="1">
      <alignment wrapText="1"/>
    </xf>
    <xf numFmtId="0" fontId="6" fillId="0" borderId="2" xfId="0" applyFont="1" applyFill="1" applyBorder="1"/>
    <xf numFmtId="0" fontId="7" fillId="0" borderId="7" xfId="0" applyFont="1" applyFill="1" applyBorder="1" applyAlignment="1">
      <alignment wrapText="1"/>
    </xf>
    <xf numFmtId="0" fontId="6" fillId="0" borderId="1" xfId="0" applyFont="1" applyFill="1" applyBorder="1" applyAlignment="1">
      <alignment wrapText="1"/>
    </xf>
    <xf numFmtId="0" fontId="7" fillId="0" borderId="1" xfId="0" applyFont="1" applyFill="1" applyBorder="1" applyAlignment="1">
      <alignment wrapText="1"/>
    </xf>
    <xf numFmtId="0" fontId="7" fillId="0" borderId="2" xfId="0" applyFont="1" applyFill="1" applyBorder="1" applyAlignment="1">
      <alignment horizontal="left" wrapText="1"/>
    </xf>
    <xf numFmtId="0" fontId="6" fillId="0" borderId="0" xfId="0" applyFont="1" applyFill="1" applyBorder="1"/>
    <xf numFmtId="0" fontId="6" fillId="0" borderId="0" xfId="0" applyFont="1" applyFill="1" applyBorder="1" applyAlignment="1">
      <alignment wrapText="1"/>
    </xf>
    <xf numFmtId="0" fontId="7" fillId="0" borderId="7" xfId="0" applyFont="1" applyFill="1" applyBorder="1" applyAlignment="1"/>
    <xf numFmtId="0" fontId="6" fillId="12" borderId="1" xfId="0" applyFont="1" applyFill="1" applyBorder="1" applyAlignment="1">
      <alignment horizontal="right" wrapText="1"/>
    </xf>
    <xf numFmtId="0" fontId="6" fillId="12" borderId="3" xfId="0" applyFont="1" applyFill="1" applyBorder="1" applyAlignment="1">
      <alignment horizontal="right" wrapText="1"/>
    </xf>
    <xf numFmtId="3" fontId="6" fillId="0" borderId="2" xfId="0" applyNumberFormat="1" applyFont="1" applyFill="1" applyBorder="1"/>
    <xf numFmtId="9" fontId="6" fillId="0" borderId="2" xfId="0" applyNumberFormat="1" applyFont="1" applyFill="1" applyBorder="1"/>
    <xf numFmtId="9" fontId="6" fillId="0" borderId="1" xfId="0" applyNumberFormat="1" applyFont="1" applyFill="1" applyBorder="1" applyAlignment="1">
      <alignment horizontal="right"/>
    </xf>
    <xf numFmtId="0" fontId="6" fillId="0" borderId="2" xfId="0" applyNumberFormat="1" applyFont="1" applyFill="1" applyBorder="1" applyAlignment="1">
      <alignment horizontal="right"/>
    </xf>
    <xf numFmtId="0" fontId="6" fillId="0" borderId="1" xfId="0" applyNumberFormat="1" applyFont="1" applyFill="1" applyBorder="1" applyAlignment="1">
      <alignment horizontal="right"/>
    </xf>
    <xf numFmtId="0" fontId="6" fillId="24" borderId="2" xfId="0" applyFont="1" applyFill="1" applyBorder="1" applyAlignment="1">
      <alignment wrapText="1"/>
    </xf>
    <xf numFmtId="3" fontId="6" fillId="24" borderId="4" xfId="0" applyNumberFormat="1" applyFont="1" applyFill="1" applyBorder="1"/>
    <xf numFmtId="9" fontId="6" fillId="24" borderId="4" xfId="0" applyNumberFormat="1" applyFont="1" applyFill="1" applyBorder="1" applyAlignment="1">
      <alignment horizontal="right"/>
    </xf>
    <xf numFmtId="0" fontId="6" fillId="24" borderId="4" xfId="0" applyFont="1" applyFill="1" applyBorder="1"/>
    <xf numFmtId="3" fontId="6" fillId="24" borderId="4" xfId="0" applyNumberFormat="1" applyFont="1" applyFill="1" applyBorder="1" applyAlignment="1">
      <alignment horizontal="right"/>
    </xf>
    <xf numFmtId="0" fontId="6" fillId="24" borderId="4" xfId="0" applyFont="1" applyFill="1" applyBorder="1" applyAlignment="1">
      <alignment wrapText="1"/>
    </xf>
    <xf numFmtId="0" fontId="6" fillId="12" borderId="2" xfId="0" applyNumberFormat="1" applyFont="1" applyFill="1" applyBorder="1" applyAlignment="1">
      <alignment horizontal="right"/>
    </xf>
    <xf numFmtId="0" fontId="6" fillId="24" borderId="5" xfId="0" applyNumberFormat="1" applyFont="1" applyFill="1" applyBorder="1" applyAlignment="1">
      <alignment horizontal="right"/>
    </xf>
    <xf numFmtId="3" fontId="6" fillId="24" borderId="5" xfId="0" applyNumberFormat="1" applyFont="1" applyFill="1" applyBorder="1" applyAlignment="1">
      <alignment horizontal="right"/>
    </xf>
    <xf numFmtId="0" fontId="6" fillId="24" borderId="5" xfId="0" applyFont="1" applyFill="1" applyBorder="1"/>
    <xf numFmtId="0" fontId="6" fillId="0" borderId="7" xfId="0" applyNumberFormat="1" applyFont="1" applyBorder="1" applyAlignment="1">
      <alignment horizontal="right"/>
    </xf>
    <xf numFmtId="3" fontId="6" fillId="0" borderId="7" xfId="0" applyNumberFormat="1" applyFont="1" applyBorder="1" applyAlignment="1">
      <alignment horizontal="right"/>
    </xf>
    <xf numFmtId="0" fontId="6" fillId="0" borderId="7" xfId="0" applyFont="1" applyBorder="1"/>
    <xf numFmtId="0" fontId="6" fillId="0" borderId="2" xfId="0" applyFont="1" applyBorder="1"/>
    <xf numFmtId="0" fontId="6" fillId="24" borderId="4" xfId="0" applyNumberFormat="1" applyFont="1" applyFill="1" applyBorder="1" applyAlignment="1">
      <alignment horizontal="right"/>
    </xf>
    <xf numFmtId="0" fontId="6" fillId="12" borderId="6" xfId="0" applyNumberFormat="1" applyFont="1" applyFill="1" applyBorder="1" applyAlignment="1">
      <alignment horizontal="right"/>
    </xf>
    <xf numFmtId="3" fontId="6" fillId="12" borderId="6" xfId="0" applyNumberFormat="1" applyFont="1" applyFill="1" applyBorder="1" applyAlignment="1">
      <alignment horizontal="right"/>
    </xf>
    <xf numFmtId="0" fontId="6" fillId="12" borderId="6" xfId="0" applyFont="1" applyFill="1" applyBorder="1"/>
    <xf numFmtId="0" fontId="9" fillId="16" borderId="12" xfId="0" applyFont="1" applyFill="1" applyBorder="1" applyAlignment="1">
      <alignment horizontal="right"/>
    </xf>
    <xf numFmtId="0" fontId="0" fillId="16" borderId="15" xfId="0" applyFill="1" applyBorder="1" applyAlignment="1">
      <alignment horizontal="right"/>
    </xf>
    <xf numFmtId="0" fontId="7" fillId="23" borderId="2" xfId="0" applyFont="1" applyFill="1" applyBorder="1" applyAlignment="1">
      <alignment wrapText="1"/>
    </xf>
    <xf numFmtId="0" fontId="7" fillId="10" borderId="2" xfId="0" applyFont="1" applyFill="1" applyBorder="1" applyAlignment="1">
      <alignment wrapText="1"/>
    </xf>
    <xf numFmtId="0" fontId="6" fillId="10" borderId="2" xfId="0" applyFont="1" applyFill="1" applyBorder="1" applyAlignment="1">
      <alignment wrapText="1"/>
    </xf>
    <xf numFmtId="0" fontId="13" fillId="0" borderId="0" xfId="0" applyFont="1" applyFill="1" applyAlignment="1"/>
    <xf numFmtId="0" fontId="7" fillId="25" borderId="7" xfId="0" applyFont="1" applyFill="1" applyBorder="1" applyAlignment="1">
      <alignment wrapText="1"/>
    </xf>
    <xf numFmtId="0" fontId="6" fillId="25" borderId="7" xfId="0" applyFont="1" applyFill="1" applyBorder="1" applyAlignment="1"/>
    <xf numFmtId="0" fontId="7" fillId="25" borderId="1" xfId="0" applyFont="1" applyFill="1" applyBorder="1" applyAlignment="1">
      <alignment wrapText="1"/>
    </xf>
    <xf numFmtId="0" fontId="7" fillId="25" borderId="2" xfId="0" applyFont="1" applyFill="1" applyBorder="1" applyAlignment="1">
      <alignment wrapText="1"/>
    </xf>
    <xf numFmtId="0" fontId="0" fillId="25" borderId="2" xfId="0" applyFill="1" applyBorder="1" applyAlignment="1"/>
    <xf numFmtId="0" fontId="7" fillId="25" borderId="7" xfId="0" applyFont="1" applyFill="1" applyBorder="1" applyAlignment="1"/>
    <xf numFmtId="0" fontId="33" fillId="25" borderId="7" xfId="0" applyFont="1" applyFill="1" applyBorder="1" applyAlignment="1"/>
    <xf numFmtId="0" fontId="0" fillId="14" borderId="0" xfId="0" applyFill="1" applyBorder="1" applyAlignment="1"/>
    <xf numFmtId="0" fontId="6" fillId="0" borderId="5" xfId="0" applyFont="1" applyBorder="1"/>
    <xf numFmtId="0" fontId="7" fillId="0" borderId="5" xfId="0" applyFont="1" applyBorder="1"/>
    <xf numFmtId="0" fontId="6" fillId="6" borderId="5" xfId="0" applyFont="1" applyFill="1" applyBorder="1"/>
    <xf numFmtId="0" fontId="6" fillId="3" borderId="4" xfId="0" applyFont="1" applyFill="1" applyBorder="1" applyAlignment="1">
      <alignment wrapText="1"/>
    </xf>
    <xf numFmtId="0" fontId="6" fillId="3" borderId="4" xfId="0" applyFont="1" applyFill="1" applyBorder="1" applyAlignment="1"/>
    <xf numFmtId="3" fontId="6" fillId="12" borderId="1" xfId="0" applyNumberFormat="1" applyFont="1" applyFill="1" applyBorder="1"/>
    <xf numFmtId="0" fontId="6" fillId="12" borderId="4" xfId="0" applyFont="1" applyFill="1" applyBorder="1" applyAlignment="1">
      <alignment horizontal="right" wrapText="1"/>
    </xf>
    <xf numFmtId="3" fontId="6" fillId="12" borderId="4" xfId="0" applyNumberFormat="1" applyFont="1" applyFill="1" applyBorder="1" applyAlignment="1">
      <alignment horizontal="right"/>
    </xf>
    <xf numFmtId="9" fontId="6" fillId="12" borderId="4" xfId="0" applyNumberFormat="1" applyFont="1" applyFill="1" applyBorder="1" applyAlignment="1">
      <alignment horizontal="right"/>
    </xf>
    <xf numFmtId="3" fontId="6" fillId="0" borderId="18" xfId="0" applyNumberFormat="1" applyFont="1" applyFill="1" applyBorder="1"/>
    <xf numFmtId="9" fontId="6" fillId="0" borderId="18" xfId="0" applyNumberFormat="1" applyFont="1" applyFill="1" applyBorder="1" applyAlignment="1">
      <alignment horizontal="right"/>
    </xf>
    <xf numFmtId="3" fontId="6" fillId="0" borderId="18" xfId="0" applyNumberFormat="1" applyFont="1" applyFill="1" applyBorder="1" applyAlignment="1">
      <alignment horizontal="right"/>
    </xf>
    <xf numFmtId="0" fontId="6" fillId="16" borderId="0" xfId="0" applyFont="1" applyFill="1" applyAlignment="1"/>
    <xf numFmtId="9" fontId="6" fillId="24" borderId="5" xfId="0" applyNumberFormat="1" applyFont="1" applyFill="1" applyBorder="1" applyAlignment="1">
      <alignment horizontal="right"/>
    </xf>
    <xf numFmtId="0" fontId="6" fillId="0" borderId="5" xfId="0" applyFont="1" applyBorder="1" applyAlignment="1">
      <alignment horizontal="left"/>
    </xf>
    <xf numFmtId="0" fontId="6" fillId="0" borderId="5" xfId="0" applyFont="1" applyBorder="1" applyAlignment="1">
      <alignment horizontal="right" wrapText="1"/>
    </xf>
    <xf numFmtId="3" fontId="6" fillId="14" borderId="1" xfId="0" applyNumberFormat="1" applyFont="1" applyFill="1" applyBorder="1" applyAlignment="1">
      <alignment horizontal="right"/>
    </xf>
    <xf numFmtId="9" fontId="6" fillId="14" borderId="1" xfId="0" applyNumberFormat="1" applyFont="1" applyFill="1" applyBorder="1" applyAlignment="1">
      <alignment horizontal="right"/>
    </xf>
    <xf numFmtId="9" fontId="6" fillId="14" borderId="3" xfId="0" applyNumberFormat="1" applyFont="1" applyFill="1" applyBorder="1" applyAlignment="1">
      <alignment horizontal="right"/>
    </xf>
    <xf numFmtId="3" fontId="6" fillId="14" borderId="3" xfId="0" applyNumberFormat="1" applyFont="1" applyFill="1" applyBorder="1" applyAlignment="1">
      <alignment horizontal="right"/>
    </xf>
    <xf numFmtId="9" fontId="6" fillId="0" borderId="7" xfId="0" applyNumberFormat="1" applyFont="1" applyFill="1" applyBorder="1" applyAlignment="1">
      <alignment horizontal="right"/>
    </xf>
    <xf numFmtId="3" fontId="6" fillId="0" borderId="7" xfId="0" applyNumberFormat="1" applyFont="1" applyFill="1" applyBorder="1" applyAlignment="1">
      <alignment horizontal="right"/>
    </xf>
    <xf numFmtId="0" fontId="6" fillId="14" borderId="2" xfId="0" applyFont="1" applyFill="1" applyBorder="1" applyAlignment="1">
      <alignment horizontal="right" wrapText="1"/>
    </xf>
    <xf numFmtId="3" fontId="6" fillId="14" borderId="2" xfId="0" applyNumberFormat="1" applyFont="1" applyFill="1" applyBorder="1"/>
    <xf numFmtId="9" fontId="6" fillId="0" borderId="18" xfId="0" applyNumberFormat="1" applyFont="1" applyBorder="1" applyAlignment="1">
      <alignment horizontal="right"/>
    </xf>
    <xf numFmtId="3" fontId="6" fillId="0" borderId="18" xfId="0" applyNumberFormat="1" applyFont="1" applyBorder="1" applyAlignment="1">
      <alignment horizontal="right"/>
    </xf>
    <xf numFmtId="0" fontId="6" fillId="0" borderId="1" xfId="0" applyFont="1" applyBorder="1"/>
    <xf numFmtId="0" fontId="9" fillId="15" borderId="12" xfId="0" applyFont="1" applyFill="1" applyBorder="1" applyAlignment="1">
      <alignment horizontal="right"/>
    </xf>
    <xf numFmtId="9" fontId="6" fillId="12" borderId="6" xfId="0" applyNumberFormat="1" applyFont="1" applyFill="1" applyBorder="1" applyAlignment="1">
      <alignment horizontal="right"/>
    </xf>
    <xf numFmtId="3" fontId="6" fillId="0" borderId="1" xfId="0" applyNumberFormat="1" applyFont="1" applyFill="1" applyBorder="1"/>
    <xf numFmtId="0" fontId="6" fillId="14" borderId="2" xfId="0" applyNumberFormat="1" applyFont="1" applyFill="1" applyBorder="1" applyAlignment="1">
      <alignment horizontal="right"/>
    </xf>
    <xf numFmtId="0" fontId="6" fillId="14" borderId="2" xfId="0" applyFont="1" applyFill="1" applyBorder="1"/>
    <xf numFmtId="0" fontId="6" fillId="14" borderId="1" xfId="0" applyFont="1" applyFill="1" applyBorder="1" applyAlignment="1">
      <alignment horizontal="right" wrapText="1"/>
    </xf>
    <xf numFmtId="0" fontId="6" fillId="14" borderId="3" xfId="0" applyFont="1" applyFill="1" applyBorder="1" applyAlignment="1">
      <alignment horizontal="right" wrapText="1"/>
    </xf>
    <xf numFmtId="0" fontId="6" fillId="12" borderId="0" xfId="0" applyNumberFormat="1" applyFont="1" applyFill="1" applyBorder="1" applyAlignment="1">
      <alignment horizontal="right"/>
    </xf>
    <xf numFmtId="0" fontId="6" fillId="12" borderId="0" xfId="0" applyFont="1" applyFill="1" applyBorder="1"/>
    <xf numFmtId="0" fontId="6" fillId="12" borderId="6" xfId="0" applyFont="1" applyFill="1" applyBorder="1" applyAlignment="1">
      <alignment horizontal="right"/>
    </xf>
    <xf numFmtId="9" fontId="6" fillId="0" borderId="5" xfId="0" applyNumberFormat="1" applyFont="1" applyBorder="1" applyAlignment="1">
      <alignment horizontal="right"/>
    </xf>
    <xf numFmtId="3" fontId="6" fillId="0" borderId="5" xfId="0" applyNumberFormat="1" applyFont="1" applyBorder="1" applyAlignment="1">
      <alignment horizontal="right"/>
    </xf>
    <xf numFmtId="0" fontId="0" fillId="0" borderId="0" xfId="0" applyAlignment="1">
      <alignment wrapText="1"/>
    </xf>
    <xf numFmtId="0" fontId="6" fillId="24" borderId="4" xfId="0" applyFont="1" applyFill="1" applyBorder="1" applyAlignment="1">
      <alignment wrapText="1"/>
    </xf>
    <xf numFmtId="9" fontId="6" fillId="0" borderId="7" xfId="0" applyNumberFormat="1" applyFont="1" applyBorder="1" applyAlignment="1">
      <alignment horizontal="right"/>
    </xf>
    <xf numFmtId="3" fontId="6" fillId="12" borderId="6" xfId="0" applyNumberFormat="1" applyFont="1" applyFill="1" applyBorder="1"/>
    <xf numFmtId="3" fontId="6" fillId="0" borderId="7" xfId="0" applyNumberFormat="1" applyFont="1" applyBorder="1"/>
    <xf numFmtId="3" fontId="6" fillId="24" borderId="5" xfId="0" applyNumberFormat="1" applyFont="1" applyFill="1" applyBorder="1"/>
    <xf numFmtId="0" fontId="27" fillId="0" borderId="0" xfId="15" applyFont="1" applyBorder="1" applyAlignment="1">
      <alignment horizontal="left" vertical="top" wrapText="1"/>
    </xf>
    <xf numFmtId="3" fontId="27" fillId="0" borderId="0" xfId="15" applyNumberFormat="1" applyFont="1" applyBorder="1" applyAlignment="1">
      <alignment horizontal="right" vertical="top"/>
    </xf>
    <xf numFmtId="3" fontId="27" fillId="0" borderId="0" xfId="15" applyNumberFormat="1" applyFont="1" applyBorder="1" applyAlignment="1">
      <alignment horizontal="right" vertical="top" wrapText="1"/>
    </xf>
    <xf numFmtId="3" fontId="36" fillId="0" borderId="0" xfId="16" applyNumberFormat="1" applyFont="1" applyFill="1" applyBorder="1" applyAlignment="1">
      <alignment horizontal="right" vertical="top"/>
    </xf>
    <xf numFmtId="0" fontId="16" fillId="0" borderId="0" xfId="0" applyFont="1" applyFill="1" applyAlignment="1"/>
    <xf numFmtId="3" fontId="6" fillId="12" borderId="0" xfId="0" applyNumberFormat="1" applyFont="1" applyFill="1" applyBorder="1"/>
    <xf numFmtId="3" fontId="6" fillId="0" borderId="5" xfId="0" applyNumberFormat="1" applyFont="1" applyBorder="1"/>
    <xf numFmtId="3" fontId="6" fillId="0" borderId="18" xfId="0" applyNumberFormat="1" applyFont="1" applyBorder="1"/>
    <xf numFmtId="0" fontId="32" fillId="0" borderId="0" xfId="0" applyFont="1" applyFill="1" applyAlignment="1">
      <alignment vertical="center" wrapText="1"/>
    </xf>
    <xf numFmtId="0" fontId="6" fillId="0" borderId="0" xfId="0" applyFont="1" applyAlignment="1">
      <alignment wrapText="1"/>
    </xf>
    <xf numFmtId="0" fontId="6" fillId="0" borderId="1" xfId="0" applyFont="1" applyBorder="1" applyAlignment="1">
      <alignment horizontal="center"/>
    </xf>
    <xf numFmtId="0" fontId="6" fillId="0" borderId="0" xfId="0" applyNumberFormat="1" applyFont="1" applyAlignment="1">
      <alignment wrapText="1"/>
    </xf>
    <xf numFmtId="0" fontId="8" fillId="0" borderId="0" xfId="0" applyFont="1" applyAlignment="1">
      <alignment wrapText="1"/>
    </xf>
    <xf numFmtId="0" fontId="0" fillId="0" borderId="0" xfId="0" applyAlignment="1">
      <alignment wrapText="1"/>
    </xf>
    <xf numFmtId="0" fontId="6" fillId="24" borderId="4" xfId="0" applyFont="1" applyFill="1" applyBorder="1" applyAlignment="1">
      <alignment wrapText="1"/>
    </xf>
    <xf numFmtId="0" fontId="7" fillId="0" borderId="5" xfId="0" applyFont="1" applyFill="1" applyBorder="1" applyAlignment="1">
      <alignment horizontal="left" vertical="center" wrapText="1"/>
    </xf>
    <xf numFmtId="0" fontId="0" fillId="0" borderId="5" xfId="0" applyBorder="1" applyAlignment="1">
      <alignment vertical="center" wrapText="1"/>
    </xf>
    <xf numFmtId="0" fontId="0" fillId="0" borderId="5" xfId="0" applyBorder="1" applyAlignment="1">
      <alignment wrapText="1"/>
    </xf>
    <xf numFmtId="0" fontId="7" fillId="0" borderId="0" xfId="0" applyFont="1" applyBorder="1" applyAlignment="1">
      <alignment horizontal="center" vertical="center" textRotation="90" wrapText="1"/>
    </xf>
    <xf numFmtId="0" fontId="7" fillId="0" borderId="6" xfId="0" applyFont="1" applyFill="1" applyBorder="1" applyAlignment="1">
      <alignment horizontal="left" vertical="center" textRotation="90" wrapText="1"/>
    </xf>
    <xf numFmtId="0" fontId="0" fillId="0" borderId="0" xfId="0" applyBorder="1" applyAlignment="1">
      <alignment horizontal="left" vertical="center" textRotation="90" wrapText="1"/>
    </xf>
    <xf numFmtId="0" fontId="0" fillId="0" borderId="5" xfId="0" applyBorder="1" applyAlignment="1">
      <alignment horizontal="left" vertical="center" textRotation="90" wrapText="1"/>
    </xf>
    <xf numFmtId="0" fontId="7" fillId="0" borderId="6" xfId="0" applyFont="1" applyBorder="1" applyAlignment="1">
      <alignment horizontal="center" vertical="center" textRotation="90" wrapText="1"/>
    </xf>
    <xf numFmtId="0" fontId="0" fillId="0" borderId="0" xfId="0" applyFill="1" applyBorder="1" applyAlignment="1">
      <alignment horizontal="left" vertical="center" textRotation="90" wrapText="1"/>
    </xf>
    <xf numFmtId="0" fontId="0" fillId="0" borderId="5" xfId="0" applyFill="1" applyBorder="1" applyAlignment="1">
      <alignment horizontal="left" vertical="center" textRotation="90" wrapText="1"/>
    </xf>
    <xf numFmtId="0" fontId="7" fillId="0" borderId="0" xfId="0" applyFont="1" applyFill="1" applyBorder="1" applyAlignment="1">
      <alignment horizontal="left" vertical="center" textRotation="90" wrapText="1"/>
    </xf>
    <xf numFmtId="0" fontId="7" fillId="0" borderId="5" xfId="0" applyFont="1" applyFill="1" applyBorder="1" applyAlignment="1">
      <alignment horizontal="left" vertical="center" textRotation="90" wrapText="1"/>
    </xf>
    <xf numFmtId="0" fontId="7" fillId="0" borderId="0" xfId="0" applyFont="1" applyAlignment="1">
      <alignment horizontal="center" vertical="center" textRotation="90"/>
    </xf>
    <xf numFmtId="0" fontId="7" fillId="0" borderId="6" xfId="0" applyFont="1" applyFill="1" applyBorder="1" applyAlignment="1">
      <alignment horizontal="center" vertical="center" textRotation="90" wrapText="1"/>
    </xf>
    <xf numFmtId="0" fontId="7" fillId="0" borderId="0" xfId="0" applyFont="1" applyFill="1" applyBorder="1" applyAlignment="1">
      <alignment horizontal="center" vertical="center" textRotation="90" wrapText="1"/>
    </xf>
    <xf numFmtId="0" fontId="0" fillId="0" borderId="0"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7" fillId="0" borderId="0" xfId="0" applyFont="1" applyFill="1" applyAlignment="1">
      <alignment horizontal="center" vertical="center" textRotation="90" wrapText="1"/>
    </xf>
    <xf numFmtId="0" fontId="7" fillId="0" borderId="5" xfId="0" applyFont="1" applyFill="1" applyBorder="1" applyAlignment="1">
      <alignment horizontal="center" vertical="center" textRotation="90" wrapText="1"/>
    </xf>
    <xf numFmtId="0" fontId="7" fillId="0" borderId="0" xfId="0" applyFont="1" applyAlignment="1">
      <alignment horizontal="center" vertical="center" textRotation="90" wrapText="1"/>
    </xf>
    <xf numFmtId="0" fontId="0" fillId="0" borderId="0" xfId="0" applyAlignment="1">
      <alignment horizontal="center" vertical="center" textRotation="90" wrapText="1"/>
    </xf>
    <xf numFmtId="0" fontId="0" fillId="0" borderId="0" xfId="0" applyBorder="1" applyAlignment="1">
      <alignment horizontal="center" vertical="center" textRotation="90" wrapText="1"/>
    </xf>
    <xf numFmtId="0" fontId="7" fillId="0" borderId="5" xfId="0" applyFont="1" applyBorder="1" applyAlignment="1">
      <alignment horizontal="center" vertical="center" textRotation="90" wrapText="1"/>
    </xf>
    <xf numFmtId="0" fontId="6" fillId="0" borderId="0" xfId="0" applyFont="1" applyFill="1" applyBorder="1" applyAlignment="1">
      <alignment horizontal="left" vertical="center" textRotation="90" wrapText="1"/>
    </xf>
    <xf numFmtId="0" fontId="6" fillId="0" borderId="5" xfId="0" applyFont="1" applyFill="1" applyBorder="1" applyAlignment="1">
      <alignment horizontal="left" vertical="center" textRotation="90" wrapText="1"/>
    </xf>
    <xf numFmtId="0" fontId="0" fillId="0" borderId="0" xfId="0" applyFill="1" applyAlignment="1">
      <alignment horizontal="left" vertical="center" textRotation="90" wrapText="1"/>
    </xf>
    <xf numFmtId="0" fontId="0" fillId="0" borderId="0" xfId="0" applyAlignment="1">
      <alignment horizontal="left" vertical="center" textRotation="90" wrapText="1"/>
    </xf>
    <xf numFmtId="0" fontId="6" fillId="24" borderId="5" xfId="0" applyFont="1" applyFill="1" applyBorder="1" applyAlignment="1">
      <alignment wrapText="1"/>
    </xf>
    <xf numFmtId="0" fontId="0" fillId="0" borderId="5" xfId="0" applyBorder="1" applyAlignment="1">
      <alignment horizontal="center" vertical="center" textRotation="90" wrapText="1"/>
    </xf>
    <xf numFmtId="0" fontId="0" fillId="0" borderId="0" xfId="0" applyFill="1" applyAlignment="1">
      <alignment horizontal="center" vertical="center" textRotation="90" wrapText="1"/>
    </xf>
    <xf numFmtId="0" fontId="6" fillId="0" borderId="0" xfId="0" applyFont="1" applyFill="1" applyBorder="1" applyAlignment="1">
      <alignment horizontal="center" vertical="center" textRotation="90" wrapText="1"/>
    </xf>
    <xf numFmtId="0" fontId="6" fillId="0" borderId="5" xfId="0" applyFont="1" applyFill="1" applyBorder="1" applyAlignment="1">
      <alignment horizontal="center" vertical="center" textRotation="90" wrapText="1"/>
    </xf>
    <xf numFmtId="0" fontId="7" fillId="10" borderId="6" xfId="0" applyFont="1" applyFill="1" applyBorder="1" applyAlignment="1">
      <alignment horizontal="center" vertical="center" textRotation="90" wrapText="1"/>
    </xf>
    <xf numFmtId="0" fontId="0" fillId="0" borderId="0" xfId="0" applyBorder="1" applyAlignment="1">
      <alignment horizontal="center" wrapText="1"/>
    </xf>
    <xf numFmtId="0" fontId="0" fillId="0" borderId="5" xfId="0" applyBorder="1" applyAlignment="1">
      <alignment horizontal="center" wrapText="1"/>
    </xf>
    <xf numFmtId="0" fontId="7" fillId="21" borderId="6" xfId="0" applyFont="1" applyFill="1" applyBorder="1" applyAlignment="1">
      <alignment horizontal="center" vertical="center" textRotation="90" wrapText="1"/>
    </xf>
    <xf numFmtId="0" fontId="7" fillId="14" borderId="0" xfId="0" applyFont="1" applyFill="1" applyBorder="1" applyAlignment="1">
      <alignment horizontal="center" vertical="center" textRotation="90" wrapText="1"/>
    </xf>
    <xf numFmtId="0" fontId="7" fillId="14" borderId="5" xfId="0" applyFont="1" applyFill="1" applyBorder="1" applyAlignment="1">
      <alignment horizontal="center" vertical="center" textRotation="90" wrapText="1"/>
    </xf>
    <xf numFmtId="0" fontId="7" fillId="23" borderId="6" xfId="0" applyFont="1" applyFill="1" applyBorder="1" applyAlignment="1">
      <alignment horizontal="center" vertical="center" textRotation="90" wrapText="1"/>
    </xf>
    <xf numFmtId="0" fontId="0" fillId="0" borderId="0" xfId="0" applyAlignment="1">
      <alignment vertical="center" textRotation="90" wrapText="1"/>
    </xf>
    <xf numFmtId="0" fontId="0" fillId="0" borderId="5" xfId="0" applyBorder="1" applyAlignment="1">
      <alignment vertical="center" textRotation="90" wrapText="1"/>
    </xf>
    <xf numFmtId="0" fontId="7" fillId="0" borderId="0" xfId="0" applyFont="1" applyBorder="1" applyAlignment="1">
      <alignment horizontal="center" vertical="center" textRotation="90"/>
    </xf>
    <xf numFmtId="0" fontId="7" fillId="0" borderId="5" xfId="0" applyFont="1" applyBorder="1" applyAlignment="1">
      <alignment horizontal="center" vertical="center" textRotation="90"/>
    </xf>
    <xf numFmtId="0" fontId="7" fillId="11" borderId="6" xfId="0" applyFont="1" applyFill="1" applyBorder="1" applyAlignment="1">
      <alignment horizontal="center" vertical="center" textRotation="90" wrapText="1"/>
    </xf>
    <xf numFmtId="0" fontId="7" fillId="5" borderId="6" xfId="0" applyFont="1" applyFill="1" applyBorder="1" applyAlignment="1">
      <alignment horizontal="center" vertical="center" textRotation="90" wrapText="1"/>
    </xf>
    <xf numFmtId="0" fontId="7" fillId="5" borderId="0" xfId="0" applyFont="1" applyFill="1" applyBorder="1" applyAlignment="1">
      <alignment horizontal="center" vertical="center" textRotation="90" wrapText="1"/>
    </xf>
    <xf numFmtId="0" fontId="7" fillId="5" borderId="5" xfId="0" applyFont="1" applyFill="1" applyBorder="1" applyAlignment="1">
      <alignment horizontal="center" vertical="center" textRotation="90" wrapText="1"/>
    </xf>
    <xf numFmtId="0" fontId="7" fillId="18" borderId="0" xfId="0" applyFont="1" applyFill="1" applyAlignment="1">
      <alignment horizontal="center" vertical="center" textRotation="90" wrapText="1"/>
    </xf>
    <xf numFmtId="0" fontId="7" fillId="18" borderId="5" xfId="0" applyFont="1" applyFill="1" applyBorder="1" applyAlignment="1">
      <alignment horizontal="center" vertical="center" textRotation="90" wrapText="1"/>
    </xf>
    <xf numFmtId="0" fontId="7" fillId="18" borderId="6" xfId="0" applyFont="1" applyFill="1" applyBorder="1" applyAlignment="1">
      <alignment horizontal="center" vertical="center" textRotation="90" wrapText="1"/>
    </xf>
    <xf numFmtId="0" fontId="7" fillId="18" borderId="0" xfId="0" applyFont="1" applyFill="1" applyBorder="1" applyAlignment="1">
      <alignment horizontal="center" vertical="center" textRotation="90" wrapText="1"/>
    </xf>
    <xf numFmtId="0" fontId="0" fillId="18" borderId="0" xfId="0" applyFill="1" applyBorder="1" applyAlignment="1">
      <alignment horizontal="center" vertical="center" textRotation="90" wrapText="1"/>
    </xf>
    <xf numFmtId="0" fontId="0" fillId="18" borderId="5" xfId="0" applyFill="1" applyBorder="1" applyAlignment="1">
      <alignment horizontal="center" vertical="center" textRotation="90" wrapText="1"/>
    </xf>
    <xf numFmtId="0" fontId="7" fillId="22" borderId="6" xfId="0" applyFont="1" applyFill="1" applyBorder="1" applyAlignment="1">
      <alignment horizontal="center" vertical="center" textRotation="90" wrapText="1"/>
    </xf>
    <xf numFmtId="0" fontId="6" fillId="22" borderId="0" xfId="0" applyFont="1" applyFill="1" applyBorder="1" applyAlignment="1">
      <alignment horizontal="center" vertical="center" textRotation="90" wrapText="1"/>
    </xf>
    <xf numFmtId="0" fontId="6" fillId="22" borderId="5" xfId="0" applyFont="1" applyFill="1" applyBorder="1" applyAlignment="1">
      <alignment horizontal="center" vertical="center" textRotation="90" wrapText="1"/>
    </xf>
    <xf numFmtId="0" fontId="34" fillId="0" borderId="6" xfId="0" applyFont="1" applyFill="1" applyBorder="1" applyAlignment="1">
      <alignment horizontal="center" vertical="center" textRotation="90" wrapText="1"/>
    </xf>
    <xf numFmtId="0" fontId="35" fillId="0" borderId="0" xfId="0" applyFont="1" applyFill="1" applyAlignment="1">
      <alignment horizontal="center" vertical="center" textRotation="90" wrapText="1"/>
    </xf>
    <xf numFmtId="0" fontId="35" fillId="0" borderId="5" xfId="0" applyFont="1" applyFill="1" applyBorder="1" applyAlignment="1">
      <alignment horizontal="center" vertical="center" textRotation="90" wrapText="1"/>
    </xf>
    <xf numFmtId="0" fontId="7" fillId="20" borderId="6" xfId="0" applyFont="1" applyFill="1" applyBorder="1" applyAlignment="1">
      <alignment horizontal="center" vertical="center" textRotation="90" wrapText="1"/>
    </xf>
    <xf numFmtId="0" fontId="7" fillId="20" borderId="0" xfId="0" applyFont="1" applyFill="1" applyBorder="1" applyAlignment="1">
      <alignment horizontal="center" vertical="center" textRotation="90" wrapText="1"/>
    </xf>
    <xf numFmtId="0" fontId="0" fillId="20" borderId="0" xfId="0" applyFill="1" applyBorder="1" applyAlignment="1">
      <alignment horizontal="center" vertical="center" textRotation="90" wrapText="1"/>
    </xf>
    <xf numFmtId="0" fontId="0" fillId="20" borderId="5" xfId="0" applyFill="1" applyBorder="1" applyAlignment="1">
      <alignment horizontal="center" vertical="center" textRotation="90" wrapText="1"/>
    </xf>
    <xf numFmtId="0" fontId="7" fillId="0" borderId="6" xfId="0" applyFont="1" applyFill="1" applyBorder="1" applyAlignment="1">
      <alignment horizontal="center" vertical="center" textRotation="90"/>
    </xf>
    <xf numFmtId="0" fontId="7" fillId="0" borderId="0" xfId="0" applyFont="1" applyFill="1" applyAlignment="1">
      <alignment horizontal="center" vertical="center" textRotation="90"/>
    </xf>
    <xf numFmtId="0" fontId="7" fillId="0" borderId="5" xfId="0" applyFont="1" applyFill="1" applyBorder="1" applyAlignment="1">
      <alignment horizontal="center" vertical="center" textRotation="90"/>
    </xf>
    <xf numFmtId="0" fontId="7" fillId="9" borderId="6" xfId="0" applyFont="1" applyFill="1" applyBorder="1" applyAlignment="1">
      <alignment horizontal="center" vertical="center" textRotation="90" wrapText="1"/>
    </xf>
    <xf numFmtId="0" fontId="0" fillId="9" borderId="0" xfId="0" applyFill="1" applyAlignment="1">
      <alignment horizontal="center" vertical="center" textRotation="90" wrapText="1"/>
    </xf>
    <xf numFmtId="0" fontId="7" fillId="9" borderId="0" xfId="0" applyFont="1" applyFill="1" applyBorder="1" applyAlignment="1">
      <alignment horizontal="center" vertical="center" textRotation="90" wrapText="1"/>
    </xf>
    <xf numFmtId="0" fontId="7" fillId="9" borderId="5" xfId="0" applyFont="1" applyFill="1" applyBorder="1" applyAlignment="1">
      <alignment horizontal="center" vertical="center" textRotation="90" wrapText="1"/>
    </xf>
    <xf numFmtId="0" fontId="7" fillId="0" borderId="6" xfId="0" applyFont="1" applyBorder="1" applyAlignment="1">
      <alignment horizontal="center" vertical="center" textRotation="90"/>
    </xf>
    <xf numFmtId="0" fontId="0" fillId="0" borderId="18" xfId="0" applyBorder="1" applyAlignment="1">
      <alignment wrapText="1"/>
    </xf>
  </cellXfs>
  <cellStyles count="24">
    <cellStyle name="Normal" xfId="0" builtinId="0"/>
    <cellStyle name="Normal 2" xfId="2"/>
    <cellStyle name="Normal_DistrictxDiv-Dept" xfId="4"/>
    <cellStyle name="Normal_Evenings" xfId="3"/>
    <cellStyle name="Normal_Fall 2005" xfId="1"/>
    <cellStyle name="Normal_OtherSites" xfId="5"/>
    <cellStyle name="Normal_Sheet1" xfId="15"/>
    <cellStyle name="style1602516891487" xfId="6"/>
    <cellStyle name="style1603139190079" xfId="7"/>
    <cellStyle name="style1603139190201" xfId="8"/>
    <cellStyle name="style1603145061873" xfId="9"/>
    <cellStyle name="style1603145062611" xfId="10"/>
    <cellStyle name="style1603202578962" xfId="11"/>
    <cellStyle name="style1603202579795" xfId="12"/>
    <cellStyle name="style1603204651860" xfId="13"/>
    <cellStyle name="style1603204652607" xfId="14"/>
    <cellStyle name="style1603220487881" xfId="16"/>
    <cellStyle name="style1603220488009" xfId="17"/>
    <cellStyle name="style1603291142286" xfId="18"/>
    <cellStyle name="style1603291142708" xfId="19"/>
    <cellStyle name="style1603296847903" xfId="21"/>
    <cellStyle name="style1603296848075" xfId="20"/>
    <cellStyle name="style1603315199452" xfId="22"/>
    <cellStyle name="style1603315199768" xfId="23"/>
  </cellStyles>
  <dxfs count="0"/>
  <tableStyles count="0" defaultTableStyle="TableStyleMedium9" defaultPivotStyle="PivotStyleLight16"/>
  <colors>
    <mruColors>
      <color rgb="FFCC9900"/>
      <color rgb="FFFDE9D9"/>
      <color rgb="FF00CC00"/>
      <color rgb="FF008000"/>
      <color rgb="FF00FF00"/>
      <color rgb="FF4D4D4D"/>
      <color rgb="FFFF6600"/>
      <color rgb="FF5F5F5F"/>
      <color rgb="FF003300"/>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88"/>
  <sheetViews>
    <sheetView tabSelected="1" zoomScale="140" zoomScaleNormal="140" workbookViewId="0">
      <pane ySplit="7" topLeftCell="A8" activePane="bottomLeft" state="frozen"/>
      <selection activeCell="A8" sqref="A8"/>
      <selection pane="bottomLeft" activeCell="B5" sqref="B5"/>
    </sheetView>
  </sheetViews>
  <sheetFormatPr defaultColWidth="8.88671875" defaultRowHeight="15" x14ac:dyDescent="0.2"/>
  <cols>
    <col min="1" max="1" width="1.77734375" style="9" customWidth="1"/>
    <col min="2" max="2" width="25.77734375" style="9" customWidth="1"/>
    <col min="3" max="3" width="8.77734375" style="9" customWidth="1"/>
    <col min="4" max="4" width="6.77734375" style="9" customWidth="1"/>
    <col min="5" max="5" width="1.77734375" style="9" customWidth="1"/>
    <col min="6" max="6" width="8.77734375" style="9" customWidth="1"/>
    <col min="7" max="7" width="6.77734375" style="9" customWidth="1"/>
    <col min="8" max="8" width="8.77734375" style="9" customWidth="1"/>
    <col min="9" max="11" width="1.77734375" style="9" customWidth="1"/>
    <col min="12" max="12" width="27.109375" bestFit="1" customWidth="1"/>
    <col min="13" max="15" width="7.6640625" bestFit="1" customWidth="1"/>
    <col min="16" max="16" width="1.77734375" customWidth="1"/>
    <col min="17" max="17" width="24.77734375" bestFit="1" customWidth="1"/>
    <col min="18" max="18" width="8.77734375" customWidth="1"/>
    <col min="22" max="16384" width="8.88671875" style="9"/>
  </cols>
  <sheetData>
    <row r="1" spans="2:10" ht="12.75" customHeight="1" x14ac:dyDescent="0.2">
      <c r="B1" s="25" t="s">
        <v>537</v>
      </c>
      <c r="C1" s="25"/>
      <c r="D1" s="25"/>
      <c r="E1" s="25"/>
      <c r="F1" s="25"/>
      <c r="G1" s="25"/>
      <c r="H1" s="25"/>
      <c r="I1" s="23"/>
      <c r="J1" s="23"/>
    </row>
    <row r="2" spans="2:10" ht="12.75" customHeight="1" x14ac:dyDescent="0.2">
      <c r="B2" s="25" t="s">
        <v>35</v>
      </c>
      <c r="C2" s="25"/>
      <c r="D2" s="25"/>
      <c r="E2" s="25"/>
      <c r="F2" s="25"/>
      <c r="G2" s="25"/>
      <c r="H2" s="25"/>
      <c r="I2" s="23"/>
      <c r="J2" s="23"/>
    </row>
    <row r="3" spans="2:10" ht="12.75" customHeight="1" x14ac:dyDescent="0.2">
      <c r="B3" s="25" t="s">
        <v>45</v>
      </c>
      <c r="C3" s="25"/>
      <c r="D3" s="25"/>
      <c r="E3" s="25"/>
      <c r="F3" s="25"/>
      <c r="G3" s="25"/>
      <c r="H3" s="25"/>
      <c r="I3" s="23"/>
      <c r="J3" s="23"/>
    </row>
    <row r="4" spans="2:10" ht="12.75" customHeight="1" x14ac:dyDescent="0.2">
      <c r="B4" s="25" t="s">
        <v>298</v>
      </c>
      <c r="C4" s="25"/>
      <c r="D4" s="25"/>
      <c r="E4" s="25"/>
      <c r="F4" s="25"/>
      <c r="G4" s="25"/>
      <c r="H4" s="25"/>
    </row>
    <row r="5" spans="2:10" ht="12.75" customHeight="1" x14ac:dyDescent="0.2">
      <c r="B5" s="101"/>
    </row>
    <row r="6" spans="2:10" ht="12.75" customHeight="1" x14ac:dyDescent="0.2">
      <c r="C6" s="291" t="s">
        <v>44</v>
      </c>
      <c r="D6" s="291"/>
      <c r="E6" s="3"/>
      <c r="F6" s="291" t="s">
        <v>27</v>
      </c>
      <c r="G6" s="291"/>
      <c r="H6" s="3"/>
    </row>
    <row r="7" spans="2:10" ht="12.75" customHeight="1" x14ac:dyDescent="0.2">
      <c r="B7" s="4" t="s">
        <v>29</v>
      </c>
      <c r="C7" s="5" t="s">
        <v>30</v>
      </c>
      <c r="D7" s="90" t="s">
        <v>31</v>
      </c>
      <c r="E7" s="5"/>
      <c r="F7" s="5" t="s">
        <v>30</v>
      </c>
      <c r="G7" s="90" t="s">
        <v>31</v>
      </c>
      <c r="H7" s="5" t="s">
        <v>32</v>
      </c>
    </row>
    <row r="8" spans="2:10" ht="12.75" customHeight="1" x14ac:dyDescent="0.2">
      <c r="B8" s="91" t="s">
        <v>48</v>
      </c>
      <c r="C8" s="13">
        <f>SUM(C9:C92)</f>
        <v>3364784</v>
      </c>
      <c r="D8" s="15">
        <f>C8/$H8</f>
        <v>0.63289124029817956</v>
      </c>
      <c r="E8" s="6"/>
      <c r="F8" s="13">
        <f>SUM(F9:F92)</f>
        <v>1951744</v>
      </c>
      <c r="G8" s="15">
        <f>F8/$H8</f>
        <v>0.36710875970182044</v>
      </c>
      <c r="H8" s="13">
        <f t="shared" ref="H8" si="0">+C8+F8</f>
        <v>5316528</v>
      </c>
    </row>
    <row r="9" spans="2:10" ht="12.75" customHeight="1" x14ac:dyDescent="0.2">
      <c r="B9" s="10" t="s">
        <v>38</v>
      </c>
      <c r="C9" s="16">
        <v>40192</v>
      </c>
      <c r="D9" s="12">
        <f t="shared" ref="D9:D18" si="1">+C9/$H9</f>
        <v>0.58418604651162787</v>
      </c>
      <c r="E9" s="11"/>
      <c r="F9" s="16">
        <v>28607.999999999996</v>
      </c>
      <c r="G9" s="12">
        <f t="shared" ref="G9:G18" si="2">+F9/$H9</f>
        <v>0.41581395348837202</v>
      </c>
      <c r="H9" s="11">
        <f t="shared" ref="H9:H28" si="3">+C9+F9</f>
        <v>68800</v>
      </c>
    </row>
    <row r="10" spans="2:10" ht="12.75" customHeight="1" x14ac:dyDescent="0.2">
      <c r="B10" s="10" t="s">
        <v>587</v>
      </c>
      <c r="C10" s="11">
        <v>960</v>
      </c>
      <c r="D10" s="12">
        <f t="shared" si="1"/>
        <v>1</v>
      </c>
      <c r="E10" s="14"/>
      <c r="F10" s="11">
        <v>0</v>
      </c>
      <c r="G10" s="12">
        <f t="shared" si="2"/>
        <v>0</v>
      </c>
      <c r="H10" s="11">
        <f t="shared" si="3"/>
        <v>960</v>
      </c>
    </row>
    <row r="11" spans="2:10" ht="12.75" customHeight="1" x14ac:dyDescent="0.2">
      <c r="B11" s="10" t="s">
        <v>586</v>
      </c>
      <c r="C11" s="11">
        <v>71472</v>
      </c>
      <c r="D11" s="12">
        <f t="shared" si="1"/>
        <v>0.85199313370207896</v>
      </c>
      <c r="E11" s="14"/>
      <c r="F11" s="11">
        <v>12416</v>
      </c>
      <c r="G11" s="12">
        <f t="shared" si="2"/>
        <v>0.14800686629792104</v>
      </c>
      <c r="H11" s="11">
        <f t="shared" si="3"/>
        <v>83888</v>
      </c>
    </row>
    <row r="12" spans="2:10" ht="12.75" customHeight="1" x14ac:dyDescent="0.2">
      <c r="B12" s="10" t="s">
        <v>350</v>
      </c>
      <c r="C12" s="11">
        <v>864</v>
      </c>
      <c r="D12" s="12">
        <f t="shared" si="1"/>
        <v>0.46153846153846156</v>
      </c>
      <c r="E12" s="11"/>
      <c r="F12" s="11">
        <v>1008</v>
      </c>
      <c r="G12" s="12">
        <f t="shared" si="2"/>
        <v>0.53846153846153844</v>
      </c>
      <c r="H12" s="11">
        <f t="shared" si="3"/>
        <v>1872</v>
      </c>
    </row>
    <row r="13" spans="2:10" ht="12.75" customHeight="1" x14ac:dyDescent="0.2">
      <c r="B13" s="10" t="s">
        <v>585</v>
      </c>
      <c r="C13" s="11">
        <v>8688</v>
      </c>
      <c r="D13" s="12">
        <f t="shared" si="1"/>
        <v>0.53869047619047616</v>
      </c>
      <c r="E13" s="11"/>
      <c r="F13" s="55">
        <v>7440</v>
      </c>
      <c r="G13" s="12">
        <f t="shared" si="2"/>
        <v>0.46130952380952384</v>
      </c>
      <c r="H13" s="11">
        <f t="shared" si="3"/>
        <v>16128</v>
      </c>
    </row>
    <row r="14" spans="2:10" ht="12.75" customHeight="1" x14ac:dyDescent="0.2">
      <c r="B14" s="10" t="s">
        <v>552</v>
      </c>
      <c r="C14" s="11">
        <v>21791.999999999996</v>
      </c>
      <c r="D14" s="12">
        <f t="shared" si="1"/>
        <v>0.58808290155440401</v>
      </c>
      <c r="E14" s="11"/>
      <c r="F14" s="11">
        <v>15264</v>
      </c>
      <c r="G14" s="12">
        <f t="shared" si="2"/>
        <v>0.41191709844559588</v>
      </c>
      <c r="H14" s="11">
        <f t="shared" si="3"/>
        <v>37056</v>
      </c>
    </row>
    <row r="15" spans="2:10" ht="12.75" customHeight="1" x14ac:dyDescent="0.2">
      <c r="B15" s="10" t="s">
        <v>20</v>
      </c>
      <c r="C15" s="11">
        <v>6384</v>
      </c>
      <c r="D15" s="12">
        <f t="shared" si="1"/>
        <v>0.60180995475113119</v>
      </c>
      <c r="E15" s="11"/>
      <c r="F15" s="11">
        <v>4224</v>
      </c>
      <c r="G15" s="12">
        <f t="shared" si="2"/>
        <v>0.39819004524886875</v>
      </c>
      <c r="H15" s="11">
        <f t="shared" si="3"/>
        <v>10608</v>
      </c>
    </row>
    <row r="16" spans="2:10" ht="12.75" customHeight="1" x14ac:dyDescent="0.2">
      <c r="B16" s="10" t="s">
        <v>7</v>
      </c>
      <c r="C16" s="11">
        <v>78048</v>
      </c>
      <c r="D16" s="12">
        <f t="shared" si="1"/>
        <v>0.60762331838565031</v>
      </c>
      <c r="E16" s="11"/>
      <c r="F16" s="11">
        <v>50399.999999999978</v>
      </c>
      <c r="G16" s="12">
        <f t="shared" si="2"/>
        <v>0.39237668161434969</v>
      </c>
      <c r="H16" s="11">
        <f t="shared" si="3"/>
        <v>128447.99999999997</v>
      </c>
    </row>
    <row r="17" spans="2:8" ht="12.75" customHeight="1" x14ac:dyDescent="0.2">
      <c r="B17" s="10" t="s">
        <v>584</v>
      </c>
      <c r="C17" s="11">
        <v>9696</v>
      </c>
      <c r="D17" s="12">
        <f t="shared" si="1"/>
        <v>0.74264705882352944</v>
      </c>
      <c r="E17" s="11"/>
      <c r="F17" s="11">
        <v>3360</v>
      </c>
      <c r="G17" s="12">
        <f t="shared" si="2"/>
        <v>0.25735294117647056</v>
      </c>
      <c r="H17" s="11">
        <f t="shared" si="3"/>
        <v>13056</v>
      </c>
    </row>
    <row r="18" spans="2:8" ht="12.75" customHeight="1" x14ac:dyDescent="0.2">
      <c r="B18" s="10" t="s">
        <v>15</v>
      </c>
      <c r="C18" s="11">
        <v>299472</v>
      </c>
      <c r="D18" s="12">
        <f t="shared" si="1"/>
        <v>0.608603758860636</v>
      </c>
      <c r="E18" s="11"/>
      <c r="F18" s="11">
        <v>192591.99999999997</v>
      </c>
      <c r="G18" s="12">
        <f t="shared" si="2"/>
        <v>0.39139624113936394</v>
      </c>
      <c r="H18" s="11">
        <f t="shared" si="3"/>
        <v>492064</v>
      </c>
    </row>
    <row r="19" spans="2:8" ht="12.75" customHeight="1" x14ac:dyDescent="0.2">
      <c r="B19" s="10" t="s">
        <v>583</v>
      </c>
      <c r="C19" s="11">
        <v>0</v>
      </c>
      <c r="D19" s="12" t="s">
        <v>165</v>
      </c>
      <c r="E19" s="11"/>
      <c r="F19" s="11">
        <v>0</v>
      </c>
      <c r="G19" s="12" t="s">
        <v>165</v>
      </c>
      <c r="H19" s="11">
        <f t="shared" si="3"/>
        <v>0</v>
      </c>
    </row>
    <row r="20" spans="2:8" ht="12.75" customHeight="1" x14ac:dyDescent="0.2">
      <c r="B20" s="10" t="s">
        <v>0</v>
      </c>
      <c r="C20" s="11">
        <v>19392.000000000004</v>
      </c>
      <c r="D20" s="12">
        <f t="shared" ref="D20:D21" si="4">+C20/$H20</f>
        <v>0.39960435212660739</v>
      </c>
      <c r="E20" s="11"/>
      <c r="F20" s="11">
        <v>29136</v>
      </c>
      <c r="G20" s="12">
        <f t="shared" ref="G20:G21" si="5">+F20/$H20</f>
        <v>0.60039564787339272</v>
      </c>
      <c r="H20" s="11">
        <f t="shared" ref="H20" si="6">+C20+F20</f>
        <v>48528</v>
      </c>
    </row>
    <row r="21" spans="2:8" ht="12.75" customHeight="1" x14ac:dyDescent="0.2">
      <c r="B21" s="10" t="s">
        <v>101</v>
      </c>
      <c r="C21" s="17">
        <v>6912</v>
      </c>
      <c r="D21" s="12">
        <f t="shared" si="4"/>
        <v>0.7448275862068966</v>
      </c>
      <c r="E21" s="11"/>
      <c r="F21" s="17">
        <v>2368</v>
      </c>
      <c r="G21" s="12">
        <f t="shared" si="5"/>
        <v>0.25517241379310346</v>
      </c>
      <c r="H21" s="11">
        <f t="shared" si="3"/>
        <v>9280</v>
      </c>
    </row>
    <row r="22" spans="2:8" ht="12.75" customHeight="1" x14ac:dyDescent="0.2">
      <c r="B22" s="10" t="s">
        <v>481</v>
      </c>
      <c r="C22" s="11">
        <v>0</v>
      </c>
      <c r="D22" s="12" t="s">
        <v>165</v>
      </c>
      <c r="E22" s="11"/>
      <c r="F22" s="11">
        <v>0</v>
      </c>
      <c r="G22" s="12" t="s">
        <v>165</v>
      </c>
      <c r="H22" s="11">
        <f t="shared" si="3"/>
        <v>0</v>
      </c>
    </row>
    <row r="23" spans="2:8" ht="12.75" customHeight="1" x14ac:dyDescent="0.2">
      <c r="B23" s="10" t="s">
        <v>16</v>
      </c>
      <c r="C23" s="55">
        <v>74480</v>
      </c>
      <c r="D23" s="12">
        <f t="shared" ref="D23:D28" si="7">+C23/$H23</f>
        <v>0.56499575191163975</v>
      </c>
      <c r="E23" s="11"/>
      <c r="F23" s="55">
        <v>57344.000000000007</v>
      </c>
      <c r="G23" s="12">
        <f t="shared" ref="G23:G28" si="8">+F23/$H23</f>
        <v>0.4350042480883603</v>
      </c>
      <c r="H23" s="11">
        <f t="shared" si="3"/>
        <v>131824</v>
      </c>
    </row>
    <row r="24" spans="2:8" ht="12.75" customHeight="1" x14ac:dyDescent="0.2">
      <c r="B24" s="10" t="s">
        <v>582</v>
      </c>
      <c r="C24" s="11">
        <v>1728</v>
      </c>
      <c r="D24" s="12">
        <f t="shared" si="7"/>
        <v>1</v>
      </c>
      <c r="E24" s="14"/>
      <c r="F24" s="11">
        <v>0</v>
      </c>
      <c r="G24" s="12">
        <f t="shared" si="8"/>
        <v>0</v>
      </c>
      <c r="H24" s="11">
        <f t="shared" si="3"/>
        <v>1728</v>
      </c>
    </row>
    <row r="25" spans="2:8" ht="12.75" customHeight="1" x14ac:dyDescent="0.2">
      <c r="B25" s="10" t="s">
        <v>553</v>
      </c>
      <c r="C25" s="11">
        <v>14495.999999999998</v>
      </c>
      <c r="D25" s="12">
        <f t="shared" si="7"/>
        <v>0.62525879917184268</v>
      </c>
      <c r="E25" s="14"/>
      <c r="F25" s="11">
        <v>8687.9999999999982</v>
      </c>
      <c r="G25" s="12">
        <f t="shared" si="8"/>
        <v>0.37474120082815732</v>
      </c>
      <c r="H25" s="11">
        <f t="shared" si="3"/>
        <v>23183.999999999996</v>
      </c>
    </row>
    <row r="26" spans="2:8" ht="12.75" customHeight="1" x14ac:dyDescent="0.2">
      <c r="B26" s="10" t="s">
        <v>581</v>
      </c>
      <c r="C26" s="11">
        <v>25248.000000000004</v>
      </c>
      <c r="D26" s="12">
        <f t="shared" si="7"/>
        <v>0.41945773524720897</v>
      </c>
      <c r="E26" s="11"/>
      <c r="F26" s="11">
        <v>34944</v>
      </c>
      <c r="G26" s="12">
        <f t="shared" si="8"/>
        <v>0.58054226475279103</v>
      </c>
      <c r="H26" s="11">
        <f t="shared" si="3"/>
        <v>60192</v>
      </c>
    </row>
    <row r="27" spans="2:8" ht="12.75" customHeight="1" x14ac:dyDescent="0.2">
      <c r="B27" s="10" t="s">
        <v>549</v>
      </c>
      <c r="C27" s="11">
        <v>95119.999999999985</v>
      </c>
      <c r="D27" s="12">
        <f t="shared" si="7"/>
        <v>0.70405021316911409</v>
      </c>
      <c r="E27" s="11"/>
      <c r="F27" s="11">
        <v>39984</v>
      </c>
      <c r="G27" s="12">
        <f t="shared" si="8"/>
        <v>0.29594978683088585</v>
      </c>
      <c r="H27" s="11">
        <f t="shared" si="3"/>
        <v>135104</v>
      </c>
    </row>
    <row r="28" spans="2:8" ht="12.75" customHeight="1" x14ac:dyDescent="0.2">
      <c r="B28" s="10" t="s">
        <v>580</v>
      </c>
      <c r="C28" s="17">
        <v>8848</v>
      </c>
      <c r="D28" s="12">
        <f t="shared" si="7"/>
        <v>0.5889243876464324</v>
      </c>
      <c r="E28" s="11"/>
      <c r="F28" s="17">
        <v>6176</v>
      </c>
      <c r="G28" s="12">
        <f t="shared" si="8"/>
        <v>0.4110756123535676</v>
      </c>
      <c r="H28" s="11">
        <f t="shared" si="3"/>
        <v>15024</v>
      </c>
    </row>
    <row r="29" spans="2:8" ht="12.75" customHeight="1" x14ac:dyDescent="0.2">
      <c r="B29" s="10" t="s">
        <v>551</v>
      </c>
      <c r="C29" s="11">
        <v>22128</v>
      </c>
      <c r="D29" s="12">
        <f t="shared" ref="D29:D56" si="9">+C29/$H29</f>
        <v>0.70923076923076922</v>
      </c>
      <c r="E29" s="14"/>
      <c r="F29" s="11">
        <v>9072</v>
      </c>
      <c r="G29" s="12">
        <f t="shared" ref="G29:G56" si="10">+F29/$H29</f>
        <v>0.29076923076923078</v>
      </c>
      <c r="H29" s="11">
        <f t="shared" ref="H29" si="11">+C29+F29</f>
        <v>31200</v>
      </c>
    </row>
    <row r="30" spans="2:8" ht="12.75" customHeight="1" x14ac:dyDescent="0.2">
      <c r="B30" s="10" t="s">
        <v>579</v>
      </c>
      <c r="C30" s="11">
        <v>7120</v>
      </c>
      <c r="D30" s="12">
        <f t="shared" si="9"/>
        <v>0.80035971223021585</v>
      </c>
      <c r="E30" s="14"/>
      <c r="F30" s="11">
        <v>1776</v>
      </c>
      <c r="G30" s="12">
        <f t="shared" si="10"/>
        <v>0.19964028776978418</v>
      </c>
      <c r="H30" s="11">
        <f t="shared" ref="H30:H42" si="12">+C30+F30</f>
        <v>8896</v>
      </c>
    </row>
    <row r="31" spans="2:8" ht="12.75" customHeight="1" x14ac:dyDescent="0.2">
      <c r="B31" s="9" t="s">
        <v>372</v>
      </c>
      <c r="C31" s="9">
        <v>9632</v>
      </c>
      <c r="D31" s="12">
        <f t="shared" si="9"/>
        <v>0.54381210478771458</v>
      </c>
      <c r="F31" s="9">
        <v>8080</v>
      </c>
      <c r="G31" s="12">
        <f t="shared" si="10"/>
        <v>0.45618789521228548</v>
      </c>
      <c r="H31" s="11">
        <f t="shared" si="12"/>
        <v>17712</v>
      </c>
    </row>
    <row r="32" spans="2:8" ht="12.75" customHeight="1" x14ac:dyDescent="0.2">
      <c r="B32" s="10" t="s">
        <v>8</v>
      </c>
      <c r="C32" s="17">
        <v>15407.999999999998</v>
      </c>
      <c r="D32" s="12">
        <f t="shared" si="9"/>
        <v>0.963963963963964</v>
      </c>
      <c r="E32" s="11"/>
      <c r="F32" s="11">
        <v>576</v>
      </c>
      <c r="G32" s="12">
        <f t="shared" si="10"/>
        <v>3.6036036036036043E-2</v>
      </c>
      <c r="H32" s="11">
        <f t="shared" si="12"/>
        <v>15983.999999999998</v>
      </c>
    </row>
    <row r="33" spans="2:8" ht="12.75" customHeight="1" x14ac:dyDescent="0.2">
      <c r="B33" s="10" t="s">
        <v>11</v>
      </c>
      <c r="C33" s="11">
        <v>7680</v>
      </c>
      <c r="D33" s="12">
        <f t="shared" si="9"/>
        <v>0.62418725617685311</v>
      </c>
      <c r="E33" s="11"/>
      <c r="F33" s="11">
        <v>4624</v>
      </c>
      <c r="G33" s="12">
        <f t="shared" si="10"/>
        <v>0.37581274382314694</v>
      </c>
      <c r="H33" s="11">
        <f t="shared" si="12"/>
        <v>12304</v>
      </c>
    </row>
    <row r="34" spans="2:8" ht="12.75" customHeight="1" x14ac:dyDescent="0.2">
      <c r="B34" s="10" t="s">
        <v>36</v>
      </c>
      <c r="C34" s="11">
        <v>70256</v>
      </c>
      <c r="D34" s="12">
        <f t="shared" si="9"/>
        <v>0.59486554223396337</v>
      </c>
      <c r="E34" s="11"/>
      <c r="F34" s="11">
        <v>47847.999999999985</v>
      </c>
      <c r="G34" s="12">
        <f t="shared" si="10"/>
        <v>0.40513445776603663</v>
      </c>
      <c r="H34" s="11">
        <f t="shared" si="12"/>
        <v>118103.99999999999</v>
      </c>
    </row>
    <row r="35" spans="2:8" ht="12.75" customHeight="1" x14ac:dyDescent="0.2">
      <c r="B35" s="18" t="s">
        <v>578</v>
      </c>
      <c r="C35" s="11">
        <v>1408</v>
      </c>
      <c r="D35" s="12">
        <f t="shared" si="9"/>
        <v>0.19298245614035087</v>
      </c>
      <c r="E35" s="14"/>
      <c r="F35" s="11">
        <v>5888</v>
      </c>
      <c r="G35" s="12">
        <f t="shared" si="10"/>
        <v>0.80701754385964908</v>
      </c>
      <c r="H35" s="11">
        <f t="shared" si="12"/>
        <v>7296</v>
      </c>
    </row>
    <row r="36" spans="2:8" ht="12.75" customHeight="1" x14ac:dyDescent="0.2">
      <c r="B36" s="10" t="s">
        <v>39</v>
      </c>
      <c r="C36" s="11">
        <v>106608</v>
      </c>
      <c r="D36" s="12">
        <f t="shared" si="9"/>
        <v>0.60600272851296044</v>
      </c>
      <c r="E36" s="11"/>
      <c r="F36" s="11">
        <v>69311.999999999985</v>
      </c>
      <c r="G36" s="12">
        <f t="shared" si="10"/>
        <v>0.3939972714870395</v>
      </c>
      <c r="H36" s="11">
        <f t="shared" si="12"/>
        <v>175920</v>
      </c>
    </row>
    <row r="37" spans="2:8" ht="12.75" customHeight="1" x14ac:dyDescent="0.2">
      <c r="B37" s="18" t="s">
        <v>357</v>
      </c>
      <c r="C37" s="11">
        <v>29280</v>
      </c>
      <c r="D37" s="12">
        <f t="shared" si="9"/>
        <v>0.52121902591854163</v>
      </c>
      <c r="E37" s="11"/>
      <c r="F37" s="11">
        <v>26896.000000000011</v>
      </c>
      <c r="G37" s="12">
        <f t="shared" si="10"/>
        <v>0.47878097408145837</v>
      </c>
      <c r="H37" s="11">
        <f t="shared" si="12"/>
        <v>56176.000000000015</v>
      </c>
    </row>
    <row r="38" spans="2:8" ht="12.75" customHeight="1" x14ac:dyDescent="0.2">
      <c r="B38" s="10" t="s">
        <v>164</v>
      </c>
      <c r="C38" s="11">
        <v>31680</v>
      </c>
      <c r="D38" s="12">
        <f t="shared" si="9"/>
        <v>0.62362204724409454</v>
      </c>
      <c r="E38" s="14"/>
      <c r="F38" s="11">
        <v>19120</v>
      </c>
      <c r="G38" s="12">
        <f t="shared" si="10"/>
        <v>0.37637795275590552</v>
      </c>
      <c r="H38" s="11">
        <f t="shared" si="12"/>
        <v>50800</v>
      </c>
    </row>
    <row r="39" spans="2:8" ht="12.75" customHeight="1" x14ac:dyDescent="0.2">
      <c r="B39" s="10" t="s">
        <v>577</v>
      </c>
      <c r="C39" s="14">
        <v>1920</v>
      </c>
      <c r="D39" s="12">
        <f t="shared" si="9"/>
        <v>1</v>
      </c>
      <c r="E39" s="14"/>
      <c r="F39" s="11">
        <v>0</v>
      </c>
      <c r="G39" s="12">
        <f t="shared" si="10"/>
        <v>0</v>
      </c>
      <c r="H39" s="11">
        <f t="shared" si="12"/>
        <v>1920</v>
      </c>
    </row>
    <row r="40" spans="2:8" ht="12.75" customHeight="1" x14ac:dyDescent="0.2">
      <c r="B40" s="10" t="s">
        <v>547</v>
      </c>
      <c r="C40" s="11">
        <v>8432</v>
      </c>
      <c r="D40" s="12">
        <f t="shared" si="9"/>
        <v>1</v>
      </c>
      <c r="E40" s="11"/>
      <c r="F40" s="11">
        <v>0</v>
      </c>
      <c r="G40" s="12">
        <f t="shared" si="10"/>
        <v>0</v>
      </c>
      <c r="H40" s="11">
        <f t="shared" si="12"/>
        <v>8432</v>
      </c>
    </row>
    <row r="41" spans="2:8" ht="12.75" customHeight="1" x14ac:dyDescent="0.2">
      <c r="B41" s="10" t="s">
        <v>12</v>
      </c>
      <c r="C41" s="11">
        <v>5040</v>
      </c>
      <c r="D41" s="12">
        <f t="shared" si="9"/>
        <v>0.75</v>
      </c>
      <c r="E41" s="14"/>
      <c r="F41" s="11">
        <v>1680</v>
      </c>
      <c r="G41" s="12">
        <f t="shared" si="10"/>
        <v>0.25</v>
      </c>
      <c r="H41" s="11">
        <f t="shared" si="12"/>
        <v>6720</v>
      </c>
    </row>
    <row r="42" spans="2:8" ht="12.75" customHeight="1" x14ac:dyDescent="0.2">
      <c r="B42" s="10" t="s">
        <v>576</v>
      </c>
      <c r="C42" s="11">
        <v>9728.0000000000018</v>
      </c>
      <c r="D42" s="12">
        <f t="shared" si="9"/>
        <v>1</v>
      </c>
      <c r="E42" s="14"/>
      <c r="F42" s="11">
        <v>0</v>
      </c>
      <c r="G42" s="12">
        <f t="shared" si="10"/>
        <v>0</v>
      </c>
      <c r="H42" s="11">
        <f t="shared" si="12"/>
        <v>9728.0000000000018</v>
      </c>
    </row>
    <row r="43" spans="2:8" ht="12.75" customHeight="1" x14ac:dyDescent="0.2">
      <c r="B43" s="10" t="s">
        <v>1</v>
      </c>
      <c r="C43" s="11">
        <v>530544.00000000012</v>
      </c>
      <c r="D43" s="12">
        <f t="shared" si="9"/>
        <v>0.70277430430451637</v>
      </c>
      <c r="E43" s="14"/>
      <c r="F43" s="11">
        <v>224384.00000000006</v>
      </c>
      <c r="G43" s="12">
        <f t="shared" si="10"/>
        <v>0.29722569569548352</v>
      </c>
      <c r="H43" s="11">
        <f t="shared" ref="H43" si="13">+C43+F43</f>
        <v>754928.00000000023</v>
      </c>
    </row>
    <row r="44" spans="2:8" ht="12.75" customHeight="1" x14ac:dyDescent="0.2">
      <c r="B44" s="10" t="s">
        <v>17</v>
      </c>
      <c r="C44" s="11">
        <v>41903.999999999985</v>
      </c>
      <c r="D44" s="12">
        <f t="shared" si="9"/>
        <v>0.52306770521270218</v>
      </c>
      <c r="E44" s="11"/>
      <c r="F44" s="11">
        <v>38208</v>
      </c>
      <c r="G44" s="12">
        <f t="shared" si="10"/>
        <v>0.47693229478729787</v>
      </c>
      <c r="H44" s="11">
        <f t="shared" ref="H44:H92" si="14">+C44+F44</f>
        <v>80111.999999999985</v>
      </c>
    </row>
    <row r="45" spans="2:8" ht="12.75" customHeight="1" x14ac:dyDescent="0.2">
      <c r="B45" s="10" t="s">
        <v>575</v>
      </c>
      <c r="C45" s="11">
        <v>3072</v>
      </c>
      <c r="D45" s="12">
        <f t="shared" si="9"/>
        <v>0.44036697247706424</v>
      </c>
      <c r="E45" s="11"/>
      <c r="F45" s="11">
        <v>3904.0000000000005</v>
      </c>
      <c r="G45" s="12">
        <f t="shared" si="10"/>
        <v>0.55963302752293587</v>
      </c>
      <c r="H45" s="11">
        <f t="shared" si="14"/>
        <v>6976</v>
      </c>
    </row>
    <row r="46" spans="2:8" ht="12.75" customHeight="1" x14ac:dyDescent="0.2">
      <c r="B46" s="10" t="s">
        <v>574</v>
      </c>
      <c r="C46" s="11">
        <v>0</v>
      </c>
      <c r="D46" s="12">
        <f t="shared" si="9"/>
        <v>0</v>
      </c>
      <c r="E46" s="11"/>
      <c r="F46" s="11">
        <v>1600</v>
      </c>
      <c r="G46" s="12">
        <f t="shared" si="10"/>
        <v>1</v>
      </c>
      <c r="H46" s="11">
        <f t="shared" si="14"/>
        <v>1600</v>
      </c>
    </row>
    <row r="47" spans="2:8" ht="12.75" customHeight="1" x14ac:dyDescent="0.2">
      <c r="B47" s="10" t="s">
        <v>13</v>
      </c>
      <c r="C47" s="11">
        <v>2688</v>
      </c>
      <c r="D47" s="12">
        <f t="shared" si="9"/>
        <v>0.11666666666666667</v>
      </c>
      <c r="E47" s="11"/>
      <c r="F47" s="11">
        <v>20352</v>
      </c>
      <c r="G47" s="12">
        <f t="shared" si="10"/>
        <v>0.8833333333333333</v>
      </c>
      <c r="H47" s="11">
        <f t="shared" si="14"/>
        <v>23040</v>
      </c>
    </row>
    <row r="48" spans="2:8" ht="12.75" customHeight="1" x14ac:dyDescent="0.2">
      <c r="B48" s="10" t="s">
        <v>2</v>
      </c>
      <c r="C48" s="55">
        <v>31376</v>
      </c>
      <c r="D48" s="20">
        <f t="shared" si="9"/>
        <v>0.54201216141514652</v>
      </c>
      <c r="E48" s="19"/>
      <c r="F48" s="11">
        <v>26512</v>
      </c>
      <c r="G48" s="12">
        <f t="shared" si="10"/>
        <v>0.45798783858485353</v>
      </c>
      <c r="H48" s="11">
        <f t="shared" si="14"/>
        <v>57888</v>
      </c>
    </row>
    <row r="49" spans="2:8" ht="12.75" customHeight="1" x14ac:dyDescent="0.2">
      <c r="B49" s="10" t="s">
        <v>21</v>
      </c>
      <c r="C49" s="11">
        <v>0</v>
      </c>
      <c r="D49" s="12">
        <f t="shared" si="9"/>
        <v>0</v>
      </c>
      <c r="E49" s="11"/>
      <c r="F49" s="56">
        <v>3120</v>
      </c>
      <c r="G49" s="12">
        <f t="shared" si="10"/>
        <v>1</v>
      </c>
      <c r="H49" s="11">
        <f>+C49+F49</f>
        <v>3120</v>
      </c>
    </row>
    <row r="50" spans="2:8" ht="12.75" customHeight="1" x14ac:dyDescent="0.2">
      <c r="B50" s="10" t="s">
        <v>18</v>
      </c>
      <c r="C50" s="11">
        <v>32064</v>
      </c>
      <c r="D50" s="12">
        <f t="shared" si="9"/>
        <v>0.57289879931389365</v>
      </c>
      <c r="E50" s="11"/>
      <c r="F50" s="11">
        <v>23904</v>
      </c>
      <c r="G50" s="12">
        <f t="shared" si="10"/>
        <v>0.42710120068610635</v>
      </c>
      <c r="H50" s="11">
        <f t="shared" si="14"/>
        <v>55968</v>
      </c>
    </row>
    <row r="51" spans="2:8" ht="12.75" customHeight="1" x14ac:dyDescent="0.2">
      <c r="B51" s="10" t="s">
        <v>306</v>
      </c>
      <c r="C51" s="11">
        <v>14640</v>
      </c>
      <c r="D51" s="12">
        <f t="shared" si="9"/>
        <v>0.35410216718266252</v>
      </c>
      <c r="E51" s="11"/>
      <c r="F51" s="11">
        <v>26703.999999999996</v>
      </c>
      <c r="G51" s="12">
        <f t="shared" si="10"/>
        <v>0.64589783281733737</v>
      </c>
      <c r="H51" s="11">
        <f t="shared" si="14"/>
        <v>41344</v>
      </c>
    </row>
    <row r="52" spans="2:8" ht="12.75" customHeight="1" x14ac:dyDescent="0.2">
      <c r="B52" s="10" t="s">
        <v>123</v>
      </c>
      <c r="C52" s="11">
        <v>19119.999999999996</v>
      </c>
      <c r="D52" s="12">
        <f t="shared" si="9"/>
        <v>0.30062893081761</v>
      </c>
      <c r="E52" s="11"/>
      <c r="F52" s="11">
        <v>44480</v>
      </c>
      <c r="G52" s="12">
        <f t="shared" si="10"/>
        <v>0.69937106918238989</v>
      </c>
      <c r="H52" s="11">
        <f t="shared" si="14"/>
        <v>63600</v>
      </c>
    </row>
    <row r="53" spans="2:8" ht="12.75" customHeight="1" x14ac:dyDescent="0.2">
      <c r="B53" s="10" t="s">
        <v>22</v>
      </c>
      <c r="C53" s="11">
        <v>258575.99999999994</v>
      </c>
      <c r="D53" s="12">
        <f t="shared" si="9"/>
        <v>0.61777522935779805</v>
      </c>
      <c r="E53" s="11"/>
      <c r="F53" s="11">
        <v>159984.00000000009</v>
      </c>
      <c r="G53" s="12">
        <f t="shared" si="10"/>
        <v>0.38222477064220206</v>
      </c>
      <c r="H53" s="11">
        <f t="shared" si="14"/>
        <v>418560</v>
      </c>
    </row>
    <row r="54" spans="2:8" ht="12.75" customHeight="1" x14ac:dyDescent="0.2">
      <c r="B54" s="10" t="s">
        <v>573</v>
      </c>
      <c r="C54" s="11">
        <v>11408.000000000002</v>
      </c>
      <c r="D54" s="12">
        <f t="shared" si="9"/>
        <v>0.73657024793388437</v>
      </c>
      <c r="E54" s="11"/>
      <c r="F54" s="11">
        <v>4080</v>
      </c>
      <c r="G54" s="12">
        <f t="shared" si="10"/>
        <v>0.26342975206611569</v>
      </c>
      <c r="H54" s="11">
        <f t="shared" si="14"/>
        <v>15488.000000000002</v>
      </c>
    </row>
    <row r="55" spans="2:8" ht="12.75" customHeight="1" x14ac:dyDescent="0.2">
      <c r="B55" s="10" t="s">
        <v>3</v>
      </c>
      <c r="C55" s="11">
        <v>44736.000000000015</v>
      </c>
      <c r="D55" s="12">
        <f t="shared" si="9"/>
        <v>0.69500372856077564</v>
      </c>
      <c r="E55" s="11"/>
      <c r="F55" s="11">
        <v>19632</v>
      </c>
      <c r="G55" s="12">
        <f t="shared" si="10"/>
        <v>0.30499627143922436</v>
      </c>
      <c r="H55" s="11">
        <f t="shared" si="14"/>
        <v>64368.000000000015</v>
      </c>
    </row>
    <row r="56" spans="2:8" ht="12.75" customHeight="1" x14ac:dyDescent="0.2">
      <c r="B56" s="10" t="s">
        <v>572</v>
      </c>
      <c r="C56" s="11">
        <v>6896</v>
      </c>
      <c r="D56" s="12">
        <f t="shared" si="9"/>
        <v>0.37510879025239341</v>
      </c>
      <c r="E56" s="11"/>
      <c r="F56" s="11">
        <v>11488</v>
      </c>
      <c r="G56" s="12">
        <f t="shared" si="10"/>
        <v>0.62489120974760659</v>
      </c>
      <c r="H56" s="11">
        <f t="shared" si="14"/>
        <v>18384</v>
      </c>
    </row>
    <row r="57" spans="2:8" ht="12.75" customHeight="1" x14ac:dyDescent="0.2">
      <c r="B57" s="10" t="s">
        <v>571</v>
      </c>
      <c r="C57" s="11">
        <v>0</v>
      </c>
      <c r="D57" s="12" t="s">
        <v>165</v>
      </c>
      <c r="E57" s="11"/>
      <c r="F57" s="11">
        <v>0</v>
      </c>
      <c r="G57" s="12" t="s">
        <v>165</v>
      </c>
      <c r="H57" s="11">
        <f t="shared" si="14"/>
        <v>0</v>
      </c>
    </row>
    <row r="58" spans="2:8" ht="12.75" customHeight="1" x14ac:dyDescent="0.2">
      <c r="B58" s="10" t="s">
        <v>570</v>
      </c>
      <c r="C58" s="11">
        <v>528</v>
      </c>
      <c r="D58" s="12">
        <f t="shared" ref="D58:D71" si="15">+C58/$H58</f>
        <v>1</v>
      </c>
      <c r="E58" s="11"/>
      <c r="F58" s="11">
        <v>0</v>
      </c>
      <c r="G58" s="12">
        <f t="shared" ref="G58:G71" si="16">+F58/$H58</f>
        <v>0</v>
      </c>
      <c r="H58" s="11">
        <f t="shared" si="14"/>
        <v>528</v>
      </c>
    </row>
    <row r="59" spans="2:8" ht="12.75" customHeight="1" x14ac:dyDescent="0.2">
      <c r="B59" s="10" t="s">
        <v>34</v>
      </c>
      <c r="C59" s="11">
        <v>11360</v>
      </c>
      <c r="D59" s="12">
        <f t="shared" si="15"/>
        <v>0.63791554357592095</v>
      </c>
      <c r="E59" s="11"/>
      <c r="F59" s="11">
        <v>6448</v>
      </c>
      <c r="G59" s="12">
        <f t="shared" si="16"/>
        <v>0.36208445642407905</v>
      </c>
      <c r="H59" s="11">
        <f t="shared" si="14"/>
        <v>17808</v>
      </c>
    </row>
    <row r="60" spans="2:8" ht="12.75" customHeight="1" x14ac:dyDescent="0.2">
      <c r="B60" s="10" t="s">
        <v>139</v>
      </c>
      <c r="C60" s="11">
        <v>39536.000000000007</v>
      </c>
      <c r="D60" s="12">
        <f t="shared" si="15"/>
        <v>0.89593908629441621</v>
      </c>
      <c r="E60" s="11"/>
      <c r="F60" s="11">
        <v>4591.9999999999991</v>
      </c>
      <c r="G60" s="12">
        <f t="shared" si="16"/>
        <v>0.10406091370558372</v>
      </c>
      <c r="H60" s="11">
        <f t="shared" si="14"/>
        <v>44128.000000000007</v>
      </c>
    </row>
    <row r="61" spans="2:8" ht="12.75" customHeight="1" x14ac:dyDescent="0.2">
      <c r="B61" s="10" t="s">
        <v>569</v>
      </c>
      <c r="C61" s="11">
        <v>13488</v>
      </c>
      <c r="D61" s="12">
        <f t="shared" si="15"/>
        <v>0.66587677725118488</v>
      </c>
      <c r="E61" s="11"/>
      <c r="F61" s="11">
        <v>6768</v>
      </c>
      <c r="G61" s="12">
        <f t="shared" si="16"/>
        <v>0.33412322274881517</v>
      </c>
      <c r="H61" s="11">
        <f t="shared" si="14"/>
        <v>20256</v>
      </c>
    </row>
    <row r="62" spans="2:8" ht="12.75" customHeight="1" x14ac:dyDescent="0.2">
      <c r="B62" s="10" t="s">
        <v>568</v>
      </c>
      <c r="C62" s="11">
        <v>35376.000000000007</v>
      </c>
      <c r="D62" s="12">
        <f t="shared" si="15"/>
        <v>0.52084805653710242</v>
      </c>
      <c r="E62" s="11"/>
      <c r="F62" s="11">
        <v>32544.000000000011</v>
      </c>
      <c r="G62" s="12">
        <f t="shared" si="16"/>
        <v>0.47915194346289758</v>
      </c>
      <c r="H62" s="11">
        <f t="shared" si="14"/>
        <v>67920.000000000015</v>
      </c>
    </row>
    <row r="63" spans="2:8" ht="12.75" customHeight="1" x14ac:dyDescent="0.2">
      <c r="B63" s="10" t="s">
        <v>6</v>
      </c>
      <c r="C63" s="11">
        <v>426608.00000000006</v>
      </c>
      <c r="D63" s="12">
        <f t="shared" si="15"/>
        <v>0.735206529531793</v>
      </c>
      <c r="E63" s="11"/>
      <c r="F63" s="11">
        <v>153647.99999999997</v>
      </c>
      <c r="G63" s="12">
        <f t="shared" si="16"/>
        <v>0.26479347046820706</v>
      </c>
      <c r="H63" s="11">
        <f t="shared" si="14"/>
        <v>580256</v>
      </c>
    </row>
    <row r="64" spans="2:8" ht="12.75" customHeight="1" x14ac:dyDescent="0.2">
      <c r="B64" s="10" t="s">
        <v>589</v>
      </c>
      <c r="C64" s="11">
        <v>2736</v>
      </c>
      <c r="D64" s="12">
        <f t="shared" si="15"/>
        <v>0.54807692307692313</v>
      </c>
      <c r="E64" s="11"/>
      <c r="F64" s="11">
        <v>2256</v>
      </c>
      <c r="G64" s="12">
        <f t="shared" si="16"/>
        <v>0.45192307692307693</v>
      </c>
      <c r="H64" s="11">
        <f t="shared" si="14"/>
        <v>4992</v>
      </c>
    </row>
    <row r="65" spans="2:8" ht="12.75" customHeight="1" x14ac:dyDescent="0.2">
      <c r="B65" s="10" t="s">
        <v>9</v>
      </c>
      <c r="C65" s="11">
        <v>45455.999999999993</v>
      </c>
      <c r="D65" s="12">
        <f t="shared" si="15"/>
        <v>0.71805889043346394</v>
      </c>
      <c r="E65" s="14"/>
      <c r="F65" s="11">
        <v>17847.999999999996</v>
      </c>
      <c r="G65" s="12">
        <f t="shared" si="16"/>
        <v>0.28194110956653606</v>
      </c>
      <c r="H65" s="11">
        <f t="shared" si="14"/>
        <v>63303.999999999985</v>
      </c>
    </row>
    <row r="66" spans="2:8" ht="12.75" customHeight="1" x14ac:dyDescent="0.2">
      <c r="B66" s="10" t="s">
        <v>550</v>
      </c>
      <c r="C66" s="11">
        <v>32095.999999999993</v>
      </c>
      <c r="D66" s="12">
        <f t="shared" si="15"/>
        <v>0.70808330391810792</v>
      </c>
      <c r="E66" s="11"/>
      <c r="F66" s="17">
        <v>13231.999999999998</v>
      </c>
      <c r="G66" s="12">
        <f t="shared" si="16"/>
        <v>0.29191669608189197</v>
      </c>
      <c r="H66" s="11">
        <f t="shared" si="14"/>
        <v>45327.999999999993</v>
      </c>
    </row>
    <row r="67" spans="2:8" ht="12.75" customHeight="1" x14ac:dyDescent="0.2">
      <c r="B67" s="10" t="s">
        <v>567</v>
      </c>
      <c r="C67" s="11">
        <v>7232</v>
      </c>
      <c r="D67" s="12">
        <f t="shared" si="15"/>
        <v>0.52073732718894006</v>
      </c>
      <c r="E67" s="11"/>
      <c r="F67" s="11">
        <v>6656</v>
      </c>
      <c r="G67" s="12">
        <f t="shared" si="16"/>
        <v>0.47926267281105989</v>
      </c>
      <c r="H67" s="11">
        <f t="shared" si="14"/>
        <v>13888</v>
      </c>
    </row>
    <row r="68" spans="2:8" ht="12.75" customHeight="1" x14ac:dyDescent="0.2">
      <c r="B68" s="10" t="s">
        <v>566</v>
      </c>
      <c r="C68" s="11">
        <v>2768</v>
      </c>
      <c r="D68" s="12">
        <f t="shared" si="15"/>
        <v>0.44473007712082263</v>
      </c>
      <c r="E68" s="11"/>
      <c r="F68" s="11">
        <v>3456</v>
      </c>
      <c r="G68" s="12">
        <f t="shared" si="16"/>
        <v>0.55526992287917742</v>
      </c>
      <c r="H68" s="11">
        <f t="shared" si="14"/>
        <v>6224</v>
      </c>
    </row>
    <row r="69" spans="2:8" ht="12.75" customHeight="1" x14ac:dyDescent="0.2">
      <c r="B69" s="10" t="s">
        <v>4</v>
      </c>
      <c r="C69" s="11">
        <v>38496</v>
      </c>
      <c r="D69" s="12">
        <f t="shared" si="15"/>
        <v>0.68900343642611683</v>
      </c>
      <c r="E69" s="11"/>
      <c r="F69" s="11">
        <v>17376</v>
      </c>
      <c r="G69" s="12">
        <f t="shared" si="16"/>
        <v>0.31099656357388317</v>
      </c>
      <c r="H69" s="11">
        <f t="shared" ref="H69" si="17">+C69+F69</f>
        <v>55872</v>
      </c>
    </row>
    <row r="70" spans="2:8" ht="12.75" customHeight="1" x14ac:dyDescent="0.2">
      <c r="B70" s="10" t="s">
        <v>10</v>
      </c>
      <c r="C70" s="11">
        <v>11040</v>
      </c>
      <c r="D70" s="12">
        <f t="shared" si="15"/>
        <v>0.32303370786516855</v>
      </c>
      <c r="E70" s="11"/>
      <c r="F70" s="11">
        <v>23135.999999999996</v>
      </c>
      <c r="G70" s="12">
        <f t="shared" si="16"/>
        <v>0.67696629213483139</v>
      </c>
      <c r="H70" s="11">
        <f t="shared" si="14"/>
        <v>34176</v>
      </c>
    </row>
    <row r="71" spans="2:8" ht="12.75" customHeight="1" x14ac:dyDescent="0.2">
      <c r="B71" s="10" t="s">
        <v>19</v>
      </c>
      <c r="C71" s="11">
        <v>54336</v>
      </c>
      <c r="D71" s="12">
        <f t="shared" si="15"/>
        <v>0.56713426853707416</v>
      </c>
      <c r="E71" s="11"/>
      <c r="F71" s="11">
        <v>41471.999999999993</v>
      </c>
      <c r="G71" s="12">
        <f t="shared" si="16"/>
        <v>0.43286573146292578</v>
      </c>
      <c r="H71" s="11">
        <f t="shared" si="14"/>
        <v>95808</v>
      </c>
    </row>
    <row r="72" spans="2:8" ht="12.75" customHeight="1" x14ac:dyDescent="0.2">
      <c r="B72" s="10" t="s">
        <v>565</v>
      </c>
      <c r="C72" s="11">
        <v>0</v>
      </c>
      <c r="D72" s="12" t="s">
        <v>165</v>
      </c>
      <c r="E72" s="11"/>
      <c r="F72" s="11">
        <v>0</v>
      </c>
      <c r="G72" s="12" t="s">
        <v>165</v>
      </c>
      <c r="H72" s="11">
        <f t="shared" si="14"/>
        <v>0</v>
      </c>
    </row>
    <row r="73" spans="2:8" ht="12.75" customHeight="1" x14ac:dyDescent="0.2">
      <c r="B73" s="10" t="s">
        <v>23</v>
      </c>
      <c r="C73" s="11">
        <v>199984</v>
      </c>
      <c r="D73" s="12">
        <f t="shared" ref="D73:D80" si="18">+C73/$H73</f>
        <v>0.61995932741431481</v>
      </c>
      <c r="E73" s="11"/>
      <c r="F73" s="11">
        <v>122592</v>
      </c>
      <c r="G73" s="12">
        <f t="shared" ref="G73:G80" si="19">+F73/$H73</f>
        <v>0.38004067258568525</v>
      </c>
      <c r="H73" s="11">
        <f t="shared" si="14"/>
        <v>322576</v>
      </c>
    </row>
    <row r="74" spans="2:8" ht="12.75" customHeight="1" x14ac:dyDescent="0.2">
      <c r="B74" s="10" t="s">
        <v>564</v>
      </c>
      <c r="C74" s="11">
        <v>0</v>
      </c>
      <c r="D74" s="12">
        <f t="shared" si="18"/>
        <v>0</v>
      </c>
      <c r="E74" s="11"/>
      <c r="F74" s="11">
        <v>1040</v>
      </c>
      <c r="G74" s="12">
        <f t="shared" si="19"/>
        <v>1</v>
      </c>
      <c r="H74" s="11">
        <f t="shared" ref="H74" si="20">+C74+F74</f>
        <v>1040</v>
      </c>
    </row>
    <row r="75" spans="2:8" ht="12.75" customHeight="1" x14ac:dyDescent="0.2">
      <c r="B75" s="10" t="s">
        <v>305</v>
      </c>
      <c r="C75" s="11">
        <v>3760</v>
      </c>
      <c r="D75" s="12">
        <f t="shared" si="18"/>
        <v>0.67528735632183912</v>
      </c>
      <c r="E75" s="11"/>
      <c r="F75" s="11">
        <v>1808</v>
      </c>
      <c r="G75" s="12">
        <f t="shared" si="19"/>
        <v>0.32471264367816094</v>
      </c>
      <c r="H75" s="11">
        <f t="shared" si="14"/>
        <v>5568</v>
      </c>
    </row>
    <row r="76" spans="2:8" ht="12.75" customHeight="1" x14ac:dyDescent="0.2">
      <c r="B76" s="10" t="s">
        <v>24</v>
      </c>
      <c r="C76" s="11">
        <v>81744</v>
      </c>
      <c r="D76" s="12">
        <f t="shared" si="18"/>
        <v>0.59901512486809705</v>
      </c>
      <c r="E76" s="11"/>
      <c r="F76" s="11">
        <v>54720.000000000007</v>
      </c>
      <c r="G76" s="12">
        <f t="shared" si="19"/>
        <v>0.40098487513190295</v>
      </c>
      <c r="H76" s="11">
        <f t="shared" si="14"/>
        <v>136464</v>
      </c>
    </row>
    <row r="77" spans="2:8" ht="12.75" customHeight="1" x14ac:dyDescent="0.2">
      <c r="B77" s="10" t="s">
        <v>52</v>
      </c>
      <c r="C77" s="11">
        <v>49487.999999999993</v>
      </c>
      <c r="D77" s="12">
        <f t="shared" si="18"/>
        <v>0.62814784727863515</v>
      </c>
      <c r="E77" s="11"/>
      <c r="F77" s="11">
        <v>29296</v>
      </c>
      <c r="G77" s="12">
        <f t="shared" si="19"/>
        <v>0.37185215272136474</v>
      </c>
      <c r="H77" s="11">
        <f t="shared" si="14"/>
        <v>78784</v>
      </c>
    </row>
    <row r="78" spans="2:8" ht="12.75" customHeight="1" x14ac:dyDescent="0.2">
      <c r="B78" s="10" t="s">
        <v>563</v>
      </c>
      <c r="C78" s="17">
        <v>5424</v>
      </c>
      <c r="D78" s="12">
        <f t="shared" si="18"/>
        <v>0.8014184397163121</v>
      </c>
      <c r="E78" s="11"/>
      <c r="F78" s="17">
        <v>1344</v>
      </c>
      <c r="G78" s="12">
        <f t="shared" si="19"/>
        <v>0.19858156028368795</v>
      </c>
      <c r="H78" s="11">
        <f t="shared" si="14"/>
        <v>6768</v>
      </c>
    </row>
    <row r="79" spans="2:8" ht="12.75" customHeight="1" x14ac:dyDescent="0.2">
      <c r="B79" s="10" t="s">
        <v>562</v>
      </c>
      <c r="C79" s="11">
        <v>7840</v>
      </c>
      <c r="D79" s="12">
        <f t="shared" si="18"/>
        <v>0.5268817204301075</v>
      </c>
      <c r="E79" s="11"/>
      <c r="F79" s="11">
        <v>7040</v>
      </c>
      <c r="G79" s="12">
        <f t="shared" si="19"/>
        <v>0.4731182795698925</v>
      </c>
      <c r="H79" s="11">
        <f t="shared" si="14"/>
        <v>14880</v>
      </c>
    </row>
    <row r="80" spans="2:8" ht="12.75" customHeight="1" x14ac:dyDescent="0.2">
      <c r="B80" s="10" t="s">
        <v>561</v>
      </c>
      <c r="C80" s="17">
        <v>7008</v>
      </c>
      <c r="D80" s="12">
        <f t="shared" si="18"/>
        <v>0.80073126142595974</v>
      </c>
      <c r="E80" s="11"/>
      <c r="F80" s="17">
        <v>1744</v>
      </c>
      <c r="G80" s="12">
        <f t="shared" si="19"/>
        <v>0.19926873857404023</v>
      </c>
      <c r="H80" s="11">
        <f t="shared" si="14"/>
        <v>8752</v>
      </c>
    </row>
    <row r="81" spans="2:9" ht="12.75" customHeight="1" x14ac:dyDescent="0.2">
      <c r="B81" s="10" t="s">
        <v>560</v>
      </c>
      <c r="C81" s="11">
        <v>0</v>
      </c>
      <c r="D81" s="12" t="s">
        <v>165</v>
      </c>
      <c r="E81" s="11"/>
      <c r="F81" s="11">
        <v>0</v>
      </c>
      <c r="G81" s="12" t="s">
        <v>165</v>
      </c>
      <c r="H81" s="11">
        <f t="shared" ref="H81" si="21">+C81+F81</f>
        <v>0</v>
      </c>
    </row>
    <row r="82" spans="2:9" ht="12.75" customHeight="1" x14ac:dyDescent="0.2">
      <c r="B82" s="10" t="s">
        <v>559</v>
      </c>
      <c r="C82" s="11">
        <v>0</v>
      </c>
      <c r="D82" s="12">
        <f t="shared" ref="D82:D90" si="22">+C82/$H82</f>
        <v>0</v>
      </c>
      <c r="E82" s="11"/>
      <c r="F82" s="11">
        <v>2592</v>
      </c>
      <c r="G82" s="12">
        <f t="shared" ref="G82:G90" si="23">+F82/$H82</f>
        <v>1</v>
      </c>
      <c r="H82" s="11">
        <f t="shared" si="14"/>
        <v>2592</v>
      </c>
    </row>
    <row r="83" spans="2:9" ht="12.75" customHeight="1" x14ac:dyDescent="0.2">
      <c r="B83" s="10" t="s">
        <v>25</v>
      </c>
      <c r="C83" s="11">
        <v>37920.000000000007</v>
      </c>
      <c r="D83" s="12">
        <f t="shared" si="22"/>
        <v>0.60167555217060165</v>
      </c>
      <c r="E83" s="11"/>
      <c r="F83" s="11">
        <v>25104.000000000004</v>
      </c>
      <c r="G83" s="12">
        <f t="shared" si="23"/>
        <v>0.3983244478293983</v>
      </c>
      <c r="H83" s="11">
        <f t="shared" si="14"/>
        <v>63024.000000000015</v>
      </c>
    </row>
    <row r="84" spans="2:9" ht="12.75" customHeight="1" x14ac:dyDescent="0.2">
      <c r="B84" s="18" t="s">
        <v>5</v>
      </c>
      <c r="C84" s="11">
        <v>88416.000000000015</v>
      </c>
      <c r="D84" s="12">
        <f t="shared" si="22"/>
        <v>0.59785783836416762</v>
      </c>
      <c r="E84" s="11"/>
      <c r="F84" s="11">
        <v>59471.999999999985</v>
      </c>
      <c r="G84" s="12">
        <f t="shared" si="23"/>
        <v>0.40214216163583244</v>
      </c>
      <c r="H84" s="11">
        <f t="shared" si="14"/>
        <v>147888</v>
      </c>
    </row>
    <row r="85" spans="2:9" ht="12.75" customHeight="1" x14ac:dyDescent="0.2">
      <c r="B85" s="10" t="s">
        <v>538</v>
      </c>
      <c r="C85" s="11">
        <v>3696</v>
      </c>
      <c r="D85" s="12">
        <f t="shared" si="22"/>
        <v>1</v>
      </c>
      <c r="E85" s="11"/>
      <c r="F85" s="11">
        <v>0</v>
      </c>
      <c r="G85" s="12">
        <f t="shared" si="23"/>
        <v>0</v>
      </c>
      <c r="H85" s="11">
        <f t="shared" si="14"/>
        <v>3696</v>
      </c>
    </row>
    <row r="86" spans="2:9" ht="12.75" customHeight="1" x14ac:dyDescent="0.2">
      <c r="B86" s="10" t="s">
        <v>555</v>
      </c>
      <c r="C86" s="11">
        <v>1056</v>
      </c>
      <c r="D86" s="12">
        <f t="shared" si="22"/>
        <v>1</v>
      </c>
      <c r="E86" s="11"/>
      <c r="F86" s="11">
        <v>0</v>
      </c>
      <c r="G86" s="12">
        <f t="shared" si="23"/>
        <v>0</v>
      </c>
      <c r="H86" s="11">
        <f t="shared" si="14"/>
        <v>1056</v>
      </c>
    </row>
    <row r="87" spans="2:9" ht="12.75" customHeight="1" x14ac:dyDescent="0.2">
      <c r="B87" s="10" t="s">
        <v>556</v>
      </c>
      <c r="C87" s="11">
        <v>9792</v>
      </c>
      <c r="D87" s="12">
        <f t="shared" si="22"/>
        <v>0.77961783439490451</v>
      </c>
      <c r="E87" s="11"/>
      <c r="F87" s="11">
        <v>2768</v>
      </c>
      <c r="G87" s="12">
        <f t="shared" si="23"/>
        <v>0.22038216560509555</v>
      </c>
      <c r="H87" s="11">
        <f t="shared" si="14"/>
        <v>12560</v>
      </c>
    </row>
    <row r="88" spans="2:9" ht="12.75" customHeight="1" x14ac:dyDescent="0.2">
      <c r="B88" s="10" t="s">
        <v>554</v>
      </c>
      <c r="C88" s="11">
        <v>22943.999999999996</v>
      </c>
      <c r="D88" s="12">
        <f t="shared" si="22"/>
        <v>0.64828209764918621</v>
      </c>
      <c r="E88" s="11"/>
      <c r="F88" s="11">
        <v>12448</v>
      </c>
      <c r="G88" s="12">
        <f t="shared" si="23"/>
        <v>0.35171790235081374</v>
      </c>
      <c r="H88" s="11">
        <f t="shared" si="14"/>
        <v>35392</v>
      </c>
    </row>
    <row r="89" spans="2:9" ht="12.75" customHeight="1" x14ac:dyDescent="0.2">
      <c r="B89" s="10" t="s">
        <v>352</v>
      </c>
      <c r="C89" s="11">
        <v>3088</v>
      </c>
      <c r="D89" s="12">
        <f t="shared" si="22"/>
        <v>1</v>
      </c>
      <c r="E89" s="11"/>
      <c r="F89" s="11">
        <v>0</v>
      </c>
      <c r="G89" s="12">
        <f t="shared" si="23"/>
        <v>0</v>
      </c>
      <c r="H89" s="11">
        <f t="shared" ref="H89" si="24">+C89+F89</f>
        <v>3088</v>
      </c>
    </row>
    <row r="90" spans="2:9" ht="12.75" customHeight="1" x14ac:dyDescent="0.2">
      <c r="B90" s="10" t="s">
        <v>557</v>
      </c>
      <c r="C90" s="11">
        <v>4800</v>
      </c>
      <c r="D90" s="12">
        <f t="shared" si="22"/>
        <v>0.73529411764705888</v>
      </c>
      <c r="E90" s="11"/>
      <c r="F90" s="11">
        <v>1728</v>
      </c>
      <c r="G90" s="12">
        <f t="shared" si="23"/>
        <v>0.26470588235294118</v>
      </c>
      <c r="H90" s="11">
        <f t="shared" si="14"/>
        <v>6528</v>
      </c>
    </row>
    <row r="91" spans="2:9" ht="12.75" customHeight="1" x14ac:dyDescent="0.2">
      <c r="B91" s="10" t="s">
        <v>375</v>
      </c>
      <c r="C91" s="11">
        <v>0</v>
      </c>
      <c r="D91" s="12" t="s">
        <v>165</v>
      </c>
      <c r="E91" s="11"/>
      <c r="F91" s="11">
        <v>0</v>
      </c>
      <c r="G91" s="12" t="s">
        <v>165</v>
      </c>
      <c r="H91" s="11">
        <f t="shared" ref="H91" si="25">+C91+F91</f>
        <v>0</v>
      </c>
    </row>
    <row r="92" spans="2:9" ht="12.75" customHeight="1" x14ac:dyDescent="0.2">
      <c r="B92" s="10" t="s">
        <v>558</v>
      </c>
      <c r="C92" s="11">
        <v>9632</v>
      </c>
      <c r="D92" s="12">
        <f>+C92/$H92</f>
        <v>0.86994219653179194</v>
      </c>
      <c r="E92" s="11"/>
      <c r="F92" s="11">
        <v>1440</v>
      </c>
      <c r="G92" s="12">
        <f>+F92/$H92</f>
        <v>0.13005780346820808</v>
      </c>
      <c r="H92" s="11">
        <f t="shared" si="14"/>
        <v>11072</v>
      </c>
    </row>
    <row r="93" spans="2:9" ht="12.75" customHeight="1" x14ac:dyDescent="0.2">
      <c r="I93" s="24"/>
    </row>
    <row r="94" spans="2:9" ht="12.75" customHeight="1" x14ac:dyDescent="0.2">
      <c r="I94" s="24"/>
    </row>
    <row r="95" spans="2:9" ht="12.75" customHeight="1" x14ac:dyDescent="0.2">
      <c r="B95" s="290" t="s">
        <v>429</v>
      </c>
      <c r="C95" s="290"/>
      <c r="D95" s="290"/>
      <c r="E95" s="290"/>
      <c r="F95" s="290"/>
      <c r="G95" s="290"/>
      <c r="H95" s="290"/>
      <c r="I95" s="24"/>
    </row>
    <row r="96" spans="2:9" ht="12.75" customHeight="1" x14ac:dyDescent="0.2">
      <c r="B96" s="290"/>
      <c r="C96" s="290"/>
      <c r="D96" s="290"/>
      <c r="E96" s="290"/>
      <c r="F96" s="290"/>
      <c r="G96" s="290"/>
      <c r="H96" s="290"/>
      <c r="I96" s="24"/>
    </row>
    <row r="97" spans="2:9" ht="12.75" customHeight="1" x14ac:dyDescent="0.2">
      <c r="I97" s="24"/>
    </row>
    <row r="98" spans="2:9" ht="12.75" customHeight="1" x14ac:dyDescent="0.2">
      <c r="B98" s="293" t="s">
        <v>428</v>
      </c>
      <c r="C98" s="290"/>
      <c r="D98" s="290"/>
      <c r="E98" s="290"/>
      <c r="F98" s="290"/>
      <c r="G98" s="290"/>
      <c r="H98" s="290"/>
      <c r="I98" s="24"/>
    </row>
    <row r="99" spans="2:9" ht="12.75" customHeight="1" x14ac:dyDescent="0.2">
      <c r="B99" s="290"/>
      <c r="C99" s="290"/>
      <c r="D99" s="290"/>
      <c r="E99" s="290"/>
      <c r="F99" s="290"/>
      <c r="G99" s="290"/>
      <c r="H99" s="290"/>
      <c r="I99" s="24"/>
    </row>
    <row r="100" spans="2:9" ht="12.75" customHeight="1" x14ac:dyDescent="0.2">
      <c r="B100" s="290"/>
      <c r="C100" s="290"/>
      <c r="D100" s="290"/>
      <c r="E100" s="290"/>
      <c r="F100" s="290"/>
      <c r="G100" s="290"/>
      <c r="H100" s="290"/>
      <c r="I100" s="24"/>
    </row>
    <row r="101" spans="2:9" ht="12.75" customHeight="1" x14ac:dyDescent="0.2">
      <c r="I101" s="24"/>
    </row>
    <row r="102" spans="2:9" ht="12.75" customHeight="1" x14ac:dyDescent="0.2">
      <c r="B102" s="290" t="s">
        <v>588</v>
      </c>
      <c r="C102" s="290"/>
      <c r="D102" s="290"/>
      <c r="E102" s="290"/>
      <c r="F102" s="290"/>
      <c r="G102" s="290"/>
      <c r="H102" s="290"/>
      <c r="I102" s="24"/>
    </row>
    <row r="103" spans="2:9" ht="12.75" customHeight="1" x14ac:dyDescent="0.2">
      <c r="B103" s="290"/>
      <c r="C103" s="290"/>
      <c r="D103" s="290"/>
      <c r="E103" s="290"/>
      <c r="F103" s="290"/>
      <c r="G103" s="290"/>
      <c r="H103" s="290"/>
      <c r="I103" s="24"/>
    </row>
    <row r="104" spans="2:9" ht="12.75" customHeight="1" x14ac:dyDescent="0.2">
      <c r="B104" s="290"/>
      <c r="C104" s="290"/>
      <c r="D104" s="290"/>
      <c r="E104" s="290"/>
      <c r="F104" s="290"/>
      <c r="G104" s="290"/>
      <c r="H104" s="290"/>
      <c r="I104" s="24"/>
    </row>
    <row r="105" spans="2:9" ht="12.75" customHeight="1" x14ac:dyDescent="0.2">
      <c r="B105" s="24"/>
      <c r="C105" s="24"/>
      <c r="D105" s="24"/>
      <c r="E105" s="24"/>
      <c r="F105" s="24"/>
      <c r="G105" s="24"/>
      <c r="H105" s="24"/>
    </row>
    <row r="106" spans="2:9" ht="12.75" customHeight="1" x14ac:dyDescent="0.2">
      <c r="B106" s="292" t="s">
        <v>126</v>
      </c>
      <c r="C106" s="290"/>
      <c r="D106" s="290"/>
      <c r="E106" s="290"/>
      <c r="F106" s="290"/>
      <c r="G106" s="290"/>
      <c r="H106" s="290"/>
    </row>
    <row r="107" spans="2:9" ht="12.75" customHeight="1" x14ac:dyDescent="0.2">
      <c r="B107" s="290"/>
      <c r="C107" s="290"/>
      <c r="D107" s="290"/>
      <c r="E107" s="290"/>
      <c r="F107" s="290"/>
      <c r="G107" s="290"/>
      <c r="H107" s="290"/>
    </row>
    <row r="108" spans="2:9" ht="12.75" customHeight="1" x14ac:dyDescent="0.2">
      <c r="B108" s="290"/>
      <c r="C108" s="290"/>
      <c r="D108" s="290"/>
      <c r="E108" s="290"/>
      <c r="F108" s="290"/>
      <c r="G108" s="290"/>
      <c r="H108" s="290"/>
    </row>
    <row r="109" spans="2:9" ht="12.75" customHeight="1" x14ac:dyDescent="0.2">
      <c r="B109" s="290"/>
      <c r="C109" s="290"/>
      <c r="D109" s="290"/>
      <c r="E109" s="290"/>
      <c r="F109" s="290"/>
      <c r="G109" s="290"/>
      <c r="H109" s="290"/>
    </row>
    <row r="110" spans="2:9" ht="12.75" customHeight="1" x14ac:dyDescent="0.2">
      <c r="B110" s="290"/>
      <c r="C110" s="290"/>
      <c r="D110" s="290"/>
      <c r="E110" s="290"/>
      <c r="F110" s="290"/>
      <c r="G110" s="290"/>
      <c r="H110" s="290"/>
    </row>
    <row r="111" spans="2:9" ht="12.75" customHeight="1" x14ac:dyDescent="0.2">
      <c r="B111" s="290"/>
      <c r="C111" s="290"/>
      <c r="D111" s="290"/>
      <c r="E111" s="290"/>
      <c r="F111" s="290"/>
      <c r="G111" s="290"/>
      <c r="H111" s="290"/>
    </row>
    <row r="112" spans="2:9" ht="12.75" customHeight="1" x14ac:dyDescent="0.2">
      <c r="B112" s="290"/>
      <c r="C112" s="290"/>
      <c r="D112" s="290"/>
      <c r="E112" s="290"/>
      <c r="F112" s="290"/>
      <c r="G112" s="290"/>
      <c r="H112" s="290"/>
    </row>
    <row r="113" spans="2:8" ht="12.75" customHeight="1" x14ac:dyDescent="0.2">
      <c r="B113" s="290"/>
      <c r="C113" s="290"/>
      <c r="D113" s="290"/>
      <c r="E113" s="290"/>
      <c r="F113" s="290"/>
      <c r="G113" s="290"/>
      <c r="H113" s="290"/>
    </row>
    <row r="114" spans="2:8" ht="12.75" customHeight="1" x14ac:dyDescent="0.2">
      <c r="B114" s="290"/>
      <c r="C114" s="290"/>
      <c r="D114" s="290"/>
      <c r="E114" s="290"/>
      <c r="F114" s="290"/>
      <c r="G114" s="290"/>
      <c r="H114" s="290"/>
    </row>
    <row r="115" spans="2:8" ht="12.75" customHeight="1" x14ac:dyDescent="0.2">
      <c r="B115" s="290"/>
      <c r="C115" s="290"/>
      <c r="D115" s="290"/>
      <c r="E115" s="290"/>
      <c r="F115" s="290"/>
      <c r="G115" s="290"/>
      <c r="H115" s="290"/>
    </row>
    <row r="116" spans="2:8" ht="12.75" customHeight="1" x14ac:dyDescent="0.2">
      <c r="C116" s="1"/>
      <c r="D116" s="1"/>
      <c r="E116" s="1"/>
      <c r="F116" s="1"/>
      <c r="G116" s="1"/>
    </row>
    <row r="117" spans="2:8" ht="12.75" customHeight="1" x14ac:dyDescent="0.2">
      <c r="C117" s="1"/>
      <c r="D117" s="1"/>
      <c r="E117" s="1"/>
      <c r="F117" s="1"/>
      <c r="G117" s="1"/>
    </row>
    <row r="118" spans="2:8" ht="12.75" customHeight="1" x14ac:dyDescent="0.2">
      <c r="C118" s="1"/>
      <c r="D118" s="1"/>
      <c r="E118" s="1"/>
      <c r="F118" s="1"/>
      <c r="G118" s="1"/>
    </row>
    <row r="119" spans="2:8" ht="12.75" customHeight="1" x14ac:dyDescent="0.2">
      <c r="C119" s="2"/>
      <c r="D119" s="2"/>
      <c r="E119" s="2"/>
      <c r="F119" s="1"/>
      <c r="G119" s="1"/>
    </row>
    <row r="120" spans="2:8" ht="12.75" customHeight="1" x14ac:dyDescent="0.2">
      <c r="C120" s="2"/>
      <c r="D120" s="2"/>
      <c r="E120" s="2"/>
      <c r="F120" s="1"/>
      <c r="G120" s="1"/>
    </row>
    <row r="121" spans="2:8" ht="12.75" customHeight="1" x14ac:dyDescent="0.2">
      <c r="C121" s="1"/>
      <c r="D121" s="1"/>
      <c r="E121" s="1"/>
      <c r="F121" s="1"/>
      <c r="G121" s="1"/>
    </row>
    <row r="122" spans="2:8" x14ac:dyDescent="0.2">
      <c r="C122" s="1"/>
      <c r="D122" s="1"/>
      <c r="E122" s="1"/>
      <c r="F122" s="1"/>
      <c r="G122" s="1"/>
    </row>
    <row r="123" spans="2:8" x14ac:dyDescent="0.2">
      <c r="C123" s="1"/>
      <c r="D123" s="1"/>
      <c r="E123" s="1"/>
      <c r="F123" s="1"/>
      <c r="G123" s="1"/>
    </row>
    <row r="124" spans="2:8" x14ac:dyDescent="0.2">
      <c r="C124" s="1"/>
      <c r="D124" s="1"/>
      <c r="E124" s="1"/>
      <c r="F124" s="1"/>
      <c r="G124" s="1"/>
    </row>
    <row r="125" spans="2:8" x14ac:dyDescent="0.2">
      <c r="C125" s="1"/>
      <c r="D125" s="1"/>
      <c r="E125" s="1"/>
      <c r="F125" s="1"/>
      <c r="G125" s="1"/>
    </row>
    <row r="126" spans="2:8" x14ac:dyDescent="0.2">
      <c r="C126" s="1"/>
      <c r="D126" s="1"/>
      <c r="E126" s="1"/>
      <c r="F126" s="1"/>
      <c r="G126" s="1"/>
    </row>
    <row r="127" spans="2:8" x14ac:dyDescent="0.2">
      <c r="C127" s="2"/>
      <c r="D127" s="2"/>
      <c r="E127" s="2"/>
      <c r="F127" s="1"/>
      <c r="G127" s="1"/>
    </row>
    <row r="128" spans="2:8" x14ac:dyDescent="0.2">
      <c r="C128" s="2"/>
      <c r="D128" s="2"/>
      <c r="E128" s="2"/>
      <c r="F128" s="1"/>
      <c r="G128" s="1"/>
    </row>
    <row r="129" spans="3:7" x14ac:dyDescent="0.2">
      <c r="C129" s="1"/>
      <c r="D129" s="1"/>
      <c r="E129" s="1"/>
      <c r="F129" s="1"/>
      <c r="G129" s="1"/>
    </row>
    <row r="130" spans="3:7" x14ac:dyDescent="0.2">
      <c r="C130" s="1"/>
      <c r="D130" s="1"/>
      <c r="E130" s="1"/>
      <c r="F130" s="1"/>
      <c r="G130" s="1"/>
    </row>
    <row r="131" spans="3:7" x14ac:dyDescent="0.2">
      <c r="C131" s="1"/>
      <c r="D131" s="1"/>
      <c r="E131" s="1"/>
      <c r="F131" s="1"/>
      <c r="G131" s="1"/>
    </row>
    <row r="132" spans="3:7" x14ac:dyDescent="0.2">
      <c r="C132" s="1"/>
      <c r="D132" s="1"/>
      <c r="E132" s="1"/>
      <c r="F132" s="1"/>
      <c r="G132" s="1"/>
    </row>
    <row r="133" spans="3:7" x14ac:dyDescent="0.2">
      <c r="C133" s="1"/>
      <c r="D133" s="1"/>
      <c r="E133" s="1"/>
      <c r="F133" s="1"/>
      <c r="G133" s="1"/>
    </row>
    <row r="134" spans="3:7" x14ac:dyDescent="0.2">
      <c r="C134" s="1"/>
      <c r="D134" s="1"/>
      <c r="E134" s="1"/>
      <c r="F134" s="1"/>
      <c r="G134" s="1"/>
    </row>
    <row r="135" spans="3:7" x14ac:dyDescent="0.2">
      <c r="C135" s="2"/>
      <c r="D135" s="2"/>
      <c r="E135" s="2"/>
      <c r="F135" s="1"/>
      <c r="G135" s="1"/>
    </row>
    <row r="136" spans="3:7" x14ac:dyDescent="0.2">
      <c r="C136" s="2"/>
      <c r="D136" s="2"/>
      <c r="E136" s="2"/>
      <c r="F136" s="1"/>
      <c r="G136" s="1"/>
    </row>
    <row r="137" spans="3:7" x14ac:dyDescent="0.2">
      <c r="C137" s="1"/>
      <c r="D137" s="1"/>
      <c r="E137" s="1"/>
      <c r="F137" s="1"/>
      <c r="G137" s="1"/>
    </row>
    <row r="138" spans="3:7" x14ac:dyDescent="0.2">
      <c r="C138" s="1"/>
      <c r="D138" s="1"/>
      <c r="E138" s="1"/>
      <c r="F138" s="1"/>
      <c r="G138" s="1"/>
    </row>
    <row r="139" spans="3:7" x14ac:dyDescent="0.2">
      <c r="C139" s="1"/>
      <c r="D139" s="1"/>
      <c r="E139" s="1"/>
      <c r="F139" s="1"/>
      <c r="G139" s="1"/>
    </row>
    <row r="140" spans="3:7" x14ac:dyDescent="0.2">
      <c r="C140" s="1"/>
      <c r="D140" s="1"/>
      <c r="E140" s="1"/>
      <c r="F140" s="1"/>
      <c r="G140" s="1"/>
    </row>
    <row r="141" spans="3:7" x14ac:dyDescent="0.2">
      <c r="C141" s="1"/>
      <c r="D141" s="1"/>
      <c r="E141" s="1"/>
      <c r="F141" s="1"/>
      <c r="G141" s="1"/>
    </row>
    <row r="142" spans="3:7" x14ac:dyDescent="0.2">
      <c r="C142" s="1"/>
      <c r="D142" s="1"/>
      <c r="E142" s="1"/>
      <c r="F142" s="1"/>
      <c r="G142" s="1"/>
    </row>
    <row r="143" spans="3:7" x14ac:dyDescent="0.2">
      <c r="C143" s="1"/>
      <c r="D143" s="1"/>
      <c r="E143" s="1"/>
      <c r="F143" s="1"/>
      <c r="G143" s="1"/>
    </row>
    <row r="144" spans="3:7" x14ac:dyDescent="0.2">
      <c r="C144" s="1"/>
      <c r="D144" s="1"/>
      <c r="E144" s="1"/>
      <c r="F144" s="1"/>
      <c r="G144" s="1"/>
    </row>
    <row r="145" spans="3:7" x14ac:dyDescent="0.2">
      <c r="C145" s="1"/>
      <c r="D145" s="1"/>
      <c r="E145" s="1"/>
      <c r="F145" s="1"/>
      <c r="G145" s="1"/>
    </row>
    <row r="146" spans="3:7" x14ac:dyDescent="0.2">
      <c r="C146" s="1"/>
      <c r="D146" s="1"/>
      <c r="E146" s="1"/>
      <c r="F146" s="1"/>
      <c r="G146" s="1"/>
    </row>
    <row r="147" spans="3:7" x14ac:dyDescent="0.2">
      <c r="C147" s="1"/>
      <c r="D147" s="1"/>
      <c r="E147" s="1"/>
      <c r="F147" s="2"/>
      <c r="G147" s="1"/>
    </row>
    <row r="148" spans="3:7" x14ac:dyDescent="0.2">
      <c r="C148" s="1"/>
      <c r="D148" s="1"/>
      <c r="E148" s="1"/>
      <c r="F148" s="2"/>
      <c r="G148" s="1"/>
    </row>
    <row r="149" spans="3:7" x14ac:dyDescent="0.2">
      <c r="C149" s="2"/>
      <c r="D149" s="2"/>
      <c r="E149" s="2"/>
      <c r="F149" s="1"/>
      <c r="G149" s="1"/>
    </row>
    <row r="150" spans="3:7" x14ac:dyDescent="0.2">
      <c r="C150" s="2"/>
      <c r="D150" s="2"/>
      <c r="E150" s="2"/>
      <c r="F150" s="1"/>
      <c r="G150" s="1"/>
    </row>
    <row r="151" spans="3:7" x14ac:dyDescent="0.2">
      <c r="C151" s="2"/>
      <c r="D151" s="2"/>
      <c r="E151" s="2"/>
      <c r="F151" s="1"/>
      <c r="G151" s="1"/>
    </row>
    <row r="152" spans="3:7" x14ac:dyDescent="0.2">
      <c r="C152" s="2"/>
      <c r="D152" s="2"/>
      <c r="E152" s="2"/>
      <c r="F152" s="1"/>
      <c r="G152" s="1"/>
    </row>
    <row r="153" spans="3:7" x14ac:dyDescent="0.2">
      <c r="C153" s="1"/>
      <c r="D153" s="1"/>
      <c r="E153" s="1"/>
      <c r="F153" s="1"/>
      <c r="G153" s="1"/>
    </row>
    <row r="154" spans="3:7" x14ac:dyDescent="0.2">
      <c r="C154" s="1"/>
      <c r="D154" s="1"/>
      <c r="E154" s="1"/>
      <c r="F154" s="1"/>
      <c r="G154" s="1"/>
    </row>
    <row r="155" spans="3:7" x14ac:dyDescent="0.2">
      <c r="C155" s="1"/>
      <c r="D155" s="1"/>
      <c r="E155" s="1"/>
      <c r="F155" s="1"/>
      <c r="G155" s="1"/>
    </row>
    <row r="156" spans="3:7" x14ac:dyDescent="0.2">
      <c r="C156" s="1"/>
      <c r="D156" s="1"/>
      <c r="E156" s="1"/>
      <c r="F156" s="1"/>
      <c r="G156" s="1"/>
    </row>
    <row r="157" spans="3:7" x14ac:dyDescent="0.2">
      <c r="C157" s="1"/>
      <c r="D157" s="1"/>
      <c r="E157" s="1"/>
      <c r="F157" s="1"/>
      <c r="G157" s="1"/>
    </row>
    <row r="158" spans="3:7" x14ac:dyDescent="0.2">
      <c r="C158" s="1"/>
      <c r="D158" s="1"/>
      <c r="E158" s="1"/>
      <c r="F158" s="1"/>
      <c r="G158" s="1"/>
    </row>
    <row r="159" spans="3:7" x14ac:dyDescent="0.2">
      <c r="C159" s="1"/>
      <c r="D159" s="1"/>
      <c r="E159" s="1"/>
      <c r="F159" s="1"/>
      <c r="G159" s="1"/>
    </row>
    <row r="160" spans="3:7" x14ac:dyDescent="0.2">
      <c r="C160" s="1"/>
      <c r="D160" s="1"/>
      <c r="E160" s="1"/>
      <c r="F160" s="1"/>
      <c r="G160" s="1"/>
    </row>
    <row r="161" spans="3:7" x14ac:dyDescent="0.2">
      <c r="C161" s="1"/>
      <c r="D161" s="1"/>
      <c r="E161" s="1"/>
      <c r="F161" s="1"/>
      <c r="G161" s="1"/>
    </row>
    <row r="162" spans="3:7" x14ac:dyDescent="0.2">
      <c r="C162" s="1"/>
      <c r="D162" s="1"/>
      <c r="E162" s="1"/>
      <c r="F162" s="1"/>
      <c r="G162" s="1"/>
    </row>
    <row r="163" spans="3:7" x14ac:dyDescent="0.2">
      <c r="C163" s="1"/>
      <c r="D163" s="1"/>
      <c r="E163" s="1"/>
      <c r="F163" s="1"/>
      <c r="G163" s="1"/>
    </row>
    <row r="164" spans="3:7" x14ac:dyDescent="0.2">
      <c r="C164" s="1"/>
      <c r="D164" s="1"/>
      <c r="E164" s="1"/>
      <c r="F164" s="1"/>
      <c r="G164" s="1"/>
    </row>
    <row r="165" spans="3:7" x14ac:dyDescent="0.2">
      <c r="C165" s="1"/>
      <c r="D165" s="1"/>
      <c r="E165" s="1"/>
      <c r="F165" s="1"/>
      <c r="G165" s="1"/>
    </row>
    <row r="166" spans="3:7" x14ac:dyDescent="0.2">
      <c r="C166" s="1"/>
      <c r="D166" s="1"/>
      <c r="E166" s="1"/>
      <c r="F166" s="1"/>
      <c r="G166" s="1"/>
    </row>
    <row r="167" spans="3:7" x14ac:dyDescent="0.2">
      <c r="C167" s="1"/>
      <c r="D167" s="1"/>
      <c r="E167" s="1"/>
      <c r="F167" s="1"/>
      <c r="G167" s="1"/>
    </row>
    <row r="168" spans="3:7" x14ac:dyDescent="0.2">
      <c r="C168" s="1"/>
      <c r="D168" s="1"/>
      <c r="E168" s="1"/>
      <c r="F168" s="1"/>
      <c r="G168" s="1"/>
    </row>
    <row r="169" spans="3:7" x14ac:dyDescent="0.2">
      <c r="C169" s="1"/>
      <c r="D169" s="1"/>
      <c r="E169" s="1"/>
      <c r="F169" s="1"/>
      <c r="G169" s="1"/>
    </row>
    <row r="170" spans="3:7" x14ac:dyDescent="0.2">
      <c r="C170" s="1"/>
      <c r="D170" s="1"/>
      <c r="E170" s="1"/>
      <c r="F170" s="1"/>
      <c r="G170" s="1"/>
    </row>
    <row r="171" spans="3:7" x14ac:dyDescent="0.2">
      <c r="C171" s="1"/>
      <c r="D171" s="1"/>
      <c r="E171" s="1"/>
      <c r="F171" s="1"/>
      <c r="G171" s="1"/>
    </row>
    <row r="172" spans="3:7" x14ac:dyDescent="0.2">
      <c r="C172" s="1"/>
      <c r="D172" s="1"/>
      <c r="E172" s="1"/>
      <c r="F172" s="1"/>
      <c r="G172" s="1"/>
    </row>
    <row r="173" spans="3:7" x14ac:dyDescent="0.2">
      <c r="C173" s="1"/>
      <c r="D173" s="1"/>
      <c r="E173" s="1"/>
      <c r="F173" s="1"/>
      <c r="G173" s="1"/>
    </row>
    <row r="174" spans="3:7" x14ac:dyDescent="0.2">
      <c r="C174" s="1"/>
      <c r="D174" s="1"/>
      <c r="E174" s="1"/>
      <c r="F174" s="1"/>
      <c r="G174" s="1"/>
    </row>
    <row r="175" spans="3:7" x14ac:dyDescent="0.2">
      <c r="C175" s="1"/>
      <c r="D175" s="1"/>
      <c r="E175" s="1"/>
      <c r="F175" s="1"/>
      <c r="G175" s="1"/>
    </row>
    <row r="176" spans="3:7" x14ac:dyDescent="0.2">
      <c r="C176" s="1"/>
      <c r="D176" s="1"/>
      <c r="E176" s="1"/>
      <c r="F176" s="1"/>
      <c r="G176" s="1"/>
    </row>
    <row r="177" spans="3:7" x14ac:dyDescent="0.2">
      <c r="C177" s="2"/>
      <c r="D177" s="2"/>
      <c r="E177" s="2"/>
      <c r="F177" s="1"/>
      <c r="G177" s="1"/>
    </row>
    <row r="178" spans="3:7" x14ac:dyDescent="0.2">
      <c r="C178" s="2"/>
      <c r="D178" s="2"/>
      <c r="E178" s="2"/>
      <c r="F178" s="1"/>
      <c r="G178" s="1"/>
    </row>
    <row r="179" spans="3:7" x14ac:dyDescent="0.2">
      <c r="C179" s="1"/>
      <c r="D179" s="1"/>
      <c r="E179" s="1"/>
      <c r="F179" s="1"/>
      <c r="G179" s="1"/>
    </row>
    <row r="180" spans="3:7" x14ac:dyDescent="0.2">
      <c r="C180" s="1"/>
      <c r="D180" s="1"/>
      <c r="E180" s="1"/>
      <c r="F180" s="1"/>
      <c r="G180" s="1"/>
    </row>
    <row r="181" spans="3:7" x14ac:dyDescent="0.2">
      <c r="C181" s="1"/>
      <c r="D181" s="1"/>
      <c r="E181" s="1"/>
      <c r="F181" s="1"/>
      <c r="G181" s="1"/>
    </row>
    <row r="182" spans="3:7" x14ac:dyDescent="0.2">
      <c r="C182" s="1"/>
      <c r="D182" s="1"/>
      <c r="E182" s="1"/>
      <c r="F182" s="1"/>
      <c r="G182" s="1"/>
    </row>
    <row r="183" spans="3:7" x14ac:dyDescent="0.2">
      <c r="C183" s="1"/>
      <c r="D183" s="1"/>
      <c r="E183" s="1"/>
      <c r="F183" s="1"/>
      <c r="G183" s="1"/>
    </row>
    <row r="184" spans="3:7" x14ac:dyDescent="0.2">
      <c r="C184" s="1"/>
      <c r="D184" s="1"/>
      <c r="E184" s="1"/>
      <c r="F184" s="1"/>
      <c r="G184" s="1"/>
    </row>
    <row r="185" spans="3:7" x14ac:dyDescent="0.2">
      <c r="C185" s="1"/>
      <c r="D185" s="1"/>
      <c r="E185" s="1"/>
      <c r="F185" s="1"/>
      <c r="G185" s="1"/>
    </row>
    <row r="186" spans="3:7" x14ac:dyDescent="0.2">
      <c r="C186" s="1"/>
      <c r="D186" s="1"/>
      <c r="E186" s="1"/>
      <c r="F186" s="1"/>
      <c r="G186" s="1"/>
    </row>
    <row r="187" spans="3:7" x14ac:dyDescent="0.2">
      <c r="C187" s="2"/>
      <c r="D187" s="2"/>
      <c r="E187" s="2"/>
      <c r="F187" s="1"/>
      <c r="G187" s="1"/>
    </row>
    <row r="188" spans="3:7" x14ac:dyDescent="0.2">
      <c r="C188" s="2"/>
      <c r="D188" s="2"/>
      <c r="E188" s="2"/>
      <c r="F188" s="1"/>
      <c r="G188" s="1"/>
    </row>
  </sheetData>
  <sheetProtection password="F911" sheet="1" objects="1" scenarios="1" formatCells="0" formatColumns="0" formatRows="0" sort="0" autoFilter="0"/>
  <sortState ref="B10:H97">
    <sortCondition ref="B10:B97"/>
  </sortState>
  <mergeCells count="6">
    <mergeCell ref="B95:H96"/>
    <mergeCell ref="C6:D6"/>
    <mergeCell ref="F6:G6"/>
    <mergeCell ref="B106:H115"/>
    <mergeCell ref="B102:H104"/>
    <mergeCell ref="B98:H100"/>
  </mergeCells>
  <printOptions horizontalCentered="1"/>
  <pageMargins left="0.25" right="0.25" top="1" bottom="1" header="0.5" footer="0.5"/>
  <pageSetup orientation="portrait" r:id="rId1"/>
  <headerFooter alignWithMargins="0">
    <oddFooter>&amp;C&amp;10Collin IRO tkm; 10/29/2020; Page &amp;P of &amp;N
...\Faculty Workload\F-T vs P-T Faculty Load Reports\202110 Contact Hours.xlsx</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6"/>
  <sheetViews>
    <sheetView zoomScale="140" zoomScaleNormal="140" workbookViewId="0">
      <pane ySplit="7" topLeftCell="A8" activePane="bottomLeft" state="frozen"/>
      <selection activeCell="A8" sqref="A8"/>
      <selection pane="bottomLeft" activeCell="A8" sqref="A8"/>
    </sheetView>
  </sheetViews>
  <sheetFormatPr defaultColWidth="8.88671875" defaultRowHeight="12.75" x14ac:dyDescent="0.2"/>
  <cols>
    <col min="1" max="1" width="1.77734375" style="9" customWidth="1"/>
    <col min="2" max="2" width="10.77734375" style="9" customWidth="1"/>
    <col min="3" max="3" width="25.77734375" style="9" customWidth="1"/>
    <col min="4" max="4" width="8.77734375" style="9" customWidth="1"/>
    <col min="5" max="5" width="6.77734375" style="9" customWidth="1"/>
    <col min="6" max="6" width="1.77734375" style="9" customWidth="1"/>
    <col min="7" max="7" width="8.77734375" style="9" customWidth="1"/>
    <col min="8" max="8" width="6.77734375" style="9" customWidth="1"/>
    <col min="9" max="9" width="8.77734375" style="9" customWidth="1"/>
    <col min="10" max="12" width="1.77734375" style="9" customWidth="1"/>
    <col min="13" max="13" width="25.88671875" style="9" bestFit="1" customWidth="1"/>
    <col min="14" max="16" width="8.88671875" style="9"/>
    <col min="17" max="17" width="1.77734375" style="9" customWidth="1"/>
    <col min="18" max="16384" width="8.88671875" style="9"/>
  </cols>
  <sheetData>
    <row r="1" spans="1:16" ht="12.75" customHeight="1" x14ac:dyDescent="0.2">
      <c r="B1" s="83" t="s">
        <v>286</v>
      </c>
      <c r="C1" s="30"/>
      <c r="D1" s="30"/>
      <c r="E1" s="30"/>
      <c r="F1" s="30"/>
      <c r="G1" s="30"/>
      <c r="H1" s="30"/>
      <c r="I1" s="30"/>
    </row>
    <row r="2" spans="1:16" ht="12.75" customHeight="1" x14ac:dyDescent="0.2">
      <c r="B2" s="83" t="s">
        <v>40</v>
      </c>
      <c r="C2" s="30"/>
      <c r="D2" s="30"/>
      <c r="E2" s="30"/>
      <c r="F2" s="30"/>
      <c r="G2" s="30"/>
      <c r="H2" s="30"/>
      <c r="I2" s="30"/>
    </row>
    <row r="3" spans="1:16" ht="12.75" customHeight="1" x14ac:dyDescent="0.2">
      <c r="B3" s="83" t="s">
        <v>45</v>
      </c>
      <c r="C3" s="30"/>
      <c r="D3" s="30"/>
      <c r="E3" s="30"/>
      <c r="F3" s="30"/>
      <c r="G3" s="30"/>
      <c r="H3" s="30"/>
      <c r="I3" s="30"/>
    </row>
    <row r="4" spans="1:16" ht="12.75" customHeight="1" x14ac:dyDescent="0.2">
      <c r="B4" s="83" t="s">
        <v>298</v>
      </c>
      <c r="C4" s="30"/>
      <c r="D4" s="30"/>
      <c r="E4" s="30"/>
      <c r="F4" s="30"/>
      <c r="G4" s="30"/>
      <c r="H4" s="30"/>
      <c r="I4" s="30"/>
    </row>
    <row r="5" spans="1:16" ht="12.75" customHeight="1" x14ac:dyDescent="0.2">
      <c r="B5" s="101"/>
    </row>
    <row r="6" spans="1:16" ht="12.75" customHeight="1" x14ac:dyDescent="0.2">
      <c r="D6" s="291" t="s">
        <v>50</v>
      </c>
      <c r="E6" s="291"/>
      <c r="F6" s="3"/>
      <c r="G6" s="291" t="s">
        <v>27</v>
      </c>
      <c r="H6" s="291"/>
      <c r="I6" s="3"/>
    </row>
    <row r="7" spans="1:16" ht="12.75" customHeight="1" x14ac:dyDescent="0.2">
      <c r="B7" s="4" t="s">
        <v>28</v>
      </c>
      <c r="C7" s="4" t="s">
        <v>29</v>
      </c>
      <c r="D7" s="5" t="s">
        <v>30</v>
      </c>
      <c r="E7" s="90" t="s">
        <v>31</v>
      </c>
      <c r="F7" s="5"/>
      <c r="G7" s="5" t="s">
        <v>30</v>
      </c>
      <c r="H7" s="90" t="s">
        <v>31</v>
      </c>
      <c r="I7" s="5" t="s">
        <v>32</v>
      </c>
    </row>
    <row r="8" spans="1:16" ht="12.75" customHeight="1" thickBot="1" x14ac:dyDescent="0.25">
      <c r="A8" s="236"/>
      <c r="B8" s="295" t="s">
        <v>541</v>
      </c>
      <c r="C8" s="295"/>
      <c r="D8" s="208">
        <f>SUM(D39,D114,D174,D244,D275)</f>
        <v>14224</v>
      </c>
      <c r="E8" s="206">
        <f>D8/$I8</f>
        <v>0.18382961124896607</v>
      </c>
      <c r="F8" s="205"/>
      <c r="G8" s="208">
        <f>SUM(G39,G114,G174,G244,G275)</f>
        <v>63152</v>
      </c>
      <c r="H8" s="206">
        <f>G8/$I8</f>
        <v>0.81617038875103387</v>
      </c>
      <c r="I8" s="208">
        <f>+D8+G8</f>
        <v>77376</v>
      </c>
      <c r="N8" s="16"/>
      <c r="O8" s="16"/>
      <c r="P8" s="16"/>
    </row>
    <row r="9" spans="1:16" ht="12.75" customHeight="1" x14ac:dyDescent="0.2">
      <c r="A9" s="308" t="s">
        <v>441</v>
      </c>
      <c r="B9" s="309" t="s">
        <v>509</v>
      </c>
      <c r="C9" s="190" t="s">
        <v>312</v>
      </c>
      <c r="D9" s="94"/>
      <c r="E9" s="95"/>
      <c r="F9" s="94"/>
      <c r="G9" s="94"/>
      <c r="H9" s="95"/>
      <c r="I9" s="94"/>
      <c r="N9" s="16"/>
      <c r="O9" s="16"/>
      <c r="P9" s="16"/>
    </row>
    <row r="10" spans="1:16" ht="12.75" customHeight="1" x14ac:dyDescent="0.2">
      <c r="A10" s="308"/>
      <c r="B10" s="310"/>
      <c r="C10" s="191" t="s">
        <v>15</v>
      </c>
      <c r="D10" s="19">
        <v>0</v>
      </c>
      <c r="E10" s="20" t="s">
        <v>165</v>
      </c>
      <c r="F10" s="19"/>
      <c r="G10" s="19">
        <v>0</v>
      </c>
      <c r="H10" s="20" t="s">
        <v>165</v>
      </c>
      <c r="I10" s="19">
        <f t="shared" ref="I10:I73" si="0">+D10+G10</f>
        <v>0</v>
      </c>
      <c r="N10" s="16"/>
      <c r="O10" s="16"/>
      <c r="P10" s="16"/>
    </row>
    <row r="11" spans="1:16" ht="12.75" customHeight="1" x14ac:dyDescent="0.2">
      <c r="A11" s="308"/>
      <c r="B11" s="310"/>
      <c r="C11" s="191" t="s">
        <v>39</v>
      </c>
      <c r="D11" s="19">
        <v>0</v>
      </c>
      <c r="E11" s="20" t="s">
        <v>165</v>
      </c>
      <c r="F11" s="11"/>
      <c r="G11" s="19">
        <v>0</v>
      </c>
      <c r="H11" s="20" t="s">
        <v>165</v>
      </c>
      <c r="I11" s="11">
        <f t="shared" si="0"/>
        <v>0</v>
      </c>
    </row>
    <row r="12" spans="1:16" ht="12.75" customHeight="1" x14ac:dyDescent="0.2">
      <c r="A12" s="308"/>
      <c r="B12" s="311"/>
      <c r="C12" s="18" t="s">
        <v>357</v>
      </c>
      <c r="D12" s="19">
        <v>0</v>
      </c>
      <c r="E12" s="20" t="s">
        <v>165</v>
      </c>
      <c r="F12" s="11"/>
      <c r="G12" s="19">
        <v>0</v>
      </c>
      <c r="H12" s="20" t="s">
        <v>165</v>
      </c>
      <c r="I12" s="11">
        <f t="shared" si="0"/>
        <v>0</v>
      </c>
      <c r="N12" s="16"/>
      <c r="O12" s="16"/>
      <c r="P12" s="16"/>
    </row>
    <row r="13" spans="1:16" ht="12.75" customHeight="1" x14ac:dyDescent="0.2">
      <c r="A13" s="308"/>
      <c r="B13" s="311"/>
      <c r="C13" s="18" t="s">
        <v>1</v>
      </c>
      <c r="D13" s="19">
        <v>0</v>
      </c>
      <c r="E13" s="20" t="s">
        <v>165</v>
      </c>
      <c r="F13" s="11"/>
      <c r="G13" s="19">
        <v>0</v>
      </c>
      <c r="H13" s="20" t="s">
        <v>165</v>
      </c>
      <c r="I13" s="11">
        <f t="shared" si="0"/>
        <v>0</v>
      </c>
    </row>
    <row r="14" spans="1:16" ht="12.75" customHeight="1" x14ac:dyDescent="0.2">
      <c r="A14" s="308"/>
      <c r="B14" s="311"/>
      <c r="C14" s="18" t="s">
        <v>17</v>
      </c>
      <c r="D14" s="19">
        <v>0</v>
      </c>
      <c r="E14" s="20" t="s">
        <v>165</v>
      </c>
      <c r="F14" s="14"/>
      <c r="G14" s="19">
        <v>0</v>
      </c>
      <c r="H14" s="20" t="s">
        <v>165</v>
      </c>
      <c r="I14" s="11">
        <f t="shared" si="0"/>
        <v>0</v>
      </c>
      <c r="N14" s="16"/>
      <c r="O14" s="16"/>
    </row>
    <row r="15" spans="1:16" ht="12.75" customHeight="1" x14ac:dyDescent="0.2">
      <c r="A15" s="308"/>
      <c r="B15" s="311"/>
      <c r="C15" s="18" t="s">
        <v>22</v>
      </c>
      <c r="D15" s="19">
        <v>0</v>
      </c>
      <c r="E15" s="20" t="s">
        <v>165</v>
      </c>
      <c r="F15" s="11"/>
      <c r="G15" s="19">
        <v>0</v>
      </c>
      <c r="H15" s="20" t="s">
        <v>165</v>
      </c>
      <c r="I15" s="11">
        <f t="shared" si="0"/>
        <v>0</v>
      </c>
    </row>
    <row r="16" spans="1:16" ht="12.75" customHeight="1" x14ac:dyDescent="0.2">
      <c r="A16" s="308"/>
      <c r="B16" s="311"/>
      <c r="C16" s="18" t="s">
        <v>6</v>
      </c>
      <c r="D16" s="19">
        <v>0</v>
      </c>
      <c r="E16" s="20" t="s">
        <v>165</v>
      </c>
      <c r="F16" s="11"/>
      <c r="G16" s="19">
        <v>0</v>
      </c>
      <c r="H16" s="20" t="s">
        <v>165</v>
      </c>
      <c r="I16" s="11">
        <f t="shared" si="0"/>
        <v>0</v>
      </c>
      <c r="N16" s="16"/>
      <c r="O16" s="16"/>
      <c r="P16" s="16"/>
    </row>
    <row r="17" spans="1:16" ht="12.75" customHeight="1" x14ac:dyDescent="0.2">
      <c r="A17" s="308"/>
      <c r="B17" s="311"/>
      <c r="C17" s="18" t="s">
        <v>19</v>
      </c>
      <c r="D17" s="19">
        <v>0</v>
      </c>
      <c r="E17" s="20" t="s">
        <v>165</v>
      </c>
      <c r="F17" s="11"/>
      <c r="G17" s="19">
        <v>0</v>
      </c>
      <c r="H17" s="20" t="s">
        <v>165</v>
      </c>
      <c r="I17" s="11">
        <f t="shared" si="0"/>
        <v>0</v>
      </c>
      <c r="N17" s="16"/>
      <c r="O17" s="16"/>
      <c r="P17" s="16"/>
    </row>
    <row r="18" spans="1:16" ht="12.75" customHeight="1" x14ac:dyDescent="0.2">
      <c r="A18" s="308"/>
      <c r="B18" s="311"/>
      <c r="C18" s="18" t="s">
        <v>23</v>
      </c>
      <c r="D18" s="19">
        <v>0</v>
      </c>
      <c r="E18" s="20" t="s">
        <v>165</v>
      </c>
      <c r="F18" s="11"/>
      <c r="G18" s="19">
        <v>0</v>
      </c>
      <c r="H18" s="20" t="s">
        <v>165</v>
      </c>
      <c r="I18" s="11">
        <f t="shared" si="0"/>
        <v>0</v>
      </c>
      <c r="N18" s="16"/>
      <c r="O18" s="16"/>
      <c r="P18" s="16"/>
    </row>
    <row r="19" spans="1:16" ht="12.75" customHeight="1" x14ac:dyDescent="0.2">
      <c r="A19" s="308"/>
      <c r="B19" s="311"/>
      <c r="C19" s="18" t="s">
        <v>24</v>
      </c>
      <c r="D19" s="19">
        <v>0</v>
      </c>
      <c r="E19" s="20" t="s">
        <v>165</v>
      </c>
      <c r="F19" s="11"/>
      <c r="G19" s="19">
        <v>0</v>
      </c>
      <c r="H19" s="20" t="s">
        <v>165</v>
      </c>
      <c r="I19" s="11">
        <f t="shared" si="0"/>
        <v>0</v>
      </c>
    </row>
    <row r="20" spans="1:16" ht="12.75" customHeight="1" x14ac:dyDescent="0.2">
      <c r="A20" s="308"/>
      <c r="B20" s="311"/>
      <c r="C20" s="18" t="s">
        <v>5</v>
      </c>
      <c r="D20" s="19">
        <v>0</v>
      </c>
      <c r="E20" s="20" t="s">
        <v>165</v>
      </c>
      <c r="F20" s="11"/>
      <c r="G20" s="19">
        <v>0</v>
      </c>
      <c r="H20" s="20" t="s">
        <v>165</v>
      </c>
      <c r="I20" s="11">
        <f t="shared" si="0"/>
        <v>0</v>
      </c>
      <c r="N20" s="16"/>
      <c r="O20" s="16"/>
    </row>
    <row r="21" spans="1:16" ht="12.75" customHeight="1" thickBot="1" x14ac:dyDescent="0.25">
      <c r="A21" s="308"/>
      <c r="B21" s="312"/>
      <c r="C21" s="204" t="s">
        <v>26</v>
      </c>
      <c r="D21" s="205">
        <f>SUM(D10:D20)</f>
        <v>0</v>
      </c>
      <c r="E21" s="206" t="s">
        <v>165</v>
      </c>
      <c r="F21" s="207"/>
      <c r="G21" s="205">
        <f>SUM(G10:G20)</f>
        <v>0</v>
      </c>
      <c r="H21" s="206" t="s">
        <v>165</v>
      </c>
      <c r="I21" s="208">
        <f t="shared" si="0"/>
        <v>0</v>
      </c>
      <c r="P21" s="16"/>
    </row>
    <row r="22" spans="1:16" ht="12.75" customHeight="1" x14ac:dyDescent="0.2">
      <c r="A22" s="308"/>
      <c r="B22" s="313" t="s">
        <v>510</v>
      </c>
      <c r="C22" s="187" t="s">
        <v>479</v>
      </c>
      <c r="D22" s="19">
        <v>0</v>
      </c>
      <c r="E22" s="20" t="s">
        <v>165</v>
      </c>
      <c r="F22" s="19"/>
      <c r="G22" s="19">
        <v>0</v>
      </c>
      <c r="H22" s="20" t="s">
        <v>165</v>
      </c>
      <c r="I22" s="19">
        <f t="shared" si="0"/>
        <v>0</v>
      </c>
      <c r="N22" s="16"/>
      <c r="O22" s="16"/>
      <c r="P22" s="16"/>
    </row>
    <row r="23" spans="1:16" ht="12.75" customHeight="1" x14ac:dyDescent="0.2">
      <c r="A23" s="308"/>
      <c r="B23" s="313"/>
      <c r="C23" s="18" t="s">
        <v>480</v>
      </c>
      <c r="D23" s="19">
        <v>0</v>
      </c>
      <c r="E23" s="20" t="s">
        <v>165</v>
      </c>
      <c r="F23" s="14"/>
      <c r="G23" s="19">
        <v>0</v>
      </c>
      <c r="H23" s="20" t="s">
        <v>165</v>
      </c>
      <c r="I23" s="11">
        <f t="shared" si="0"/>
        <v>0</v>
      </c>
      <c r="O23" s="16"/>
      <c r="P23" s="16"/>
    </row>
    <row r="24" spans="1:16" ht="12.75" customHeight="1" x14ac:dyDescent="0.2">
      <c r="A24" s="308"/>
      <c r="B24" s="313"/>
      <c r="C24" s="18" t="s">
        <v>101</v>
      </c>
      <c r="D24" s="19">
        <v>0</v>
      </c>
      <c r="E24" s="20" t="s">
        <v>165</v>
      </c>
      <c r="F24" s="14"/>
      <c r="G24" s="19">
        <v>0</v>
      </c>
      <c r="H24" s="20" t="s">
        <v>165</v>
      </c>
      <c r="I24" s="11">
        <f t="shared" si="0"/>
        <v>0</v>
      </c>
      <c r="N24" s="16"/>
      <c r="O24" s="16"/>
      <c r="P24" s="16"/>
    </row>
    <row r="25" spans="1:16" ht="12.75" customHeight="1" x14ac:dyDescent="0.2">
      <c r="A25" s="308"/>
      <c r="B25" s="313"/>
      <c r="C25" s="18" t="s">
        <v>481</v>
      </c>
      <c r="D25" s="19">
        <v>0</v>
      </c>
      <c r="E25" s="20" t="s">
        <v>165</v>
      </c>
      <c r="F25" s="11"/>
      <c r="G25" s="19">
        <v>0</v>
      </c>
      <c r="H25" s="20" t="s">
        <v>165</v>
      </c>
      <c r="I25" s="11">
        <f t="shared" si="0"/>
        <v>0</v>
      </c>
    </row>
    <row r="26" spans="1:16" ht="12.75" customHeight="1" x14ac:dyDescent="0.2">
      <c r="A26" s="308"/>
      <c r="B26" s="313"/>
      <c r="C26" s="18" t="s">
        <v>482</v>
      </c>
      <c r="D26" s="19">
        <v>0</v>
      </c>
      <c r="E26" s="20" t="s">
        <v>165</v>
      </c>
      <c r="F26" s="11"/>
      <c r="G26" s="19">
        <v>0</v>
      </c>
      <c r="H26" s="20" t="s">
        <v>165</v>
      </c>
      <c r="I26" s="11">
        <f t="shared" si="0"/>
        <v>0</v>
      </c>
    </row>
    <row r="27" spans="1:16" ht="12.75" customHeight="1" x14ac:dyDescent="0.2">
      <c r="A27" s="308"/>
      <c r="B27" s="313"/>
      <c r="C27" s="18" t="s">
        <v>483</v>
      </c>
      <c r="D27" s="19">
        <v>0</v>
      </c>
      <c r="E27" s="20" t="s">
        <v>165</v>
      </c>
      <c r="F27" s="11"/>
      <c r="G27" s="19">
        <v>0</v>
      </c>
      <c r="H27" s="20" t="s">
        <v>165</v>
      </c>
      <c r="I27" s="11">
        <f t="shared" si="0"/>
        <v>0</v>
      </c>
    </row>
    <row r="28" spans="1:16" ht="12.75" customHeight="1" x14ac:dyDescent="0.2">
      <c r="A28" s="308"/>
      <c r="B28" s="313"/>
      <c r="C28" s="18" t="s">
        <v>484</v>
      </c>
      <c r="D28" s="19">
        <v>0</v>
      </c>
      <c r="E28" s="20" t="s">
        <v>165</v>
      </c>
      <c r="F28" s="11"/>
      <c r="G28" s="19">
        <v>0</v>
      </c>
      <c r="H28" s="20" t="s">
        <v>165</v>
      </c>
      <c r="I28" s="11">
        <f t="shared" si="0"/>
        <v>0</v>
      </c>
    </row>
    <row r="29" spans="1:16" ht="12.75" customHeight="1" x14ac:dyDescent="0.2">
      <c r="A29" s="308"/>
      <c r="B29" s="313"/>
      <c r="C29" s="18" t="s">
        <v>103</v>
      </c>
      <c r="D29" s="19">
        <v>0</v>
      </c>
      <c r="E29" s="20" t="s">
        <v>165</v>
      </c>
      <c r="F29" s="11"/>
      <c r="G29" s="19">
        <v>0</v>
      </c>
      <c r="H29" s="20" t="s">
        <v>165</v>
      </c>
      <c r="I29" s="11">
        <f t="shared" si="0"/>
        <v>0</v>
      </c>
    </row>
    <row r="30" spans="1:16" ht="12.75" customHeight="1" x14ac:dyDescent="0.2">
      <c r="A30" s="308"/>
      <c r="B30" s="313"/>
      <c r="C30" s="18" t="s">
        <v>104</v>
      </c>
      <c r="D30" s="11">
        <v>704</v>
      </c>
      <c r="E30" s="12">
        <f t="shared" ref="E30:E73" si="1">+D30/$I30</f>
        <v>1</v>
      </c>
      <c r="F30" s="11"/>
      <c r="G30" s="11">
        <v>0</v>
      </c>
      <c r="H30" s="12">
        <f t="shared" ref="H30:H73" si="2">+G30/$I30</f>
        <v>0</v>
      </c>
      <c r="I30" s="11">
        <f t="shared" si="0"/>
        <v>704</v>
      </c>
    </row>
    <row r="31" spans="1:16" ht="12.75" customHeight="1" x14ac:dyDescent="0.2">
      <c r="A31" s="308"/>
      <c r="B31" s="313"/>
      <c r="C31" s="18" t="s">
        <v>485</v>
      </c>
      <c r="D31" s="19">
        <v>0</v>
      </c>
      <c r="E31" s="20" t="s">
        <v>165</v>
      </c>
      <c r="F31" s="11"/>
      <c r="G31" s="19">
        <v>0</v>
      </c>
      <c r="H31" s="20" t="s">
        <v>165</v>
      </c>
      <c r="I31" s="11">
        <f t="shared" si="0"/>
        <v>0</v>
      </c>
    </row>
    <row r="32" spans="1:16" ht="12.75" customHeight="1" x14ac:dyDescent="0.2">
      <c r="A32" s="308"/>
      <c r="B32" s="313"/>
      <c r="C32" s="18" t="s">
        <v>131</v>
      </c>
      <c r="D32" s="19">
        <v>0</v>
      </c>
      <c r="E32" s="20" t="s">
        <v>165</v>
      </c>
      <c r="F32" s="19"/>
      <c r="G32" s="19">
        <v>0</v>
      </c>
      <c r="H32" s="20" t="s">
        <v>165</v>
      </c>
      <c r="I32" s="19">
        <f t="shared" si="0"/>
        <v>0</v>
      </c>
    </row>
    <row r="33" spans="1:16" ht="12.75" customHeight="1" x14ac:dyDescent="0.2">
      <c r="A33" s="308"/>
      <c r="B33" s="313"/>
      <c r="C33" s="18" t="s">
        <v>478</v>
      </c>
      <c r="D33" s="19">
        <v>0</v>
      </c>
      <c r="E33" s="20" t="s">
        <v>165</v>
      </c>
      <c r="F33" s="14"/>
      <c r="G33" s="19">
        <v>0</v>
      </c>
      <c r="H33" s="20" t="s">
        <v>165</v>
      </c>
      <c r="I33" s="11">
        <f t="shared" si="0"/>
        <v>0</v>
      </c>
    </row>
    <row r="34" spans="1:16" ht="12.75" customHeight="1" x14ac:dyDescent="0.2">
      <c r="A34" s="308"/>
      <c r="B34" s="313"/>
      <c r="C34" s="18" t="s">
        <v>105</v>
      </c>
      <c r="D34" s="19">
        <v>0</v>
      </c>
      <c r="E34" s="20" t="s">
        <v>165</v>
      </c>
      <c r="F34" s="11"/>
      <c r="G34" s="19">
        <v>0</v>
      </c>
      <c r="H34" s="20" t="s">
        <v>165</v>
      </c>
      <c r="I34" s="11">
        <f t="shared" si="0"/>
        <v>0</v>
      </c>
    </row>
    <row r="35" spans="1:16" ht="12.75" customHeight="1" x14ac:dyDescent="0.2">
      <c r="A35" s="308"/>
      <c r="B35" s="313"/>
      <c r="C35" s="18" t="s">
        <v>477</v>
      </c>
      <c r="D35" s="19">
        <v>0</v>
      </c>
      <c r="E35" s="20" t="s">
        <v>165</v>
      </c>
      <c r="F35" s="11"/>
      <c r="G35" s="19">
        <v>0</v>
      </c>
      <c r="H35" s="20" t="s">
        <v>165</v>
      </c>
      <c r="I35" s="11">
        <f t="shared" si="0"/>
        <v>0</v>
      </c>
    </row>
    <row r="36" spans="1:16" ht="12.75" customHeight="1" x14ac:dyDescent="0.2">
      <c r="A36" s="308"/>
      <c r="B36" s="313"/>
      <c r="C36" s="18" t="s">
        <v>476</v>
      </c>
      <c r="D36" s="19">
        <v>0</v>
      </c>
      <c r="E36" s="20" t="s">
        <v>165</v>
      </c>
      <c r="F36" s="11"/>
      <c r="G36" s="19">
        <v>0</v>
      </c>
      <c r="H36" s="20" t="s">
        <v>165</v>
      </c>
      <c r="I36" s="11">
        <f t="shared" si="0"/>
        <v>0</v>
      </c>
    </row>
    <row r="37" spans="1:16" ht="12.75" customHeight="1" x14ac:dyDescent="0.2">
      <c r="A37" s="308"/>
      <c r="B37" s="313"/>
      <c r="C37" s="18" t="s">
        <v>475</v>
      </c>
      <c r="D37" s="19">
        <v>0</v>
      </c>
      <c r="E37" s="20" t="s">
        <v>165</v>
      </c>
      <c r="F37" s="11"/>
      <c r="G37" s="19">
        <v>0</v>
      </c>
      <c r="H37" s="20" t="s">
        <v>165</v>
      </c>
      <c r="I37" s="11">
        <f t="shared" si="0"/>
        <v>0</v>
      </c>
      <c r="N37" s="16"/>
      <c r="O37" s="16"/>
      <c r="P37" s="16"/>
    </row>
    <row r="38" spans="1:16" ht="12.75" customHeight="1" thickBot="1" x14ac:dyDescent="0.25">
      <c r="A38" s="308"/>
      <c r="B38" s="314"/>
      <c r="C38" s="276" t="s">
        <v>26</v>
      </c>
      <c r="D38" s="205">
        <f>SUM(D22:D37)</f>
        <v>704</v>
      </c>
      <c r="E38" s="206">
        <f t="shared" si="1"/>
        <v>1</v>
      </c>
      <c r="F38" s="208"/>
      <c r="G38" s="205">
        <f>SUM(G22:G37)</f>
        <v>0</v>
      </c>
      <c r="H38" s="206">
        <f t="shared" si="2"/>
        <v>0</v>
      </c>
      <c r="I38" s="208">
        <f t="shared" si="0"/>
        <v>704</v>
      </c>
    </row>
    <row r="39" spans="1:16" ht="12.75" customHeight="1" thickBot="1" x14ac:dyDescent="0.25">
      <c r="A39" s="296" t="s">
        <v>515</v>
      </c>
      <c r="B39" s="297"/>
      <c r="C39" s="298"/>
      <c r="D39" s="245">
        <f>SUM(D21,D38)</f>
        <v>704</v>
      </c>
      <c r="E39" s="246">
        <f t="shared" si="1"/>
        <v>1</v>
      </c>
      <c r="F39" s="247"/>
      <c r="G39" s="245">
        <f>SUM(G21,G38)</f>
        <v>0</v>
      </c>
      <c r="H39" s="246">
        <f t="shared" si="2"/>
        <v>0</v>
      </c>
      <c r="I39" s="247">
        <f t="shared" si="0"/>
        <v>704</v>
      </c>
    </row>
    <row r="40" spans="1:16" ht="12.75" customHeight="1" x14ac:dyDescent="0.2">
      <c r="A40" s="315" t="s">
        <v>133</v>
      </c>
      <c r="B40" s="309" t="s">
        <v>509</v>
      </c>
      <c r="C40" s="192" t="s">
        <v>86</v>
      </c>
      <c r="D40" s="79"/>
      <c r="E40" s="78"/>
      <c r="F40" s="79"/>
      <c r="G40" s="79"/>
      <c r="H40" s="78"/>
      <c r="I40" s="79"/>
    </row>
    <row r="41" spans="1:16" ht="12.75" customHeight="1" x14ac:dyDescent="0.2">
      <c r="A41" s="316"/>
      <c r="B41" s="316"/>
      <c r="C41" s="18" t="s">
        <v>20</v>
      </c>
      <c r="D41" s="19">
        <v>0</v>
      </c>
      <c r="E41" s="20" t="s">
        <v>165</v>
      </c>
      <c r="F41" s="14"/>
      <c r="G41" s="19">
        <v>0</v>
      </c>
      <c r="H41" s="20" t="s">
        <v>165</v>
      </c>
      <c r="I41" s="11">
        <f t="shared" si="0"/>
        <v>0</v>
      </c>
    </row>
    <row r="42" spans="1:16" ht="12.75" customHeight="1" x14ac:dyDescent="0.2">
      <c r="A42" s="316"/>
      <c r="B42" s="316"/>
      <c r="C42" s="18" t="s">
        <v>7</v>
      </c>
      <c r="D42" s="19">
        <v>0</v>
      </c>
      <c r="E42" s="20" t="s">
        <v>165</v>
      </c>
      <c r="F42" s="11"/>
      <c r="G42" s="19">
        <v>0</v>
      </c>
      <c r="H42" s="20" t="s">
        <v>165</v>
      </c>
      <c r="I42" s="11">
        <f t="shared" si="0"/>
        <v>0</v>
      </c>
    </row>
    <row r="43" spans="1:16" ht="12.75" customHeight="1" x14ac:dyDescent="0.2">
      <c r="A43" s="316"/>
      <c r="B43" s="316"/>
      <c r="C43" s="18" t="s">
        <v>357</v>
      </c>
      <c r="D43" s="19">
        <v>0</v>
      </c>
      <c r="E43" s="20" t="s">
        <v>165</v>
      </c>
      <c r="F43" s="11"/>
      <c r="G43" s="19">
        <v>0</v>
      </c>
      <c r="H43" s="20" t="s">
        <v>165</v>
      </c>
      <c r="I43" s="11">
        <f t="shared" si="0"/>
        <v>0</v>
      </c>
    </row>
    <row r="44" spans="1:16" ht="12.75" customHeight="1" x14ac:dyDescent="0.2">
      <c r="A44" s="316"/>
      <c r="B44" s="316"/>
      <c r="C44" s="18" t="s">
        <v>21</v>
      </c>
      <c r="D44" s="19">
        <v>0</v>
      </c>
      <c r="E44" s="20" t="s">
        <v>165</v>
      </c>
      <c r="F44" s="11"/>
      <c r="G44" s="19">
        <v>0</v>
      </c>
      <c r="H44" s="20" t="s">
        <v>165</v>
      </c>
      <c r="I44" s="11">
        <f t="shared" si="0"/>
        <v>0</v>
      </c>
    </row>
    <row r="45" spans="1:16" ht="12.75" customHeight="1" x14ac:dyDescent="0.2">
      <c r="A45" s="316"/>
      <c r="B45" s="316"/>
      <c r="C45" s="18" t="s">
        <v>22</v>
      </c>
      <c r="D45" s="11">
        <v>0</v>
      </c>
      <c r="E45" s="12">
        <f t="shared" si="1"/>
        <v>0</v>
      </c>
      <c r="F45" s="11"/>
      <c r="G45" s="11">
        <v>1008</v>
      </c>
      <c r="H45" s="12">
        <f t="shared" si="2"/>
        <v>1</v>
      </c>
      <c r="I45" s="11">
        <f t="shared" si="0"/>
        <v>1008</v>
      </c>
      <c r="N45" s="16"/>
      <c r="O45" s="16"/>
      <c r="P45" s="16"/>
    </row>
    <row r="46" spans="1:16" ht="12.75" customHeight="1" x14ac:dyDescent="0.2">
      <c r="A46" s="316"/>
      <c r="B46" s="316"/>
      <c r="C46" s="18" t="s">
        <v>23</v>
      </c>
      <c r="D46" s="19">
        <v>0</v>
      </c>
      <c r="E46" s="20" t="s">
        <v>165</v>
      </c>
      <c r="F46" s="189"/>
      <c r="G46" s="19">
        <v>0</v>
      </c>
      <c r="H46" s="20" t="s">
        <v>165</v>
      </c>
      <c r="I46" s="199">
        <f t="shared" si="0"/>
        <v>0</v>
      </c>
    </row>
    <row r="47" spans="1:16" ht="12.75" customHeight="1" x14ac:dyDescent="0.2">
      <c r="A47" s="316"/>
      <c r="B47" s="316"/>
      <c r="C47" s="18" t="s">
        <v>24</v>
      </c>
      <c r="D47" s="19">
        <v>0</v>
      </c>
      <c r="E47" s="20" t="s">
        <v>165</v>
      </c>
      <c r="F47" s="189"/>
      <c r="G47" s="19">
        <v>0</v>
      </c>
      <c r="H47" s="20" t="s">
        <v>165</v>
      </c>
      <c r="I47" s="199">
        <f t="shared" si="0"/>
        <v>0</v>
      </c>
    </row>
    <row r="48" spans="1:16" ht="12.75" customHeight="1" x14ac:dyDescent="0.2">
      <c r="A48" s="316"/>
      <c r="B48" s="316"/>
      <c r="C48" s="18" t="s">
        <v>25</v>
      </c>
      <c r="D48" s="19">
        <v>0</v>
      </c>
      <c r="E48" s="20" t="s">
        <v>165</v>
      </c>
      <c r="F48" s="189"/>
      <c r="G48" s="19">
        <v>0</v>
      </c>
      <c r="H48" s="20" t="s">
        <v>165</v>
      </c>
      <c r="I48" s="199">
        <f t="shared" si="0"/>
        <v>0</v>
      </c>
    </row>
    <row r="49" spans="1:16" ht="12.75" customHeight="1" x14ac:dyDescent="0.2">
      <c r="A49" s="316"/>
      <c r="B49" s="316"/>
      <c r="C49" s="61" t="s">
        <v>91</v>
      </c>
      <c r="D49" s="59">
        <f>SUM(D41:D48)</f>
        <v>0</v>
      </c>
      <c r="E49" s="60">
        <f t="shared" si="1"/>
        <v>0</v>
      </c>
      <c r="F49" s="59"/>
      <c r="G49" s="59">
        <f>SUM(G41:G48)</f>
        <v>1008</v>
      </c>
      <c r="H49" s="60">
        <f t="shared" si="2"/>
        <v>1</v>
      </c>
      <c r="I49" s="59">
        <f t="shared" si="0"/>
        <v>1008</v>
      </c>
    </row>
    <row r="50" spans="1:16" ht="12.75" customHeight="1" x14ac:dyDescent="0.2">
      <c r="A50" s="316"/>
      <c r="B50" s="316"/>
      <c r="C50" s="192" t="s">
        <v>129</v>
      </c>
      <c r="D50" s="79"/>
      <c r="E50" s="78"/>
      <c r="F50" s="79"/>
      <c r="G50" s="79"/>
      <c r="H50" s="78"/>
      <c r="I50" s="79"/>
      <c r="O50" s="16"/>
      <c r="P50" s="16"/>
    </row>
    <row r="51" spans="1:16" ht="12.75" customHeight="1" x14ac:dyDescent="0.2">
      <c r="A51" s="316"/>
      <c r="B51" s="316"/>
      <c r="C51" s="18" t="s">
        <v>8</v>
      </c>
      <c r="D51" s="19">
        <v>0</v>
      </c>
      <c r="E51" s="20" t="s">
        <v>165</v>
      </c>
      <c r="F51" s="19"/>
      <c r="G51" s="19">
        <v>0</v>
      </c>
      <c r="H51" s="20" t="s">
        <v>165</v>
      </c>
      <c r="I51" s="19">
        <f t="shared" si="0"/>
        <v>0</v>
      </c>
    </row>
    <row r="52" spans="1:16" ht="12.75" customHeight="1" x14ac:dyDescent="0.2">
      <c r="A52" s="316"/>
      <c r="B52" s="316"/>
      <c r="C52" s="18" t="s">
        <v>1</v>
      </c>
      <c r="D52" s="19">
        <v>0</v>
      </c>
      <c r="E52" s="20" t="s">
        <v>165</v>
      </c>
      <c r="F52" s="11"/>
      <c r="G52" s="19">
        <v>0</v>
      </c>
      <c r="H52" s="20" t="s">
        <v>165</v>
      </c>
      <c r="I52" s="11">
        <f t="shared" si="0"/>
        <v>0</v>
      </c>
    </row>
    <row r="53" spans="1:16" ht="12.75" customHeight="1" x14ac:dyDescent="0.2">
      <c r="A53" s="316"/>
      <c r="B53" s="316"/>
      <c r="C53" s="18" t="s">
        <v>2</v>
      </c>
      <c r="D53" s="19">
        <v>0</v>
      </c>
      <c r="E53" s="20" t="s">
        <v>165</v>
      </c>
      <c r="F53" s="11"/>
      <c r="G53" s="19">
        <v>0</v>
      </c>
      <c r="H53" s="20" t="s">
        <v>165</v>
      </c>
      <c r="I53" s="11">
        <f t="shared" si="0"/>
        <v>0</v>
      </c>
    </row>
    <row r="54" spans="1:16" ht="12.75" customHeight="1" x14ac:dyDescent="0.2">
      <c r="A54" s="316"/>
      <c r="B54" s="316"/>
      <c r="C54" s="18" t="s">
        <v>3</v>
      </c>
      <c r="D54" s="19">
        <v>0</v>
      </c>
      <c r="E54" s="20" t="s">
        <v>165</v>
      </c>
      <c r="F54" s="11"/>
      <c r="G54" s="19">
        <v>0</v>
      </c>
      <c r="H54" s="20" t="s">
        <v>165</v>
      </c>
      <c r="I54" s="11">
        <f t="shared" si="0"/>
        <v>0</v>
      </c>
      <c r="N54" s="16"/>
      <c r="O54" s="16"/>
      <c r="P54" s="16"/>
    </row>
    <row r="55" spans="1:16" ht="12.75" customHeight="1" x14ac:dyDescent="0.2">
      <c r="A55" s="316"/>
      <c r="B55" s="316"/>
      <c r="C55" s="191" t="s">
        <v>9</v>
      </c>
      <c r="D55" s="19">
        <v>0</v>
      </c>
      <c r="E55" s="20" t="s">
        <v>165</v>
      </c>
      <c r="F55" s="11"/>
      <c r="G55" s="19">
        <v>0</v>
      </c>
      <c r="H55" s="20" t="s">
        <v>165</v>
      </c>
      <c r="I55" s="11">
        <f t="shared" si="0"/>
        <v>0</v>
      </c>
    </row>
    <row r="56" spans="1:16" ht="12.75" customHeight="1" x14ac:dyDescent="0.2">
      <c r="A56" s="316"/>
      <c r="B56" s="316"/>
      <c r="C56" s="18" t="s">
        <v>4</v>
      </c>
      <c r="D56" s="19">
        <v>0</v>
      </c>
      <c r="E56" s="20" t="s">
        <v>165</v>
      </c>
      <c r="F56" s="11"/>
      <c r="G56" s="19">
        <v>0</v>
      </c>
      <c r="H56" s="20" t="s">
        <v>165</v>
      </c>
      <c r="I56" s="11">
        <f t="shared" si="0"/>
        <v>0</v>
      </c>
      <c r="N56" s="16"/>
      <c r="O56" s="16"/>
      <c r="P56" s="16"/>
    </row>
    <row r="57" spans="1:16" ht="12.75" customHeight="1" x14ac:dyDescent="0.2">
      <c r="A57" s="316"/>
      <c r="B57" s="316"/>
      <c r="C57" s="18" t="s">
        <v>10</v>
      </c>
      <c r="D57" s="19">
        <v>0</v>
      </c>
      <c r="E57" s="20" t="s">
        <v>165</v>
      </c>
      <c r="F57" s="11"/>
      <c r="G57" s="19">
        <v>0</v>
      </c>
      <c r="H57" s="20" t="s">
        <v>165</v>
      </c>
      <c r="I57" s="11">
        <f t="shared" si="0"/>
        <v>0</v>
      </c>
      <c r="O57" s="16"/>
      <c r="P57" s="16"/>
    </row>
    <row r="58" spans="1:16" ht="12.75" customHeight="1" x14ac:dyDescent="0.2">
      <c r="A58" s="316"/>
      <c r="B58" s="316"/>
      <c r="C58" s="188" t="s">
        <v>52</v>
      </c>
      <c r="D58" s="19">
        <v>0</v>
      </c>
      <c r="E58" s="20" t="s">
        <v>165</v>
      </c>
      <c r="F58" s="7"/>
      <c r="G58" s="19">
        <v>0</v>
      </c>
      <c r="H58" s="20" t="s">
        <v>165</v>
      </c>
      <c r="I58" s="7">
        <f t="shared" si="0"/>
        <v>0</v>
      </c>
    </row>
    <row r="59" spans="1:16" x14ac:dyDescent="0.2">
      <c r="A59" s="316"/>
      <c r="B59" s="316"/>
      <c r="C59" s="18" t="s">
        <v>5</v>
      </c>
      <c r="D59" s="19">
        <v>0</v>
      </c>
      <c r="E59" s="20" t="s">
        <v>165</v>
      </c>
      <c r="F59" s="7"/>
      <c r="G59" s="19">
        <v>0</v>
      </c>
      <c r="H59" s="20" t="s">
        <v>165</v>
      </c>
      <c r="I59" s="7">
        <f t="shared" si="0"/>
        <v>0</v>
      </c>
    </row>
    <row r="60" spans="1:16" x14ac:dyDescent="0.2">
      <c r="A60" s="316"/>
      <c r="B60" s="316"/>
      <c r="C60" s="61" t="s">
        <v>91</v>
      </c>
      <c r="D60" s="59">
        <f>SUM(D51:D59)</f>
        <v>0</v>
      </c>
      <c r="E60" s="60" t="s">
        <v>165</v>
      </c>
      <c r="F60" s="59"/>
      <c r="G60" s="59">
        <f>SUM(G51:G59)</f>
        <v>0</v>
      </c>
      <c r="H60" s="60" t="s">
        <v>165</v>
      </c>
      <c r="I60" s="59">
        <f t="shared" si="0"/>
        <v>0</v>
      </c>
      <c r="N60" s="16"/>
      <c r="O60" s="16"/>
      <c r="P60" s="16"/>
    </row>
    <row r="61" spans="1:16" x14ac:dyDescent="0.2">
      <c r="A61" s="316"/>
      <c r="B61" s="316"/>
      <c r="C61" s="192" t="s">
        <v>87</v>
      </c>
      <c r="D61" s="79"/>
      <c r="E61" s="78"/>
      <c r="F61" s="79"/>
      <c r="G61" s="79"/>
      <c r="H61" s="78"/>
      <c r="I61" s="79"/>
    </row>
    <row r="62" spans="1:16" x14ac:dyDescent="0.2">
      <c r="A62" s="316"/>
      <c r="B62" s="316"/>
      <c r="C62" s="18" t="s">
        <v>38</v>
      </c>
      <c r="D62" s="19">
        <v>0</v>
      </c>
      <c r="E62" s="20" t="s">
        <v>165</v>
      </c>
      <c r="F62" s="11"/>
      <c r="G62" s="19">
        <v>0</v>
      </c>
      <c r="H62" s="20" t="s">
        <v>165</v>
      </c>
      <c r="I62" s="11">
        <f t="shared" si="0"/>
        <v>0</v>
      </c>
    </row>
    <row r="63" spans="1:16" x14ac:dyDescent="0.2">
      <c r="A63" s="316"/>
      <c r="B63" s="316"/>
      <c r="C63" s="18" t="s">
        <v>0</v>
      </c>
      <c r="D63" s="19">
        <v>0</v>
      </c>
      <c r="E63" s="20" t="s">
        <v>165</v>
      </c>
      <c r="F63" s="11"/>
      <c r="G63" s="19">
        <v>0</v>
      </c>
      <c r="H63" s="20" t="s">
        <v>165</v>
      </c>
      <c r="I63" s="11">
        <f t="shared" si="0"/>
        <v>0</v>
      </c>
      <c r="O63" s="16"/>
      <c r="P63" s="16"/>
    </row>
    <row r="64" spans="1:16" x14ac:dyDescent="0.2">
      <c r="A64" s="316"/>
      <c r="B64" s="316"/>
      <c r="C64" s="18" t="s">
        <v>36</v>
      </c>
      <c r="D64" s="11">
        <v>0</v>
      </c>
      <c r="E64" s="12">
        <f t="shared" si="1"/>
        <v>0</v>
      </c>
      <c r="F64" s="11"/>
      <c r="G64" s="11">
        <v>1280</v>
      </c>
      <c r="H64" s="12">
        <f t="shared" si="2"/>
        <v>1</v>
      </c>
      <c r="I64" s="11">
        <f t="shared" si="0"/>
        <v>1280</v>
      </c>
    </row>
    <row r="65" spans="1:16" x14ac:dyDescent="0.2">
      <c r="A65" s="316"/>
      <c r="B65" s="316"/>
      <c r="C65" s="18" t="s">
        <v>39</v>
      </c>
      <c r="D65" s="19">
        <v>0</v>
      </c>
      <c r="E65" s="20" t="s">
        <v>165</v>
      </c>
      <c r="F65" s="11"/>
      <c r="G65" s="19">
        <v>0</v>
      </c>
      <c r="H65" s="20" t="s">
        <v>165</v>
      </c>
      <c r="I65" s="11">
        <f t="shared" si="0"/>
        <v>0</v>
      </c>
    </row>
    <row r="66" spans="1:16" ht="12.75" customHeight="1" x14ac:dyDescent="0.2">
      <c r="A66" s="316"/>
      <c r="B66" s="316"/>
      <c r="C66" s="191" t="s">
        <v>6</v>
      </c>
      <c r="D66" s="11">
        <v>0</v>
      </c>
      <c r="E66" s="12">
        <f t="shared" si="1"/>
        <v>0</v>
      </c>
      <c r="F66" s="11"/>
      <c r="G66" s="11">
        <v>1152</v>
      </c>
      <c r="H66" s="12">
        <f t="shared" si="2"/>
        <v>1</v>
      </c>
      <c r="I66" s="11">
        <f t="shared" si="0"/>
        <v>1152</v>
      </c>
    </row>
    <row r="67" spans="1:16" x14ac:dyDescent="0.2">
      <c r="A67" s="316"/>
      <c r="B67" s="316"/>
      <c r="C67" s="61" t="s">
        <v>91</v>
      </c>
      <c r="D67" s="59">
        <f>SUM(D62:D66)</f>
        <v>0</v>
      </c>
      <c r="E67" s="60">
        <f t="shared" si="1"/>
        <v>0</v>
      </c>
      <c r="F67" s="59"/>
      <c r="G67" s="59">
        <f>SUM(G62:G66)</f>
        <v>2432</v>
      </c>
      <c r="H67" s="60">
        <f t="shared" si="2"/>
        <v>1</v>
      </c>
      <c r="I67" s="59">
        <f t="shared" si="0"/>
        <v>2432</v>
      </c>
      <c r="N67" s="16"/>
      <c r="O67" s="16"/>
      <c r="P67" s="16"/>
    </row>
    <row r="68" spans="1:16" x14ac:dyDescent="0.2">
      <c r="A68" s="316"/>
      <c r="B68" s="316"/>
      <c r="C68" s="192" t="s">
        <v>159</v>
      </c>
      <c r="D68" s="59"/>
      <c r="E68" s="60"/>
      <c r="F68" s="59"/>
      <c r="G68" s="59"/>
      <c r="H68" s="60"/>
      <c r="I68" s="59"/>
    </row>
    <row r="69" spans="1:16" x14ac:dyDescent="0.2">
      <c r="A69" s="316"/>
      <c r="B69" s="316"/>
      <c r="C69" s="18" t="s">
        <v>487</v>
      </c>
      <c r="D69" s="11">
        <v>2464</v>
      </c>
      <c r="E69" s="12">
        <f t="shared" si="1"/>
        <v>1</v>
      </c>
      <c r="F69" s="11"/>
      <c r="G69" s="19">
        <v>0</v>
      </c>
      <c r="H69" s="20" t="s">
        <v>165</v>
      </c>
      <c r="I69" s="11">
        <f t="shared" si="0"/>
        <v>2464</v>
      </c>
    </row>
    <row r="70" spans="1:16" x14ac:dyDescent="0.2">
      <c r="A70" s="316"/>
      <c r="B70" s="316"/>
      <c r="C70" s="18" t="s">
        <v>488</v>
      </c>
      <c r="D70" s="19">
        <v>0</v>
      </c>
      <c r="E70" s="20" t="s">
        <v>165</v>
      </c>
      <c r="F70" s="11"/>
      <c r="G70" s="19">
        <v>0</v>
      </c>
      <c r="H70" s="20" t="s">
        <v>165</v>
      </c>
      <c r="I70" s="11">
        <f t="shared" si="0"/>
        <v>0</v>
      </c>
      <c r="N70" s="16"/>
      <c r="O70" s="16"/>
      <c r="P70" s="16"/>
    </row>
    <row r="71" spans="1:16" x14ac:dyDescent="0.2">
      <c r="A71" s="316"/>
      <c r="B71" s="316"/>
      <c r="C71" s="18" t="s">
        <v>15</v>
      </c>
      <c r="D71" s="19">
        <v>0</v>
      </c>
      <c r="E71" s="20" t="s">
        <v>165</v>
      </c>
      <c r="F71" s="7"/>
      <c r="G71" s="19">
        <v>0</v>
      </c>
      <c r="H71" s="20" t="s">
        <v>165</v>
      </c>
      <c r="I71" s="7">
        <f t="shared" si="0"/>
        <v>0</v>
      </c>
    </row>
    <row r="72" spans="1:16" x14ac:dyDescent="0.2">
      <c r="A72" s="316"/>
      <c r="B72" s="316"/>
      <c r="C72" s="18" t="s">
        <v>16</v>
      </c>
      <c r="D72" s="199">
        <v>0</v>
      </c>
      <c r="E72" s="100">
        <f t="shared" si="1"/>
        <v>0</v>
      </c>
      <c r="F72" s="7"/>
      <c r="G72" s="199">
        <v>1792</v>
      </c>
      <c r="H72" s="100">
        <f t="shared" si="2"/>
        <v>1</v>
      </c>
      <c r="I72" s="7">
        <f t="shared" si="0"/>
        <v>1792</v>
      </c>
    </row>
    <row r="73" spans="1:16" x14ac:dyDescent="0.2">
      <c r="A73" s="316"/>
      <c r="B73" s="316"/>
      <c r="C73" s="18" t="s">
        <v>17</v>
      </c>
      <c r="D73" s="11">
        <v>0</v>
      </c>
      <c r="E73" s="12">
        <f t="shared" si="1"/>
        <v>0</v>
      </c>
      <c r="F73" s="11"/>
      <c r="G73" s="11">
        <v>1056</v>
      </c>
      <c r="H73" s="12">
        <f t="shared" si="2"/>
        <v>1</v>
      </c>
      <c r="I73" s="11">
        <f t="shared" si="0"/>
        <v>1056</v>
      </c>
    </row>
    <row r="74" spans="1:16" x14ac:dyDescent="0.2">
      <c r="A74" s="316"/>
      <c r="B74" s="316"/>
      <c r="C74" s="18" t="s">
        <v>18</v>
      </c>
      <c r="D74" s="19">
        <v>0</v>
      </c>
      <c r="E74" s="20" t="s">
        <v>165</v>
      </c>
      <c r="F74" s="11"/>
      <c r="G74" s="19">
        <v>0</v>
      </c>
      <c r="H74" s="20" t="s">
        <v>165</v>
      </c>
      <c r="I74" s="11">
        <f t="shared" ref="I74:I127" si="3">+D74+G74</f>
        <v>0</v>
      </c>
    </row>
    <row r="75" spans="1:16" x14ac:dyDescent="0.2">
      <c r="A75" s="316"/>
      <c r="B75" s="316"/>
      <c r="C75" s="18" t="s">
        <v>139</v>
      </c>
      <c r="D75" s="19">
        <v>0</v>
      </c>
      <c r="E75" s="20" t="s">
        <v>165</v>
      </c>
      <c r="F75" s="11"/>
      <c r="G75" s="19">
        <v>0</v>
      </c>
      <c r="H75" s="20" t="s">
        <v>165</v>
      </c>
      <c r="I75" s="11">
        <f t="shared" si="3"/>
        <v>0</v>
      </c>
    </row>
    <row r="76" spans="1:16" x14ac:dyDescent="0.2">
      <c r="A76" s="316"/>
      <c r="B76" s="316"/>
      <c r="C76" s="18" t="s">
        <v>489</v>
      </c>
      <c r="D76" s="19">
        <v>0</v>
      </c>
      <c r="E76" s="20" t="s">
        <v>165</v>
      </c>
      <c r="F76" s="11"/>
      <c r="G76" s="19">
        <v>0</v>
      </c>
      <c r="H76" s="20" t="s">
        <v>165</v>
      </c>
      <c r="I76" s="11">
        <f t="shared" si="3"/>
        <v>0</v>
      </c>
    </row>
    <row r="77" spans="1:16" x14ac:dyDescent="0.2">
      <c r="A77" s="316"/>
      <c r="B77" s="316"/>
      <c r="C77" s="18" t="s">
        <v>19</v>
      </c>
      <c r="D77" s="19">
        <v>0</v>
      </c>
      <c r="E77" s="20" t="s">
        <v>165</v>
      </c>
      <c r="F77" s="11"/>
      <c r="G77" s="19">
        <v>0</v>
      </c>
      <c r="H77" s="20" t="s">
        <v>165</v>
      </c>
      <c r="I77" s="11">
        <f t="shared" si="3"/>
        <v>0</v>
      </c>
    </row>
    <row r="78" spans="1:16" ht="13.5" thickBot="1" x14ac:dyDescent="0.25">
      <c r="A78" s="316"/>
      <c r="B78" s="316"/>
      <c r="C78" s="242" t="s">
        <v>91</v>
      </c>
      <c r="D78" s="243">
        <f>SUM(D69:D77)</f>
        <v>2464</v>
      </c>
      <c r="E78" s="244">
        <f t="shared" ref="E78:E127" si="4">+D78/$I78</f>
        <v>0.46385542168674698</v>
      </c>
      <c r="F78" s="243"/>
      <c r="G78" s="243">
        <f>SUM(G69:G77)</f>
        <v>2848</v>
      </c>
      <c r="H78" s="244">
        <f t="shared" ref="H78:H127" si="5">+G78/$I78</f>
        <v>0.53614457831325302</v>
      </c>
      <c r="I78" s="243">
        <f t="shared" si="3"/>
        <v>5312</v>
      </c>
    </row>
    <row r="79" spans="1:16" ht="12.75" customHeight="1" x14ac:dyDescent="0.2">
      <c r="A79" s="299" t="s">
        <v>133</v>
      </c>
      <c r="B79" s="310" t="s">
        <v>509</v>
      </c>
      <c r="C79" s="192" t="s">
        <v>325</v>
      </c>
      <c r="D79" s="241"/>
      <c r="E79" s="78"/>
      <c r="F79" s="79"/>
      <c r="G79" s="241"/>
      <c r="H79" s="78"/>
      <c r="I79" s="79"/>
    </row>
    <row r="80" spans="1:16" x14ac:dyDescent="0.2">
      <c r="A80" s="317"/>
      <c r="B80" s="299"/>
      <c r="C80" s="191" t="s">
        <v>498</v>
      </c>
      <c r="D80" s="19">
        <v>0</v>
      </c>
      <c r="E80" s="20" t="s">
        <v>165</v>
      </c>
      <c r="F80" s="19"/>
      <c r="G80" s="19">
        <v>0</v>
      </c>
      <c r="H80" s="20" t="s">
        <v>165</v>
      </c>
      <c r="I80" s="19">
        <f t="shared" si="3"/>
        <v>0</v>
      </c>
    </row>
    <row r="81" spans="1:16" x14ac:dyDescent="0.2">
      <c r="A81" s="317"/>
      <c r="B81" s="299"/>
      <c r="C81" s="191" t="s">
        <v>491</v>
      </c>
      <c r="D81" s="19">
        <v>0</v>
      </c>
      <c r="E81" s="20" t="s">
        <v>165</v>
      </c>
      <c r="F81" s="19"/>
      <c r="G81" s="19">
        <v>0</v>
      </c>
      <c r="H81" s="20" t="s">
        <v>165</v>
      </c>
      <c r="I81" s="19">
        <f t="shared" si="3"/>
        <v>0</v>
      </c>
    </row>
    <row r="82" spans="1:16" ht="12.75" customHeight="1" x14ac:dyDescent="0.2">
      <c r="A82" s="317"/>
      <c r="B82" s="299"/>
      <c r="C82" s="191" t="s">
        <v>499</v>
      </c>
      <c r="D82" s="19">
        <v>0</v>
      </c>
      <c r="E82" s="20" t="s">
        <v>165</v>
      </c>
      <c r="F82" s="19"/>
      <c r="G82" s="19">
        <v>0</v>
      </c>
      <c r="H82" s="20" t="s">
        <v>165</v>
      </c>
      <c r="I82" s="19">
        <f t="shared" si="3"/>
        <v>0</v>
      </c>
      <c r="N82" s="16"/>
      <c r="O82" s="16"/>
      <c r="P82" s="16"/>
    </row>
    <row r="83" spans="1:16" x14ac:dyDescent="0.2">
      <c r="A83" s="317"/>
      <c r="B83" s="299"/>
      <c r="C83" s="18" t="s">
        <v>492</v>
      </c>
      <c r="D83" s="19">
        <v>0</v>
      </c>
      <c r="E83" s="20" t="s">
        <v>165</v>
      </c>
      <c r="F83" s="19"/>
      <c r="G83" s="19">
        <v>0</v>
      </c>
      <c r="H83" s="20" t="s">
        <v>165</v>
      </c>
      <c r="I83" s="19">
        <f t="shared" si="3"/>
        <v>0</v>
      </c>
    </row>
    <row r="84" spans="1:16" x14ac:dyDescent="0.2">
      <c r="A84" s="317"/>
      <c r="B84" s="299"/>
      <c r="C84" s="188" t="s">
        <v>500</v>
      </c>
      <c r="D84" s="19">
        <v>0</v>
      </c>
      <c r="E84" s="20" t="s">
        <v>165</v>
      </c>
      <c r="F84" s="19"/>
      <c r="G84" s="19">
        <v>0</v>
      </c>
      <c r="H84" s="20" t="s">
        <v>165</v>
      </c>
      <c r="I84" s="19">
        <f t="shared" si="3"/>
        <v>0</v>
      </c>
    </row>
    <row r="85" spans="1:16" x14ac:dyDescent="0.2">
      <c r="A85" s="317"/>
      <c r="B85" s="299"/>
      <c r="C85" s="188" t="s">
        <v>493</v>
      </c>
      <c r="D85" s="19">
        <v>0</v>
      </c>
      <c r="E85" s="20" t="s">
        <v>165</v>
      </c>
      <c r="F85" s="19"/>
      <c r="G85" s="19">
        <v>0</v>
      </c>
      <c r="H85" s="20" t="s">
        <v>165</v>
      </c>
      <c r="I85" s="19">
        <f t="shared" si="3"/>
        <v>0</v>
      </c>
      <c r="N85" s="16"/>
      <c r="O85" s="16"/>
      <c r="P85" s="16"/>
    </row>
    <row r="86" spans="1:16" x14ac:dyDescent="0.2">
      <c r="A86" s="317"/>
      <c r="B86" s="299"/>
      <c r="C86" s="188" t="s">
        <v>494</v>
      </c>
      <c r="D86" s="19">
        <v>0</v>
      </c>
      <c r="E86" s="20" t="s">
        <v>165</v>
      </c>
      <c r="F86" s="11"/>
      <c r="G86" s="19">
        <v>0</v>
      </c>
      <c r="H86" s="20" t="s">
        <v>165</v>
      </c>
      <c r="I86" s="11">
        <f t="shared" si="3"/>
        <v>0</v>
      </c>
    </row>
    <row r="87" spans="1:16" x14ac:dyDescent="0.2">
      <c r="A87" s="317"/>
      <c r="B87" s="299"/>
      <c r="C87" s="188" t="s">
        <v>501</v>
      </c>
      <c r="D87" s="19">
        <v>0</v>
      </c>
      <c r="E87" s="20" t="s">
        <v>165</v>
      </c>
      <c r="F87" s="11"/>
      <c r="G87" s="19">
        <v>0</v>
      </c>
      <c r="H87" s="20" t="s">
        <v>165</v>
      </c>
      <c r="I87" s="11">
        <f t="shared" si="3"/>
        <v>0</v>
      </c>
    </row>
    <row r="88" spans="1:16" x14ac:dyDescent="0.2">
      <c r="A88" s="317"/>
      <c r="B88" s="299"/>
      <c r="C88" s="18" t="s">
        <v>496</v>
      </c>
      <c r="D88" s="19">
        <v>0</v>
      </c>
      <c r="E88" s="20" t="s">
        <v>165</v>
      </c>
      <c r="F88" s="11"/>
      <c r="G88" s="19">
        <v>0</v>
      </c>
      <c r="H88" s="20" t="s">
        <v>165</v>
      </c>
      <c r="I88" s="11">
        <f t="shared" si="3"/>
        <v>0</v>
      </c>
    </row>
    <row r="89" spans="1:16" x14ac:dyDescent="0.2">
      <c r="A89" s="317"/>
      <c r="B89" s="299"/>
      <c r="C89" s="188" t="s">
        <v>495</v>
      </c>
      <c r="D89" s="19">
        <v>0</v>
      </c>
      <c r="E89" s="20" t="s">
        <v>165</v>
      </c>
      <c r="F89" s="11"/>
      <c r="G89" s="19">
        <v>0</v>
      </c>
      <c r="H89" s="20" t="s">
        <v>165</v>
      </c>
      <c r="I89" s="11">
        <f t="shared" si="3"/>
        <v>0</v>
      </c>
    </row>
    <row r="90" spans="1:16" x14ac:dyDescent="0.2">
      <c r="A90" s="317"/>
      <c r="B90" s="299"/>
      <c r="C90" s="18" t="s">
        <v>502</v>
      </c>
      <c r="D90" s="19">
        <v>0</v>
      </c>
      <c r="E90" s="20" t="s">
        <v>165</v>
      </c>
      <c r="F90" s="11"/>
      <c r="G90" s="19">
        <v>0</v>
      </c>
      <c r="H90" s="20" t="s">
        <v>165</v>
      </c>
      <c r="I90" s="11">
        <f t="shared" si="3"/>
        <v>0</v>
      </c>
      <c r="N90" s="16"/>
      <c r="O90" s="16"/>
      <c r="P90" s="16"/>
    </row>
    <row r="91" spans="1:16" x14ac:dyDescent="0.2">
      <c r="A91" s="317"/>
      <c r="B91" s="299"/>
      <c r="C91" s="18" t="s">
        <v>503</v>
      </c>
      <c r="D91" s="19">
        <v>0</v>
      </c>
      <c r="E91" s="20" t="s">
        <v>165</v>
      </c>
      <c r="F91" s="11"/>
      <c r="G91" s="19">
        <v>0</v>
      </c>
      <c r="H91" s="20" t="s">
        <v>165</v>
      </c>
      <c r="I91" s="11">
        <f t="shared" si="3"/>
        <v>0</v>
      </c>
    </row>
    <row r="92" spans="1:16" x14ac:dyDescent="0.2">
      <c r="A92" s="317"/>
      <c r="B92" s="299"/>
      <c r="C92" s="18" t="s">
        <v>497</v>
      </c>
      <c r="D92" s="19">
        <v>0</v>
      </c>
      <c r="E92" s="20" t="s">
        <v>165</v>
      </c>
      <c r="F92" s="11"/>
      <c r="G92" s="19">
        <v>0</v>
      </c>
      <c r="H92" s="20" t="s">
        <v>165</v>
      </c>
      <c r="I92" s="11">
        <f t="shared" si="3"/>
        <v>0</v>
      </c>
    </row>
    <row r="93" spans="1:16" x14ac:dyDescent="0.2">
      <c r="A93" s="317"/>
      <c r="B93" s="299"/>
      <c r="C93" s="61" t="s">
        <v>91</v>
      </c>
      <c r="D93" s="59">
        <f>SUM(D80:D92)</f>
        <v>0</v>
      </c>
      <c r="E93" s="60" t="s">
        <v>165</v>
      </c>
      <c r="F93" s="59"/>
      <c r="G93" s="59">
        <f>SUM(G80:G92)</f>
        <v>0</v>
      </c>
      <c r="H93" s="60" t="s">
        <v>165</v>
      </c>
      <c r="I93" s="59">
        <f t="shared" si="3"/>
        <v>0</v>
      </c>
    </row>
    <row r="94" spans="1:16" ht="13.5" thickBot="1" x14ac:dyDescent="0.25">
      <c r="A94" s="317"/>
      <c r="B94" s="318"/>
      <c r="C94" s="204" t="s">
        <v>26</v>
      </c>
      <c r="D94" s="205">
        <f>SUM(D49,D60,D67,D78,D93)</f>
        <v>2464</v>
      </c>
      <c r="E94" s="206">
        <f t="shared" si="4"/>
        <v>0.28153564899451555</v>
      </c>
      <c r="F94" s="208"/>
      <c r="G94" s="205">
        <f>SUM(G49,G60,G67,G78,G93)</f>
        <v>6288</v>
      </c>
      <c r="H94" s="206">
        <f t="shared" si="5"/>
        <v>0.71846435100548445</v>
      </c>
      <c r="I94" s="208">
        <f t="shared" si="3"/>
        <v>8752</v>
      </c>
      <c r="N94" s="16"/>
      <c r="O94" s="16"/>
      <c r="P94" s="16"/>
    </row>
    <row r="95" spans="1:16" ht="12.75" customHeight="1" x14ac:dyDescent="0.2">
      <c r="A95" s="317"/>
      <c r="B95" s="309" t="s">
        <v>510</v>
      </c>
      <c r="C95" s="190" t="s">
        <v>253</v>
      </c>
      <c r="D95" s="79"/>
      <c r="E95" s="78"/>
      <c r="F95" s="79"/>
      <c r="G95" s="79"/>
      <c r="H95" s="78"/>
      <c r="I95" s="79"/>
    </row>
    <row r="96" spans="1:16" x14ac:dyDescent="0.2">
      <c r="A96" s="317"/>
      <c r="B96" s="310"/>
      <c r="C96" s="189" t="s">
        <v>102</v>
      </c>
      <c r="D96" s="11">
        <v>0</v>
      </c>
      <c r="E96" s="12">
        <f t="shared" si="4"/>
        <v>0</v>
      </c>
      <c r="F96" s="11"/>
      <c r="G96" s="11">
        <v>768</v>
      </c>
      <c r="H96" s="12">
        <f t="shared" si="5"/>
        <v>1</v>
      </c>
      <c r="I96" s="11">
        <f t="shared" si="3"/>
        <v>768</v>
      </c>
      <c r="N96" s="16"/>
      <c r="O96" s="16"/>
      <c r="P96" s="16"/>
    </row>
    <row r="97" spans="1:16" x14ac:dyDescent="0.2">
      <c r="A97" s="317"/>
      <c r="B97" s="310"/>
      <c r="C97" s="18" t="s">
        <v>106</v>
      </c>
      <c r="D97" s="11">
        <v>2400</v>
      </c>
      <c r="E97" s="12">
        <f t="shared" si="4"/>
        <v>0.32679738562091504</v>
      </c>
      <c r="F97" s="11"/>
      <c r="G97" s="11">
        <v>4944</v>
      </c>
      <c r="H97" s="12">
        <f t="shared" si="5"/>
        <v>0.67320261437908502</v>
      </c>
      <c r="I97" s="11">
        <f t="shared" si="3"/>
        <v>7344</v>
      </c>
      <c r="N97" s="16"/>
      <c r="O97" s="16"/>
      <c r="P97" s="16"/>
    </row>
    <row r="98" spans="1:16" ht="12.75" customHeight="1" x14ac:dyDescent="0.2">
      <c r="A98" s="317"/>
      <c r="B98" s="310"/>
      <c r="C98" s="61" t="s">
        <v>91</v>
      </c>
      <c r="D98" s="59">
        <f>SUM(D96:D97)</f>
        <v>2400</v>
      </c>
      <c r="E98" s="60">
        <f t="shared" si="4"/>
        <v>0.29585798816568049</v>
      </c>
      <c r="F98" s="59"/>
      <c r="G98" s="59">
        <f>SUM(G96:G97)</f>
        <v>5712</v>
      </c>
      <c r="H98" s="60">
        <f t="shared" si="5"/>
        <v>0.70414201183431957</v>
      </c>
      <c r="I98" s="59">
        <f t="shared" si="3"/>
        <v>8112</v>
      </c>
    </row>
    <row r="99" spans="1:16" x14ac:dyDescent="0.2">
      <c r="A99" s="317"/>
      <c r="B99" s="310"/>
      <c r="C99" s="193" t="s">
        <v>292</v>
      </c>
      <c r="D99" s="59"/>
      <c r="E99" s="60"/>
      <c r="F99" s="210"/>
      <c r="G99" s="59"/>
      <c r="H99" s="60"/>
      <c r="I99" s="59"/>
    </row>
    <row r="100" spans="1:16" x14ac:dyDescent="0.2">
      <c r="A100" s="317"/>
      <c r="B100" s="310"/>
      <c r="C100" s="18" t="s">
        <v>93</v>
      </c>
      <c r="D100" s="19">
        <v>0</v>
      </c>
      <c r="E100" s="20" t="s">
        <v>165</v>
      </c>
      <c r="F100" s="7"/>
      <c r="G100" s="19">
        <v>0</v>
      </c>
      <c r="H100" s="20" t="s">
        <v>165</v>
      </c>
      <c r="I100" s="7">
        <f t="shared" si="3"/>
        <v>0</v>
      </c>
      <c r="N100" s="16"/>
      <c r="P100" s="16"/>
    </row>
    <row r="101" spans="1:16" x14ac:dyDescent="0.2">
      <c r="A101" s="317"/>
      <c r="B101" s="310"/>
      <c r="C101" s="18" t="s">
        <v>107</v>
      </c>
      <c r="D101" s="19">
        <v>0</v>
      </c>
      <c r="E101" s="20" t="s">
        <v>165</v>
      </c>
      <c r="F101" s="7"/>
      <c r="G101" s="19">
        <v>0</v>
      </c>
      <c r="H101" s="20" t="s">
        <v>165</v>
      </c>
      <c r="I101" s="7">
        <f t="shared" si="3"/>
        <v>0</v>
      </c>
    </row>
    <row r="102" spans="1:16" x14ac:dyDescent="0.2">
      <c r="A102" s="317"/>
      <c r="B102" s="310"/>
      <c r="C102" s="189" t="s">
        <v>108</v>
      </c>
      <c r="D102" s="19">
        <v>0</v>
      </c>
      <c r="E102" s="20" t="s">
        <v>165</v>
      </c>
      <c r="F102" s="7"/>
      <c r="G102" s="19">
        <v>0</v>
      </c>
      <c r="H102" s="20" t="s">
        <v>165</v>
      </c>
      <c r="I102" s="7">
        <f t="shared" si="3"/>
        <v>0</v>
      </c>
    </row>
    <row r="103" spans="1:16" x14ac:dyDescent="0.2">
      <c r="A103" s="317"/>
      <c r="B103" s="310"/>
      <c r="C103" s="189" t="s">
        <v>374</v>
      </c>
      <c r="D103" s="19">
        <v>0</v>
      </c>
      <c r="E103" s="20" t="s">
        <v>165</v>
      </c>
      <c r="F103" s="11"/>
      <c r="G103" s="19">
        <v>0</v>
      </c>
      <c r="H103" s="20" t="s">
        <v>165</v>
      </c>
      <c r="I103" s="19">
        <f t="shared" si="3"/>
        <v>0</v>
      </c>
    </row>
    <row r="104" spans="1:16" x14ac:dyDescent="0.2">
      <c r="A104" s="317"/>
      <c r="B104" s="310"/>
      <c r="C104" s="18" t="s">
        <v>109</v>
      </c>
      <c r="D104" s="19">
        <v>0</v>
      </c>
      <c r="E104" s="20" t="s">
        <v>165</v>
      </c>
      <c r="F104" s="11"/>
      <c r="G104" s="19">
        <v>0</v>
      </c>
      <c r="H104" s="20" t="s">
        <v>165</v>
      </c>
      <c r="I104" s="11">
        <f t="shared" si="3"/>
        <v>0</v>
      </c>
    </row>
    <row r="105" spans="1:16" x14ac:dyDescent="0.2">
      <c r="A105" s="317"/>
      <c r="B105" s="310"/>
      <c r="C105" s="18" t="s">
        <v>110</v>
      </c>
      <c r="D105" s="19">
        <v>0</v>
      </c>
      <c r="E105" s="20" t="s">
        <v>165</v>
      </c>
      <c r="F105" s="11"/>
      <c r="G105" s="19">
        <v>0</v>
      </c>
      <c r="H105" s="20" t="s">
        <v>165</v>
      </c>
      <c r="I105" s="11">
        <f t="shared" si="3"/>
        <v>0</v>
      </c>
    </row>
    <row r="106" spans="1:16" x14ac:dyDescent="0.2">
      <c r="A106" s="317"/>
      <c r="B106" s="310"/>
      <c r="C106" s="189" t="s">
        <v>111</v>
      </c>
      <c r="D106" s="19">
        <v>0</v>
      </c>
      <c r="E106" s="20" t="s">
        <v>165</v>
      </c>
      <c r="F106" s="11"/>
      <c r="G106" s="19">
        <v>0</v>
      </c>
      <c r="H106" s="20" t="s">
        <v>165</v>
      </c>
      <c r="I106" s="11">
        <f t="shared" si="3"/>
        <v>0</v>
      </c>
    </row>
    <row r="107" spans="1:16" x14ac:dyDescent="0.2">
      <c r="A107" s="317"/>
      <c r="B107" s="310"/>
      <c r="C107" s="189" t="s">
        <v>112</v>
      </c>
      <c r="D107" s="19">
        <v>0</v>
      </c>
      <c r="E107" s="20" t="s">
        <v>165</v>
      </c>
      <c r="F107" s="19"/>
      <c r="G107" s="19">
        <v>0</v>
      </c>
      <c r="H107" s="20" t="s">
        <v>165</v>
      </c>
      <c r="I107" s="19">
        <f t="shared" si="3"/>
        <v>0</v>
      </c>
    </row>
    <row r="108" spans="1:16" x14ac:dyDescent="0.2">
      <c r="A108" s="317"/>
      <c r="B108" s="310"/>
      <c r="C108" s="189" t="s">
        <v>113</v>
      </c>
      <c r="D108" s="19">
        <v>0</v>
      </c>
      <c r="E108" s="20" t="s">
        <v>165</v>
      </c>
      <c r="F108" s="11"/>
      <c r="G108" s="19">
        <v>0</v>
      </c>
      <c r="H108" s="20" t="s">
        <v>165</v>
      </c>
      <c r="I108" s="11">
        <f t="shared" si="3"/>
        <v>0</v>
      </c>
    </row>
    <row r="109" spans="1:16" x14ac:dyDescent="0.2">
      <c r="A109" s="317"/>
      <c r="B109" s="310"/>
      <c r="C109" s="189" t="s">
        <v>538</v>
      </c>
      <c r="D109" s="19">
        <v>0</v>
      </c>
      <c r="E109" s="20" t="s">
        <v>165</v>
      </c>
      <c r="F109" s="11"/>
      <c r="G109" s="19">
        <v>0</v>
      </c>
      <c r="H109" s="20" t="s">
        <v>165</v>
      </c>
      <c r="I109" s="11">
        <f t="shared" si="3"/>
        <v>0</v>
      </c>
    </row>
    <row r="110" spans="1:16" x14ac:dyDescent="0.2">
      <c r="A110" s="317"/>
      <c r="B110" s="310"/>
      <c r="C110" s="61" t="s">
        <v>91</v>
      </c>
      <c r="D110" s="59">
        <f>SUM(D100:D109)</f>
        <v>0</v>
      </c>
      <c r="E110" s="60" t="s">
        <v>165</v>
      </c>
      <c r="F110" s="59"/>
      <c r="G110" s="59">
        <f>SUM(G100:G109)</f>
        <v>0</v>
      </c>
      <c r="H110" s="60" t="s">
        <v>165</v>
      </c>
      <c r="I110" s="59">
        <f t="shared" si="3"/>
        <v>0</v>
      </c>
    </row>
    <row r="111" spans="1:16" x14ac:dyDescent="0.2">
      <c r="A111" s="317"/>
      <c r="B111" s="311"/>
      <c r="C111" s="194" t="s">
        <v>474</v>
      </c>
      <c r="D111" s="11">
        <v>2752</v>
      </c>
      <c r="E111" s="12">
        <f t="shared" si="4"/>
        <v>1</v>
      </c>
      <c r="F111" s="11"/>
      <c r="G111" s="17">
        <v>0</v>
      </c>
      <c r="H111" s="12">
        <f t="shared" si="5"/>
        <v>0</v>
      </c>
      <c r="I111" s="11">
        <f t="shared" si="3"/>
        <v>2752</v>
      </c>
    </row>
    <row r="112" spans="1:16" x14ac:dyDescent="0.2">
      <c r="A112" s="317"/>
      <c r="B112" s="311"/>
      <c r="C112" s="61" t="s">
        <v>91</v>
      </c>
      <c r="D112" s="59">
        <f>+D111</f>
        <v>2752</v>
      </c>
      <c r="E112" s="60">
        <f t="shared" si="4"/>
        <v>1</v>
      </c>
      <c r="F112" s="59"/>
      <c r="G112" s="59">
        <f>+G111</f>
        <v>0</v>
      </c>
      <c r="H112" s="60">
        <f t="shared" si="5"/>
        <v>0</v>
      </c>
      <c r="I112" s="59">
        <f t="shared" si="3"/>
        <v>2752</v>
      </c>
      <c r="N112" s="16"/>
      <c r="O112" s="16"/>
      <c r="P112" s="16"/>
    </row>
    <row r="113" spans="1:16" ht="13.5" thickBot="1" x14ac:dyDescent="0.25">
      <c r="A113" s="317"/>
      <c r="B113" s="312"/>
      <c r="C113" s="276" t="s">
        <v>26</v>
      </c>
      <c r="D113" s="208">
        <f>SUM(D98,D110,D112)</f>
        <v>5152</v>
      </c>
      <c r="E113" s="206">
        <f t="shared" si="4"/>
        <v>0.47422680412371132</v>
      </c>
      <c r="F113" s="208"/>
      <c r="G113" s="208">
        <f>SUM(G98,G110,G112)</f>
        <v>5712</v>
      </c>
      <c r="H113" s="206">
        <f t="shared" si="5"/>
        <v>0.52577319587628868</v>
      </c>
      <c r="I113" s="208">
        <f t="shared" si="3"/>
        <v>10864</v>
      </c>
      <c r="N113" s="16"/>
      <c r="O113" s="16"/>
      <c r="P113" s="16"/>
    </row>
    <row r="114" spans="1:16" ht="15.75" customHeight="1" thickBot="1" x14ac:dyDescent="0.25">
      <c r="A114" s="296" t="s">
        <v>516</v>
      </c>
      <c r="B114" s="297"/>
      <c r="C114" s="298"/>
      <c r="D114" s="245">
        <f>SUM(D94,D113)</f>
        <v>7616</v>
      </c>
      <c r="E114" s="246">
        <f t="shared" si="4"/>
        <v>0.38825448613376834</v>
      </c>
      <c r="F114" s="247"/>
      <c r="G114" s="245">
        <f>SUM(G94,G113)</f>
        <v>12000</v>
      </c>
      <c r="H114" s="246">
        <f t="shared" si="5"/>
        <v>0.61174551386623166</v>
      </c>
      <c r="I114" s="247">
        <f t="shared" si="3"/>
        <v>19616</v>
      </c>
    </row>
    <row r="115" spans="1:16" ht="12.75" customHeight="1" x14ac:dyDescent="0.2">
      <c r="A115" s="303" t="s">
        <v>134</v>
      </c>
      <c r="B115" s="306" t="s">
        <v>509</v>
      </c>
      <c r="C115" s="192" t="s">
        <v>92</v>
      </c>
      <c r="D115" s="79"/>
      <c r="E115" s="78"/>
      <c r="F115" s="79"/>
      <c r="G115" s="79"/>
      <c r="H115" s="78"/>
      <c r="I115" s="79"/>
    </row>
    <row r="116" spans="1:16" x14ac:dyDescent="0.2">
      <c r="A116" s="315"/>
      <c r="B116" s="319"/>
      <c r="C116" s="191" t="s">
        <v>487</v>
      </c>
      <c r="D116" s="19"/>
      <c r="E116" s="20">
        <f t="shared" si="4"/>
        <v>0</v>
      </c>
      <c r="F116" s="19"/>
      <c r="G116" s="19">
        <v>3920</v>
      </c>
      <c r="H116" s="20">
        <f t="shared" si="5"/>
        <v>1</v>
      </c>
      <c r="I116" s="19">
        <f t="shared" si="3"/>
        <v>3920</v>
      </c>
    </row>
    <row r="117" spans="1:16" x14ac:dyDescent="0.2">
      <c r="A117" s="315"/>
      <c r="B117" s="319"/>
      <c r="C117" s="18" t="s">
        <v>488</v>
      </c>
      <c r="D117" s="19">
        <v>0</v>
      </c>
      <c r="E117" s="20" t="s">
        <v>165</v>
      </c>
      <c r="F117" s="19"/>
      <c r="G117" s="19">
        <v>0</v>
      </c>
      <c r="H117" s="20" t="s">
        <v>165</v>
      </c>
      <c r="I117" s="19">
        <f t="shared" si="3"/>
        <v>0</v>
      </c>
    </row>
    <row r="118" spans="1:16" x14ac:dyDescent="0.2">
      <c r="A118" s="315"/>
      <c r="B118" s="319"/>
      <c r="C118" s="18" t="s">
        <v>15</v>
      </c>
      <c r="D118" s="19">
        <v>0</v>
      </c>
      <c r="E118" s="20" t="s">
        <v>165</v>
      </c>
      <c r="F118" s="19"/>
      <c r="G118" s="19">
        <v>0</v>
      </c>
      <c r="H118" s="20" t="s">
        <v>165</v>
      </c>
      <c r="I118" s="19">
        <f t="shared" si="3"/>
        <v>0</v>
      </c>
      <c r="O118" s="16"/>
      <c r="P118" s="16"/>
    </row>
    <row r="119" spans="1:16" x14ac:dyDescent="0.2">
      <c r="A119" s="315"/>
      <c r="B119" s="319"/>
      <c r="C119" s="18" t="s">
        <v>16</v>
      </c>
      <c r="D119" s="11"/>
      <c r="E119" s="12">
        <f t="shared" si="4"/>
        <v>0</v>
      </c>
      <c r="F119" s="11"/>
      <c r="G119" s="11">
        <v>1152</v>
      </c>
      <c r="H119" s="12">
        <f t="shared" si="5"/>
        <v>1</v>
      </c>
      <c r="I119" s="11">
        <f t="shared" si="3"/>
        <v>1152</v>
      </c>
      <c r="N119" s="16"/>
      <c r="O119" s="16"/>
      <c r="P119" s="16"/>
    </row>
    <row r="120" spans="1:16" ht="12.75" customHeight="1" x14ac:dyDescent="0.2">
      <c r="A120" s="315"/>
      <c r="B120" s="319"/>
      <c r="C120" s="18" t="s">
        <v>17</v>
      </c>
      <c r="D120" s="19">
        <v>0</v>
      </c>
      <c r="E120" s="20" t="s">
        <v>165</v>
      </c>
      <c r="F120" s="11"/>
      <c r="G120" s="19">
        <v>0</v>
      </c>
      <c r="H120" s="20" t="s">
        <v>165</v>
      </c>
      <c r="I120" s="11">
        <f t="shared" si="3"/>
        <v>0</v>
      </c>
    </row>
    <row r="121" spans="1:16" x14ac:dyDescent="0.2">
      <c r="A121" s="315"/>
      <c r="B121" s="319"/>
      <c r="C121" s="18" t="s">
        <v>21</v>
      </c>
      <c r="D121" s="19">
        <v>0</v>
      </c>
      <c r="E121" s="20" t="s">
        <v>165</v>
      </c>
      <c r="F121" s="11"/>
      <c r="G121" s="19">
        <v>0</v>
      </c>
      <c r="H121" s="20" t="s">
        <v>165</v>
      </c>
      <c r="I121" s="11">
        <f t="shared" si="3"/>
        <v>0</v>
      </c>
      <c r="O121" s="16"/>
      <c r="P121" s="16"/>
    </row>
    <row r="122" spans="1:16" x14ac:dyDescent="0.2">
      <c r="A122" s="315"/>
      <c r="B122" s="319"/>
      <c r="C122" s="18" t="s">
        <v>18</v>
      </c>
      <c r="D122" s="19">
        <v>0</v>
      </c>
      <c r="E122" s="20" t="s">
        <v>165</v>
      </c>
      <c r="F122" s="11"/>
      <c r="G122" s="19">
        <v>0</v>
      </c>
      <c r="H122" s="20" t="s">
        <v>165</v>
      </c>
      <c r="I122" s="11">
        <f t="shared" si="3"/>
        <v>0</v>
      </c>
      <c r="O122" s="16"/>
      <c r="P122" s="16"/>
    </row>
    <row r="123" spans="1:16" x14ac:dyDescent="0.2">
      <c r="A123" s="315"/>
      <c r="B123" s="319"/>
      <c r="C123" s="18" t="s">
        <v>139</v>
      </c>
      <c r="D123" s="19">
        <v>0</v>
      </c>
      <c r="E123" s="20" t="s">
        <v>165</v>
      </c>
      <c r="F123" s="11"/>
      <c r="G123" s="19">
        <v>0</v>
      </c>
      <c r="H123" s="20" t="s">
        <v>165</v>
      </c>
      <c r="I123" s="11">
        <f t="shared" si="3"/>
        <v>0</v>
      </c>
    </row>
    <row r="124" spans="1:16" x14ac:dyDescent="0.2">
      <c r="A124" s="315"/>
      <c r="B124" s="319"/>
      <c r="C124" s="18" t="s">
        <v>489</v>
      </c>
      <c r="D124" s="19">
        <v>0</v>
      </c>
      <c r="E124" s="20" t="s">
        <v>165</v>
      </c>
      <c r="F124" s="11"/>
      <c r="G124" s="19">
        <v>0</v>
      </c>
      <c r="H124" s="20" t="s">
        <v>165</v>
      </c>
      <c r="I124" s="11">
        <f t="shared" si="3"/>
        <v>0</v>
      </c>
      <c r="P124" s="16"/>
    </row>
    <row r="125" spans="1:16" x14ac:dyDescent="0.2">
      <c r="A125" s="315"/>
      <c r="B125" s="319"/>
      <c r="C125" s="18" t="s">
        <v>19</v>
      </c>
      <c r="D125" s="19">
        <v>0</v>
      </c>
      <c r="E125" s="20" t="s">
        <v>165</v>
      </c>
      <c r="F125" s="7"/>
      <c r="G125" s="19">
        <v>0</v>
      </c>
      <c r="H125" s="20" t="s">
        <v>165</v>
      </c>
      <c r="I125" s="7">
        <f t="shared" si="3"/>
        <v>0</v>
      </c>
    </row>
    <row r="126" spans="1:16" x14ac:dyDescent="0.2">
      <c r="A126" s="315"/>
      <c r="B126" s="319"/>
      <c r="C126" s="18" t="s">
        <v>23</v>
      </c>
      <c r="D126" s="19">
        <v>0</v>
      </c>
      <c r="E126" s="20" t="s">
        <v>165</v>
      </c>
      <c r="F126" s="7"/>
      <c r="G126" s="19">
        <v>0</v>
      </c>
      <c r="H126" s="20" t="s">
        <v>165</v>
      </c>
      <c r="I126" s="7">
        <f t="shared" si="3"/>
        <v>0</v>
      </c>
      <c r="O126" s="16"/>
      <c r="P126" s="16"/>
    </row>
    <row r="127" spans="1:16" x14ac:dyDescent="0.2">
      <c r="A127" s="315"/>
      <c r="B127" s="319"/>
      <c r="C127" s="61" t="s">
        <v>91</v>
      </c>
      <c r="D127" s="59">
        <f>SUM(D116:D126)</f>
        <v>0</v>
      </c>
      <c r="E127" s="72">
        <f t="shared" si="4"/>
        <v>0</v>
      </c>
      <c r="F127" s="71"/>
      <c r="G127" s="59">
        <f>SUM(G116:G126)</f>
        <v>5072</v>
      </c>
      <c r="H127" s="72">
        <f t="shared" si="5"/>
        <v>1</v>
      </c>
      <c r="I127" s="71">
        <f t="shared" si="3"/>
        <v>5072</v>
      </c>
    </row>
    <row r="128" spans="1:16" x14ac:dyDescent="0.2">
      <c r="A128" s="315"/>
      <c r="B128" s="319"/>
      <c r="C128" s="192" t="s">
        <v>255</v>
      </c>
      <c r="D128" s="59"/>
      <c r="E128" s="60"/>
      <c r="F128" s="210"/>
      <c r="G128" s="59"/>
      <c r="H128" s="60"/>
      <c r="I128" s="59"/>
    </row>
    <row r="129" spans="1:16" x14ac:dyDescent="0.2">
      <c r="A129" s="315"/>
      <c r="B129" s="319"/>
      <c r="C129" s="18" t="s">
        <v>20</v>
      </c>
      <c r="D129" s="19">
        <v>0</v>
      </c>
      <c r="E129" s="20" t="s">
        <v>165</v>
      </c>
      <c r="F129" s="75"/>
      <c r="G129" s="19">
        <v>0</v>
      </c>
      <c r="H129" s="20" t="s">
        <v>165</v>
      </c>
      <c r="I129" s="19">
        <f t="shared" ref="I129:I211" si="6">+D129+G129</f>
        <v>0</v>
      </c>
      <c r="O129" s="16"/>
      <c r="P129" s="16"/>
    </row>
    <row r="130" spans="1:16" x14ac:dyDescent="0.2">
      <c r="A130" s="315"/>
      <c r="B130" s="319"/>
      <c r="C130" s="18" t="s">
        <v>490</v>
      </c>
      <c r="D130" s="19">
        <v>0</v>
      </c>
      <c r="E130" s="20" t="s">
        <v>165</v>
      </c>
      <c r="F130" s="14"/>
      <c r="G130" s="19">
        <v>0</v>
      </c>
      <c r="H130" s="20" t="s">
        <v>165</v>
      </c>
      <c r="I130" s="11">
        <f t="shared" si="6"/>
        <v>0</v>
      </c>
    </row>
    <row r="131" spans="1:16" x14ac:dyDescent="0.2">
      <c r="A131" s="315"/>
      <c r="B131" s="319"/>
      <c r="C131" s="18" t="s">
        <v>1</v>
      </c>
      <c r="D131" s="19">
        <v>0</v>
      </c>
      <c r="E131" s="20" t="s">
        <v>165</v>
      </c>
      <c r="F131" s="14"/>
      <c r="G131" s="19">
        <v>0</v>
      </c>
      <c r="H131" s="20" t="s">
        <v>165</v>
      </c>
      <c r="I131" s="11">
        <f t="shared" si="6"/>
        <v>0</v>
      </c>
    </row>
    <row r="132" spans="1:16" x14ac:dyDescent="0.2">
      <c r="A132" s="315"/>
      <c r="B132" s="319"/>
      <c r="C132" s="18" t="s">
        <v>2</v>
      </c>
      <c r="D132" s="19">
        <v>0</v>
      </c>
      <c r="E132" s="20" t="s">
        <v>165</v>
      </c>
      <c r="F132" s="11"/>
      <c r="G132" s="19">
        <v>0</v>
      </c>
      <c r="H132" s="20" t="s">
        <v>165</v>
      </c>
      <c r="I132" s="11">
        <f t="shared" si="6"/>
        <v>0</v>
      </c>
    </row>
    <row r="133" spans="1:16" x14ac:dyDescent="0.2">
      <c r="A133" s="315"/>
      <c r="B133" s="319"/>
      <c r="C133" s="18" t="s">
        <v>22</v>
      </c>
      <c r="D133" s="19">
        <v>0</v>
      </c>
      <c r="E133" s="20" t="s">
        <v>165</v>
      </c>
      <c r="F133" s="11"/>
      <c r="G133" s="19">
        <v>0</v>
      </c>
      <c r="H133" s="20" t="s">
        <v>165</v>
      </c>
      <c r="I133" s="11">
        <f t="shared" si="6"/>
        <v>0</v>
      </c>
      <c r="O133" s="16"/>
      <c r="P133" s="16"/>
    </row>
    <row r="134" spans="1:16" x14ac:dyDescent="0.2">
      <c r="A134" s="315"/>
      <c r="B134" s="319"/>
      <c r="C134" s="18" t="s">
        <v>3</v>
      </c>
      <c r="D134" s="19">
        <v>0</v>
      </c>
      <c r="E134" s="20" t="s">
        <v>165</v>
      </c>
      <c r="F134" s="7"/>
      <c r="G134" s="19">
        <v>0</v>
      </c>
      <c r="H134" s="20" t="s">
        <v>165</v>
      </c>
      <c r="I134" s="7">
        <f t="shared" si="6"/>
        <v>0</v>
      </c>
      <c r="N134" s="16"/>
      <c r="O134" s="16"/>
      <c r="P134" s="16"/>
    </row>
    <row r="135" spans="1:16" ht="12.75" customHeight="1" x14ac:dyDescent="0.2">
      <c r="A135" s="315"/>
      <c r="B135" s="319"/>
      <c r="C135" s="18" t="s">
        <v>4</v>
      </c>
      <c r="D135" s="19">
        <v>0</v>
      </c>
      <c r="E135" s="20" t="s">
        <v>165</v>
      </c>
      <c r="F135" s="11"/>
      <c r="G135" s="19">
        <v>0</v>
      </c>
      <c r="H135" s="20" t="s">
        <v>165</v>
      </c>
      <c r="I135" s="7">
        <f t="shared" si="6"/>
        <v>0</v>
      </c>
    </row>
    <row r="136" spans="1:16" x14ac:dyDescent="0.2">
      <c r="A136" s="315"/>
      <c r="B136" s="319"/>
      <c r="C136" s="18" t="s">
        <v>52</v>
      </c>
      <c r="D136" s="19">
        <v>0</v>
      </c>
      <c r="E136" s="20" t="s">
        <v>165</v>
      </c>
      <c r="F136" s="11"/>
      <c r="G136" s="19">
        <v>0</v>
      </c>
      <c r="H136" s="20" t="s">
        <v>165</v>
      </c>
      <c r="I136" s="11">
        <f t="shared" si="6"/>
        <v>0</v>
      </c>
      <c r="O136" s="16"/>
      <c r="P136" s="16"/>
    </row>
    <row r="137" spans="1:16" x14ac:dyDescent="0.2">
      <c r="A137" s="315"/>
      <c r="B137" s="319"/>
      <c r="C137" s="189" t="s">
        <v>5</v>
      </c>
      <c r="D137" s="19">
        <v>0</v>
      </c>
      <c r="E137" s="20" t="s">
        <v>165</v>
      </c>
      <c r="F137" s="11"/>
      <c r="G137" s="19">
        <v>0</v>
      </c>
      <c r="H137" s="20" t="s">
        <v>165</v>
      </c>
      <c r="I137" s="11">
        <f t="shared" si="6"/>
        <v>0</v>
      </c>
    </row>
    <row r="138" spans="1:16" x14ac:dyDescent="0.2">
      <c r="A138" s="315"/>
      <c r="B138" s="319"/>
      <c r="C138" s="61" t="s">
        <v>91</v>
      </c>
      <c r="D138" s="59">
        <f>SUM(D129:D137)</f>
        <v>0</v>
      </c>
      <c r="E138" s="60" t="s">
        <v>165</v>
      </c>
      <c r="F138" s="59"/>
      <c r="G138" s="59">
        <f>SUM(G129:G137)</f>
        <v>0</v>
      </c>
      <c r="H138" s="60" t="s">
        <v>165</v>
      </c>
      <c r="I138" s="59">
        <f t="shared" si="6"/>
        <v>0</v>
      </c>
    </row>
    <row r="139" spans="1:16" x14ac:dyDescent="0.2">
      <c r="A139" s="315"/>
      <c r="B139" s="319"/>
      <c r="C139" s="192" t="s">
        <v>151</v>
      </c>
      <c r="D139" s="59"/>
      <c r="E139" s="60"/>
      <c r="F139" s="210"/>
      <c r="G139" s="59"/>
      <c r="H139" s="60"/>
      <c r="I139" s="59"/>
    </row>
    <row r="140" spans="1:16" x14ac:dyDescent="0.2">
      <c r="A140" s="315"/>
      <c r="B140" s="319"/>
      <c r="C140" s="18" t="s">
        <v>38</v>
      </c>
      <c r="D140" s="11">
        <v>0</v>
      </c>
      <c r="E140" s="12">
        <f t="shared" ref="E140:E211" si="7">+D140/$I140</f>
        <v>0</v>
      </c>
      <c r="F140" s="14"/>
      <c r="G140" s="11">
        <v>704</v>
      </c>
      <c r="H140" s="12">
        <f t="shared" ref="H140:H211" si="8">+G140/$I140</f>
        <v>1</v>
      </c>
      <c r="I140" s="11">
        <f t="shared" si="6"/>
        <v>704</v>
      </c>
      <c r="O140" s="16"/>
      <c r="P140" s="16"/>
    </row>
    <row r="141" spans="1:16" x14ac:dyDescent="0.2">
      <c r="A141" s="315"/>
      <c r="B141" s="319"/>
      <c r="C141" s="18" t="s">
        <v>7</v>
      </c>
      <c r="D141" s="17">
        <v>0</v>
      </c>
      <c r="E141" s="12">
        <f t="shared" si="7"/>
        <v>0</v>
      </c>
      <c r="F141" s="11"/>
      <c r="G141" s="17">
        <v>1344</v>
      </c>
      <c r="H141" s="12">
        <f t="shared" si="8"/>
        <v>1</v>
      </c>
      <c r="I141" s="11">
        <f t="shared" si="6"/>
        <v>1344</v>
      </c>
      <c r="O141" s="16"/>
      <c r="P141" s="16"/>
    </row>
    <row r="142" spans="1:16" x14ac:dyDescent="0.2">
      <c r="A142" s="315"/>
      <c r="B142" s="319"/>
      <c r="C142" s="18" t="s">
        <v>0</v>
      </c>
      <c r="D142" s="19">
        <v>0</v>
      </c>
      <c r="E142" s="20" t="s">
        <v>165</v>
      </c>
      <c r="F142" s="7"/>
      <c r="G142" s="19">
        <v>0</v>
      </c>
      <c r="H142" s="20" t="s">
        <v>165</v>
      </c>
      <c r="I142" s="7">
        <f t="shared" si="6"/>
        <v>0</v>
      </c>
    </row>
    <row r="143" spans="1:16" x14ac:dyDescent="0.2">
      <c r="A143" s="315"/>
      <c r="B143" s="319"/>
      <c r="C143" s="18" t="s">
        <v>8</v>
      </c>
      <c r="D143" s="19">
        <v>0</v>
      </c>
      <c r="E143" s="20" t="s">
        <v>165</v>
      </c>
      <c r="F143" s="7"/>
      <c r="G143" s="19">
        <v>0</v>
      </c>
      <c r="H143" s="20" t="s">
        <v>165</v>
      </c>
      <c r="I143" s="7">
        <f t="shared" si="6"/>
        <v>0</v>
      </c>
    </row>
    <row r="144" spans="1:16" x14ac:dyDescent="0.2">
      <c r="A144" s="315"/>
      <c r="B144" s="319"/>
      <c r="C144" s="18" t="s">
        <v>36</v>
      </c>
      <c r="D144" s="19">
        <v>0</v>
      </c>
      <c r="E144" s="20" t="s">
        <v>165</v>
      </c>
      <c r="F144" s="7"/>
      <c r="G144" s="19">
        <v>0</v>
      </c>
      <c r="H144" s="20" t="s">
        <v>165</v>
      </c>
      <c r="I144" s="7">
        <f t="shared" si="6"/>
        <v>0</v>
      </c>
      <c r="O144" s="16"/>
      <c r="P144" s="16"/>
    </row>
    <row r="145" spans="1:16" x14ac:dyDescent="0.2">
      <c r="A145" s="315"/>
      <c r="B145" s="319"/>
      <c r="C145" s="18" t="s">
        <v>39</v>
      </c>
      <c r="D145" s="19">
        <v>0</v>
      </c>
      <c r="E145" s="20" t="s">
        <v>165</v>
      </c>
      <c r="F145" s="7"/>
      <c r="G145" s="19">
        <v>0</v>
      </c>
      <c r="H145" s="20" t="s">
        <v>165</v>
      </c>
      <c r="I145" s="7">
        <f t="shared" si="6"/>
        <v>0</v>
      </c>
    </row>
    <row r="146" spans="1:16" x14ac:dyDescent="0.2">
      <c r="A146" s="315"/>
      <c r="B146" s="319"/>
      <c r="C146" s="18" t="s">
        <v>357</v>
      </c>
      <c r="D146" s="19">
        <v>0</v>
      </c>
      <c r="E146" s="20" t="s">
        <v>165</v>
      </c>
      <c r="F146" s="7"/>
      <c r="G146" s="19">
        <v>0</v>
      </c>
      <c r="H146" s="20" t="s">
        <v>165</v>
      </c>
      <c r="I146" s="7">
        <f t="shared" si="6"/>
        <v>0</v>
      </c>
    </row>
    <row r="147" spans="1:16" x14ac:dyDescent="0.2">
      <c r="A147" s="315"/>
      <c r="B147" s="319"/>
      <c r="C147" s="18" t="s">
        <v>402</v>
      </c>
      <c r="D147" s="19">
        <v>0</v>
      </c>
      <c r="E147" s="20" t="s">
        <v>165</v>
      </c>
      <c r="F147" s="202"/>
      <c r="G147" s="19">
        <v>0</v>
      </c>
      <c r="H147" s="20" t="s">
        <v>165</v>
      </c>
      <c r="I147" s="7">
        <f t="shared" si="6"/>
        <v>0</v>
      </c>
    </row>
    <row r="148" spans="1:16" x14ac:dyDescent="0.2">
      <c r="A148" s="315"/>
      <c r="B148" s="319"/>
      <c r="C148" s="18" t="s">
        <v>6</v>
      </c>
      <c r="D148" s="19">
        <v>0</v>
      </c>
      <c r="E148" s="20" t="s">
        <v>165</v>
      </c>
      <c r="F148" s="7"/>
      <c r="G148" s="19">
        <v>0</v>
      </c>
      <c r="H148" s="20" t="s">
        <v>165</v>
      </c>
      <c r="I148" s="7">
        <f t="shared" si="6"/>
        <v>0</v>
      </c>
    </row>
    <row r="149" spans="1:16" x14ac:dyDescent="0.2">
      <c r="A149" s="315"/>
      <c r="B149" s="319"/>
      <c r="C149" s="18" t="s">
        <v>9</v>
      </c>
      <c r="D149" s="19">
        <v>0</v>
      </c>
      <c r="E149" s="20" t="s">
        <v>165</v>
      </c>
      <c r="F149" s="7"/>
      <c r="G149" s="19">
        <v>0</v>
      </c>
      <c r="H149" s="20" t="s">
        <v>165</v>
      </c>
      <c r="I149" s="7">
        <f t="shared" si="6"/>
        <v>0</v>
      </c>
    </row>
    <row r="150" spans="1:16" x14ac:dyDescent="0.2">
      <c r="A150" s="315"/>
      <c r="B150" s="319"/>
      <c r="C150" s="18" t="s">
        <v>10</v>
      </c>
      <c r="D150" s="19">
        <v>0</v>
      </c>
      <c r="E150" s="20" t="s">
        <v>165</v>
      </c>
      <c r="F150" s="7"/>
      <c r="G150" s="19">
        <v>0</v>
      </c>
      <c r="H150" s="20" t="s">
        <v>165</v>
      </c>
      <c r="I150" s="7">
        <f t="shared" si="6"/>
        <v>0</v>
      </c>
    </row>
    <row r="151" spans="1:16" x14ac:dyDescent="0.2">
      <c r="A151" s="315"/>
      <c r="B151" s="319"/>
      <c r="C151" s="18" t="s">
        <v>24</v>
      </c>
      <c r="D151" s="19">
        <v>0</v>
      </c>
      <c r="E151" s="20" t="s">
        <v>165</v>
      </c>
      <c r="F151" s="7"/>
      <c r="G151" s="19">
        <v>0</v>
      </c>
      <c r="H151" s="20" t="s">
        <v>165</v>
      </c>
      <c r="I151" s="7">
        <f t="shared" si="6"/>
        <v>0</v>
      </c>
    </row>
    <row r="152" spans="1:16" x14ac:dyDescent="0.2">
      <c r="A152" s="315"/>
      <c r="B152" s="319"/>
      <c r="C152" s="189" t="s">
        <v>25</v>
      </c>
      <c r="D152" s="19">
        <v>0</v>
      </c>
      <c r="E152" s="20" t="s">
        <v>165</v>
      </c>
      <c r="F152" s="7"/>
      <c r="G152" s="19">
        <v>0</v>
      </c>
      <c r="H152" s="20" t="s">
        <v>165</v>
      </c>
      <c r="I152" s="7">
        <f t="shared" si="6"/>
        <v>0</v>
      </c>
    </row>
    <row r="153" spans="1:16" x14ac:dyDescent="0.2">
      <c r="A153" s="315"/>
      <c r="B153" s="319"/>
      <c r="C153" s="189" t="s">
        <v>359</v>
      </c>
      <c r="D153" s="19">
        <v>0</v>
      </c>
      <c r="E153" s="20" t="s">
        <v>165</v>
      </c>
      <c r="F153" s="7"/>
      <c r="G153" s="19">
        <v>0</v>
      </c>
      <c r="H153" s="20" t="s">
        <v>165</v>
      </c>
      <c r="I153" s="7">
        <f t="shared" si="6"/>
        <v>0</v>
      </c>
      <c r="O153" s="16"/>
      <c r="P153" s="16"/>
    </row>
    <row r="154" spans="1:16" ht="12.75" customHeight="1" x14ac:dyDescent="0.2">
      <c r="A154" s="315"/>
      <c r="B154" s="319"/>
      <c r="C154" s="61" t="s">
        <v>91</v>
      </c>
      <c r="D154" s="59">
        <f>SUM(D140:D153)</f>
        <v>0</v>
      </c>
      <c r="E154" s="60">
        <f t="shared" si="7"/>
        <v>0</v>
      </c>
      <c r="F154" s="59"/>
      <c r="G154" s="59">
        <f>SUM(G140:G153)</f>
        <v>2048</v>
      </c>
      <c r="H154" s="60">
        <f t="shared" si="8"/>
        <v>1</v>
      </c>
      <c r="I154" s="59">
        <f t="shared" si="6"/>
        <v>2048</v>
      </c>
    </row>
    <row r="155" spans="1:16" ht="13.5" thickBot="1" x14ac:dyDescent="0.25">
      <c r="A155" s="315"/>
      <c r="B155" s="320"/>
      <c r="C155" s="276" t="s">
        <v>26</v>
      </c>
      <c r="D155" s="208">
        <f>SUM(D127,D138,D154)</f>
        <v>0</v>
      </c>
      <c r="E155" s="206">
        <f t="shared" si="7"/>
        <v>0</v>
      </c>
      <c r="F155" s="208"/>
      <c r="G155" s="208">
        <f>SUM(G127,G138,G154)</f>
        <v>7120</v>
      </c>
      <c r="H155" s="206">
        <f t="shared" si="8"/>
        <v>1</v>
      </c>
      <c r="I155" s="208">
        <f t="shared" si="6"/>
        <v>7120</v>
      </c>
    </row>
    <row r="156" spans="1:16" ht="12.75" customHeight="1" x14ac:dyDescent="0.2">
      <c r="A156" s="299" t="s">
        <v>134</v>
      </c>
      <c r="B156" s="306" t="s">
        <v>508</v>
      </c>
      <c r="C156" s="191" t="s">
        <v>436</v>
      </c>
      <c r="D156" s="19">
        <v>0</v>
      </c>
      <c r="E156" s="20" t="s">
        <v>165</v>
      </c>
      <c r="F156" s="75"/>
      <c r="G156" s="19">
        <v>0</v>
      </c>
      <c r="H156" s="20" t="s">
        <v>165</v>
      </c>
      <c r="I156" s="19">
        <f t="shared" si="6"/>
        <v>0</v>
      </c>
      <c r="O156" s="16"/>
      <c r="P156" s="16"/>
    </row>
    <row r="157" spans="1:16" x14ac:dyDescent="0.2">
      <c r="A157" s="299"/>
      <c r="B157" s="306"/>
      <c r="C157" s="18" t="s">
        <v>114</v>
      </c>
      <c r="D157" s="19">
        <v>0</v>
      </c>
      <c r="E157" s="20" t="s">
        <v>165</v>
      </c>
      <c r="F157" s="14"/>
      <c r="G157" s="19">
        <v>0</v>
      </c>
      <c r="H157" s="20" t="s">
        <v>165</v>
      </c>
      <c r="I157" s="11">
        <f t="shared" si="6"/>
        <v>0</v>
      </c>
      <c r="N157" s="16"/>
      <c r="O157" s="16"/>
      <c r="P157" s="16"/>
    </row>
    <row r="158" spans="1:16" x14ac:dyDescent="0.2">
      <c r="A158" s="299"/>
      <c r="B158" s="306"/>
      <c r="C158" s="18" t="s">
        <v>533</v>
      </c>
      <c r="D158" s="19">
        <v>0</v>
      </c>
      <c r="E158" s="20" t="s">
        <v>165</v>
      </c>
      <c r="F158" s="11"/>
      <c r="G158" s="19">
        <v>0</v>
      </c>
      <c r="H158" s="20" t="s">
        <v>165</v>
      </c>
      <c r="I158" s="11">
        <f t="shared" si="6"/>
        <v>0</v>
      </c>
    </row>
    <row r="159" spans="1:16" x14ac:dyDescent="0.2">
      <c r="A159" s="299"/>
      <c r="B159" s="306"/>
      <c r="C159" s="18" t="s">
        <v>115</v>
      </c>
      <c r="D159" s="19">
        <v>0</v>
      </c>
      <c r="E159" s="20" t="s">
        <v>165</v>
      </c>
      <c r="F159" s="14"/>
      <c r="G159" s="19">
        <v>0</v>
      </c>
      <c r="H159" s="20" t="s">
        <v>165</v>
      </c>
      <c r="I159" s="11">
        <f t="shared" si="6"/>
        <v>0</v>
      </c>
    </row>
    <row r="160" spans="1:16" x14ac:dyDescent="0.2">
      <c r="A160" s="299"/>
      <c r="B160" s="306"/>
      <c r="C160" s="18" t="s">
        <v>116</v>
      </c>
      <c r="D160" s="11">
        <v>0</v>
      </c>
      <c r="E160" s="12">
        <f t="shared" si="7"/>
        <v>0</v>
      </c>
      <c r="F160" s="14"/>
      <c r="G160" s="11">
        <v>2304</v>
      </c>
      <c r="H160" s="12">
        <f t="shared" si="8"/>
        <v>1</v>
      </c>
      <c r="I160" s="11">
        <f t="shared" si="6"/>
        <v>2304</v>
      </c>
    </row>
    <row r="161" spans="1:16" x14ac:dyDescent="0.2">
      <c r="A161" s="299"/>
      <c r="B161" s="306"/>
      <c r="C161" s="18" t="s">
        <v>276</v>
      </c>
      <c r="D161" s="19">
        <v>0</v>
      </c>
      <c r="E161" s="20" t="s">
        <v>165</v>
      </c>
      <c r="F161" s="14"/>
      <c r="G161" s="19">
        <v>0</v>
      </c>
      <c r="H161" s="20" t="s">
        <v>165</v>
      </c>
      <c r="I161" s="11">
        <f t="shared" si="6"/>
        <v>0</v>
      </c>
    </row>
    <row r="162" spans="1:16" x14ac:dyDescent="0.2">
      <c r="A162" s="299"/>
      <c r="B162" s="306"/>
      <c r="C162" s="18" t="s">
        <v>124</v>
      </c>
      <c r="D162" s="17">
        <v>0</v>
      </c>
      <c r="E162" s="20">
        <f t="shared" si="7"/>
        <v>0</v>
      </c>
      <c r="F162" s="19"/>
      <c r="G162" s="17">
        <v>528</v>
      </c>
      <c r="H162" s="20">
        <f t="shared" si="8"/>
        <v>1</v>
      </c>
      <c r="I162" s="19">
        <f t="shared" si="6"/>
        <v>528</v>
      </c>
    </row>
    <row r="163" spans="1:16" x14ac:dyDescent="0.2">
      <c r="A163" s="299"/>
      <c r="B163" s="306"/>
      <c r="C163" s="18" t="s">
        <v>443</v>
      </c>
      <c r="D163" s="19">
        <v>0</v>
      </c>
      <c r="E163" s="20" t="s">
        <v>165</v>
      </c>
      <c r="F163" s="11"/>
      <c r="G163" s="19">
        <v>0</v>
      </c>
      <c r="H163" s="20" t="s">
        <v>165</v>
      </c>
      <c r="I163" s="11">
        <f t="shared" si="6"/>
        <v>0</v>
      </c>
      <c r="O163" s="16"/>
      <c r="P163" s="16"/>
    </row>
    <row r="164" spans="1:16" x14ac:dyDescent="0.2">
      <c r="A164" s="299"/>
      <c r="B164" s="306"/>
      <c r="C164" s="18" t="s">
        <v>528</v>
      </c>
      <c r="D164" s="19">
        <v>0</v>
      </c>
      <c r="E164" s="20" t="s">
        <v>165</v>
      </c>
      <c r="F164" s="11"/>
      <c r="G164" s="19">
        <v>0</v>
      </c>
      <c r="H164" s="20" t="s">
        <v>165</v>
      </c>
      <c r="I164" s="11">
        <f t="shared" si="6"/>
        <v>0</v>
      </c>
      <c r="O164" s="16"/>
      <c r="P164" s="16"/>
    </row>
    <row r="165" spans="1:16" x14ac:dyDescent="0.2">
      <c r="A165" s="299"/>
      <c r="B165" s="306"/>
      <c r="C165" s="18" t="s">
        <v>277</v>
      </c>
      <c r="D165" s="19">
        <v>0</v>
      </c>
      <c r="E165" s="20" t="s">
        <v>165</v>
      </c>
      <c r="F165" s="11"/>
      <c r="G165" s="19">
        <v>0</v>
      </c>
      <c r="H165" s="20" t="s">
        <v>165</v>
      </c>
      <c r="I165" s="11">
        <f t="shared" si="6"/>
        <v>0</v>
      </c>
      <c r="O165" s="16"/>
      <c r="P165" s="16"/>
    </row>
    <row r="166" spans="1:16" x14ac:dyDescent="0.2">
      <c r="A166" s="299"/>
      <c r="B166" s="306"/>
      <c r="C166" s="18" t="s">
        <v>117</v>
      </c>
      <c r="D166" s="19">
        <v>0</v>
      </c>
      <c r="E166" s="20" t="s">
        <v>165</v>
      </c>
      <c r="F166" s="11"/>
      <c r="G166" s="19">
        <v>0</v>
      </c>
      <c r="H166" s="20" t="s">
        <v>165</v>
      </c>
      <c r="I166" s="11">
        <f t="shared" si="6"/>
        <v>0</v>
      </c>
      <c r="O166" s="16"/>
      <c r="P166" s="16"/>
    </row>
    <row r="167" spans="1:16" x14ac:dyDescent="0.2">
      <c r="A167" s="299"/>
      <c r="B167" s="306"/>
      <c r="C167" s="188" t="s">
        <v>278</v>
      </c>
      <c r="D167" s="19">
        <v>0</v>
      </c>
      <c r="E167" s="20" t="s">
        <v>165</v>
      </c>
      <c r="F167" s="11"/>
      <c r="G167" s="19">
        <v>0</v>
      </c>
      <c r="H167" s="20" t="s">
        <v>165</v>
      </c>
      <c r="I167" s="11">
        <f t="shared" si="6"/>
        <v>0</v>
      </c>
    </row>
    <row r="168" spans="1:16" x14ac:dyDescent="0.2">
      <c r="A168" s="299"/>
      <c r="B168" s="306"/>
      <c r="C168" s="18" t="s">
        <v>118</v>
      </c>
      <c r="D168" s="19">
        <v>0</v>
      </c>
      <c r="E168" s="20" t="s">
        <v>165</v>
      </c>
      <c r="F168" s="11"/>
      <c r="G168" s="19">
        <v>0</v>
      </c>
      <c r="H168" s="20" t="s">
        <v>165</v>
      </c>
      <c r="I168" s="11">
        <f t="shared" si="6"/>
        <v>0</v>
      </c>
    </row>
    <row r="169" spans="1:16" ht="13.5" thickBot="1" x14ac:dyDescent="0.25">
      <c r="A169" s="299"/>
      <c r="B169" s="307"/>
      <c r="C169" s="276" t="s">
        <v>26</v>
      </c>
      <c r="D169" s="208">
        <f>SUM(D156:D168)</f>
        <v>0</v>
      </c>
      <c r="E169" s="206">
        <f t="shared" si="7"/>
        <v>0</v>
      </c>
      <c r="F169" s="208"/>
      <c r="G169" s="208">
        <f>SUM(G156:G168)</f>
        <v>2832</v>
      </c>
      <c r="H169" s="206">
        <f t="shared" si="8"/>
        <v>1</v>
      </c>
      <c r="I169" s="208">
        <f t="shared" si="6"/>
        <v>2832</v>
      </c>
    </row>
    <row r="170" spans="1:16" ht="12.75" customHeight="1" x14ac:dyDescent="0.2">
      <c r="A170" s="299"/>
      <c r="B170" s="300" t="s">
        <v>14</v>
      </c>
      <c r="C170" s="187" t="s">
        <v>486</v>
      </c>
      <c r="D170" s="19">
        <v>0</v>
      </c>
      <c r="E170" s="20" t="s">
        <v>165</v>
      </c>
      <c r="F170" s="19"/>
      <c r="G170" s="19">
        <v>0</v>
      </c>
      <c r="H170" s="20" t="s">
        <v>165</v>
      </c>
      <c r="I170" s="19">
        <f t="shared" si="6"/>
        <v>0</v>
      </c>
      <c r="O170" s="16"/>
      <c r="P170" s="16"/>
    </row>
    <row r="171" spans="1:16" x14ac:dyDescent="0.2">
      <c r="A171" s="299"/>
      <c r="B171" s="321"/>
      <c r="C171" s="18" t="s">
        <v>378</v>
      </c>
      <c r="D171" s="19">
        <v>0</v>
      </c>
      <c r="E171" s="20" t="s">
        <v>165</v>
      </c>
      <c r="F171" s="11"/>
      <c r="G171" s="19">
        <v>0</v>
      </c>
      <c r="H171" s="20" t="s">
        <v>165</v>
      </c>
      <c r="I171" s="11">
        <f t="shared" si="6"/>
        <v>0</v>
      </c>
      <c r="O171" s="16"/>
      <c r="P171" s="16"/>
    </row>
    <row r="172" spans="1:16" x14ac:dyDescent="0.2">
      <c r="A172" s="299"/>
      <c r="B172" s="321"/>
      <c r="C172" s="189" t="s">
        <v>377</v>
      </c>
      <c r="D172" s="19">
        <v>0</v>
      </c>
      <c r="E172" s="20" t="s">
        <v>165</v>
      </c>
      <c r="F172" s="7"/>
      <c r="G172" s="19">
        <v>0</v>
      </c>
      <c r="H172" s="20" t="s">
        <v>165</v>
      </c>
      <c r="I172" s="7">
        <f t="shared" si="6"/>
        <v>0</v>
      </c>
    </row>
    <row r="173" spans="1:16" ht="13.5" thickBot="1" x14ac:dyDescent="0.25">
      <c r="A173" s="299"/>
      <c r="B173" s="305"/>
      <c r="C173" s="207" t="s">
        <v>26</v>
      </c>
      <c r="D173" s="208">
        <f>SUM(D170:D172)</f>
        <v>0</v>
      </c>
      <c r="E173" s="206" t="s">
        <v>165</v>
      </c>
      <c r="F173" s="208"/>
      <c r="G173" s="208">
        <f>SUM(G170:G172)</f>
        <v>0</v>
      </c>
      <c r="H173" s="206" t="s">
        <v>165</v>
      </c>
      <c r="I173" s="208">
        <f t="shared" si="6"/>
        <v>0</v>
      </c>
      <c r="O173" s="16"/>
      <c r="P173" s="16"/>
    </row>
    <row r="174" spans="1:16" ht="15.75" customHeight="1" thickBot="1" x14ac:dyDescent="0.25">
      <c r="A174" s="296" t="s">
        <v>517</v>
      </c>
      <c r="B174" s="297"/>
      <c r="C174" s="298"/>
      <c r="D174" s="245">
        <f>SUM(D155,D169,D173)</f>
        <v>0</v>
      </c>
      <c r="E174" s="246">
        <f t="shared" si="7"/>
        <v>0</v>
      </c>
      <c r="F174" s="247"/>
      <c r="G174" s="245">
        <f>SUM(G155,G169,G173)</f>
        <v>9952</v>
      </c>
      <c r="H174" s="246">
        <f t="shared" si="8"/>
        <v>1</v>
      </c>
      <c r="I174" s="247">
        <f t="shared" si="6"/>
        <v>9952</v>
      </c>
      <c r="O174" s="16"/>
      <c r="P174" s="16"/>
    </row>
    <row r="175" spans="1:16" ht="12.75" customHeight="1" x14ac:dyDescent="0.2">
      <c r="A175" s="303" t="s">
        <v>132</v>
      </c>
      <c r="B175" s="300" t="s">
        <v>511</v>
      </c>
      <c r="C175" s="183" t="s">
        <v>312</v>
      </c>
      <c r="D175" s="62"/>
      <c r="E175" s="62"/>
      <c r="F175" s="62"/>
      <c r="G175" s="62"/>
      <c r="H175" s="62"/>
      <c r="I175" s="62"/>
      <c r="N175" s="16"/>
      <c r="O175" s="16"/>
      <c r="P175" s="16"/>
    </row>
    <row r="176" spans="1:16" x14ac:dyDescent="0.2">
      <c r="A176" s="315"/>
      <c r="B176" s="322"/>
      <c r="C176" s="18" t="s">
        <v>421</v>
      </c>
      <c r="D176" s="7">
        <v>0</v>
      </c>
      <c r="E176" s="100">
        <f t="shared" ref="E176:E182" si="9">+D176/$I176</f>
        <v>0</v>
      </c>
      <c r="F176" s="7"/>
      <c r="G176" s="7">
        <v>4128</v>
      </c>
      <c r="H176" s="100">
        <f t="shared" ref="H176:H182" si="10">+G176/$I176</f>
        <v>1</v>
      </c>
      <c r="I176" s="7">
        <f t="shared" ref="I176:I182" si="11">+D176+G176</f>
        <v>4128</v>
      </c>
    </row>
    <row r="177" spans="1:9" x14ac:dyDescent="0.2">
      <c r="A177" s="315"/>
      <c r="B177" s="322"/>
      <c r="C177" s="18" t="s">
        <v>94</v>
      </c>
      <c r="D177" s="199">
        <v>0</v>
      </c>
      <c r="E177" s="100">
        <f t="shared" si="9"/>
        <v>0</v>
      </c>
      <c r="F177" s="7"/>
      <c r="G177" s="199">
        <v>704</v>
      </c>
      <c r="H177" s="100">
        <f t="shared" si="10"/>
        <v>1</v>
      </c>
      <c r="I177" s="7">
        <f t="shared" si="11"/>
        <v>704</v>
      </c>
    </row>
    <row r="178" spans="1:9" x14ac:dyDescent="0.2">
      <c r="A178" s="315"/>
      <c r="B178" s="322"/>
      <c r="C178" s="18" t="s">
        <v>8</v>
      </c>
      <c r="D178" s="7">
        <v>768</v>
      </c>
      <c r="E178" s="100">
        <f t="shared" si="9"/>
        <v>1</v>
      </c>
      <c r="F178" s="7"/>
      <c r="G178" s="7">
        <v>0</v>
      </c>
      <c r="H178" s="100">
        <f t="shared" si="10"/>
        <v>0</v>
      </c>
      <c r="I178" s="7">
        <f t="shared" si="11"/>
        <v>768</v>
      </c>
    </row>
    <row r="179" spans="1:9" x14ac:dyDescent="0.2">
      <c r="A179" s="315"/>
      <c r="B179" s="322"/>
      <c r="C179" s="18" t="s">
        <v>9</v>
      </c>
      <c r="D179" s="11">
        <v>0</v>
      </c>
      <c r="E179" s="12" t="s">
        <v>165</v>
      </c>
      <c r="F179" s="203"/>
      <c r="G179" s="11">
        <v>0</v>
      </c>
      <c r="H179" s="12" t="s">
        <v>165</v>
      </c>
      <c r="I179" s="77">
        <f t="shared" si="11"/>
        <v>0</v>
      </c>
    </row>
    <row r="180" spans="1:9" x14ac:dyDescent="0.2">
      <c r="A180" s="315"/>
      <c r="B180" s="322"/>
      <c r="C180" s="18" t="s">
        <v>96</v>
      </c>
      <c r="D180" s="7">
        <v>1520</v>
      </c>
      <c r="E180" s="100">
        <f t="shared" si="9"/>
        <v>1</v>
      </c>
      <c r="F180" s="7"/>
      <c r="G180" s="7">
        <v>0</v>
      </c>
      <c r="H180" s="100">
        <f t="shared" si="10"/>
        <v>0</v>
      </c>
      <c r="I180" s="7">
        <f t="shared" si="11"/>
        <v>1520</v>
      </c>
    </row>
    <row r="181" spans="1:9" x14ac:dyDescent="0.2">
      <c r="A181" s="315"/>
      <c r="B181" s="322"/>
      <c r="C181" s="18" t="s">
        <v>422</v>
      </c>
      <c r="D181" s="11">
        <v>0</v>
      </c>
      <c r="E181" s="12" t="s">
        <v>165</v>
      </c>
      <c r="F181" s="19"/>
      <c r="G181" s="11">
        <v>0</v>
      </c>
      <c r="H181" s="12" t="s">
        <v>165</v>
      </c>
      <c r="I181" s="19">
        <f t="shared" si="11"/>
        <v>0</v>
      </c>
    </row>
    <row r="182" spans="1:9" x14ac:dyDescent="0.2">
      <c r="A182" s="315"/>
      <c r="B182" s="322"/>
      <c r="C182" s="61" t="s">
        <v>91</v>
      </c>
      <c r="D182" s="59">
        <f>SUM(D176:D181)</f>
        <v>2288</v>
      </c>
      <c r="E182" s="78">
        <f t="shared" si="9"/>
        <v>0.32134831460674157</v>
      </c>
      <c r="F182" s="79"/>
      <c r="G182" s="59">
        <f>SUM(G176:G181)</f>
        <v>4832</v>
      </c>
      <c r="H182" s="78">
        <f t="shared" si="10"/>
        <v>0.67865168539325837</v>
      </c>
      <c r="I182" s="79">
        <f t="shared" si="11"/>
        <v>7120</v>
      </c>
    </row>
    <row r="183" spans="1:9" x14ac:dyDescent="0.2">
      <c r="A183" s="315"/>
      <c r="B183" s="322"/>
      <c r="C183" s="192" t="s">
        <v>262</v>
      </c>
      <c r="D183" s="94"/>
      <c r="E183" s="95"/>
      <c r="F183" s="94"/>
      <c r="G183" s="94"/>
      <c r="H183" s="95"/>
      <c r="I183" s="94"/>
    </row>
    <row r="184" spans="1:9" x14ac:dyDescent="0.2">
      <c r="A184" s="315"/>
      <c r="B184" s="322"/>
      <c r="C184" s="18" t="s">
        <v>7</v>
      </c>
      <c r="D184" s="16">
        <v>0</v>
      </c>
      <c r="E184" s="20">
        <f t="shared" si="7"/>
        <v>0</v>
      </c>
      <c r="F184" s="19"/>
      <c r="G184" s="16">
        <v>1872</v>
      </c>
      <c r="H184" s="20">
        <f t="shared" si="8"/>
        <v>1</v>
      </c>
      <c r="I184" s="19">
        <f t="shared" si="6"/>
        <v>1872</v>
      </c>
    </row>
    <row r="185" spans="1:9" x14ac:dyDescent="0.2">
      <c r="A185" s="315"/>
      <c r="B185" s="322"/>
      <c r="C185" s="18" t="s">
        <v>95</v>
      </c>
      <c r="D185" s="11">
        <v>0</v>
      </c>
      <c r="E185" s="12">
        <f t="shared" si="7"/>
        <v>0</v>
      </c>
      <c r="F185" s="11"/>
      <c r="G185" s="11">
        <v>5088</v>
      </c>
      <c r="H185" s="12">
        <f t="shared" si="8"/>
        <v>1</v>
      </c>
      <c r="I185" s="11">
        <f t="shared" si="6"/>
        <v>5088</v>
      </c>
    </row>
    <row r="186" spans="1:9" x14ac:dyDescent="0.2">
      <c r="A186" s="315"/>
      <c r="B186" s="322"/>
      <c r="C186" s="18" t="s">
        <v>357</v>
      </c>
      <c r="D186" s="7">
        <v>0</v>
      </c>
      <c r="E186" s="12">
        <f t="shared" si="7"/>
        <v>0</v>
      </c>
      <c r="F186" s="14"/>
      <c r="G186" s="11">
        <v>576</v>
      </c>
      <c r="H186" s="12">
        <f t="shared" si="8"/>
        <v>1</v>
      </c>
      <c r="I186" s="11">
        <f t="shared" si="6"/>
        <v>576</v>
      </c>
    </row>
    <row r="187" spans="1:9" x14ac:dyDescent="0.2">
      <c r="A187" s="315"/>
      <c r="B187" s="322"/>
      <c r="C187" s="18" t="s">
        <v>164</v>
      </c>
      <c r="D187" s="11">
        <v>0</v>
      </c>
      <c r="E187" s="12" t="s">
        <v>165</v>
      </c>
      <c r="F187" s="11"/>
      <c r="G187" s="11">
        <v>0</v>
      </c>
      <c r="H187" s="12" t="s">
        <v>165</v>
      </c>
      <c r="I187" s="11">
        <f t="shared" si="6"/>
        <v>0</v>
      </c>
    </row>
    <row r="188" spans="1:9" x14ac:dyDescent="0.2">
      <c r="A188" s="315"/>
      <c r="B188" s="322"/>
      <c r="C188" s="18" t="s">
        <v>10</v>
      </c>
      <c r="D188" s="11">
        <v>0</v>
      </c>
      <c r="E188" s="12">
        <f t="shared" si="7"/>
        <v>0</v>
      </c>
      <c r="F188" s="11"/>
      <c r="G188" s="11">
        <v>864</v>
      </c>
      <c r="H188" s="12">
        <f t="shared" si="8"/>
        <v>1</v>
      </c>
      <c r="I188" s="11">
        <f t="shared" si="6"/>
        <v>864</v>
      </c>
    </row>
    <row r="189" spans="1:9" x14ac:dyDescent="0.2">
      <c r="A189" s="315"/>
      <c r="B189" s="322"/>
      <c r="C189" s="61" t="s">
        <v>91</v>
      </c>
      <c r="D189" s="59">
        <f>SUM(D184:D188)</f>
        <v>0</v>
      </c>
      <c r="E189" s="60">
        <f t="shared" si="7"/>
        <v>0</v>
      </c>
      <c r="F189" s="59"/>
      <c r="G189" s="59">
        <f>SUM(G184:G188)</f>
        <v>8400</v>
      </c>
      <c r="H189" s="60">
        <f t="shared" si="8"/>
        <v>1</v>
      </c>
      <c r="I189" s="59">
        <f t="shared" si="6"/>
        <v>8400</v>
      </c>
    </row>
    <row r="190" spans="1:9" ht="13.5" thickBot="1" x14ac:dyDescent="0.25">
      <c r="A190" s="315"/>
      <c r="B190" s="302"/>
      <c r="C190" s="276" t="s">
        <v>26</v>
      </c>
      <c r="D190" s="208">
        <f>SUM(D182,D189)</f>
        <v>2288</v>
      </c>
      <c r="E190" s="206">
        <f t="shared" si="7"/>
        <v>0.14742268041237114</v>
      </c>
      <c r="F190" s="208"/>
      <c r="G190" s="208">
        <f>SUM(G182,G189)</f>
        <v>13232</v>
      </c>
      <c r="H190" s="206">
        <f t="shared" si="8"/>
        <v>0.85257731958762883</v>
      </c>
      <c r="I190" s="208">
        <f t="shared" si="6"/>
        <v>15520</v>
      </c>
    </row>
    <row r="191" spans="1:9" ht="12.75" customHeight="1" x14ac:dyDescent="0.2">
      <c r="A191" s="315"/>
      <c r="B191" s="300" t="s">
        <v>512</v>
      </c>
      <c r="C191" s="192" t="s">
        <v>160</v>
      </c>
      <c r="D191" s="62"/>
      <c r="E191" s="62"/>
      <c r="F191" s="62"/>
      <c r="G191" s="62"/>
      <c r="H191" s="62"/>
      <c r="I191" s="62"/>
    </row>
    <row r="192" spans="1:9" x14ac:dyDescent="0.2">
      <c r="A192" s="315"/>
      <c r="B192" s="322"/>
      <c r="C192" s="191" t="s">
        <v>38</v>
      </c>
      <c r="D192" s="199">
        <v>0</v>
      </c>
      <c r="E192" s="100">
        <f t="shared" ref="E192:E200" si="12">+D192/$I192</f>
        <v>0</v>
      </c>
      <c r="F192" s="7"/>
      <c r="G192" s="199">
        <v>896</v>
      </c>
      <c r="H192" s="100">
        <f t="shared" ref="H192:H200" si="13">+G192/$I192</f>
        <v>1</v>
      </c>
      <c r="I192" s="7">
        <f t="shared" ref="I192:I200" si="14">+D192+G192</f>
        <v>896</v>
      </c>
    </row>
    <row r="193" spans="1:9" x14ac:dyDescent="0.2">
      <c r="A193" s="315"/>
      <c r="B193" s="322"/>
      <c r="C193" s="191" t="s">
        <v>354</v>
      </c>
      <c r="D193" s="11">
        <v>0</v>
      </c>
      <c r="E193" s="12" t="s">
        <v>165</v>
      </c>
      <c r="F193" s="7"/>
      <c r="G193" s="11">
        <v>0</v>
      </c>
      <c r="H193" s="12" t="s">
        <v>165</v>
      </c>
      <c r="I193" s="7">
        <f t="shared" si="14"/>
        <v>0</v>
      </c>
    </row>
    <row r="194" spans="1:9" x14ac:dyDescent="0.2">
      <c r="A194" s="315"/>
      <c r="B194" s="322"/>
      <c r="C194" s="18" t="s">
        <v>0</v>
      </c>
      <c r="D194" s="11">
        <v>0</v>
      </c>
      <c r="E194" s="12" t="s">
        <v>165</v>
      </c>
      <c r="F194" s="77"/>
      <c r="G194" s="11">
        <v>0</v>
      </c>
      <c r="H194" s="12" t="s">
        <v>165</v>
      </c>
      <c r="I194" s="77">
        <f t="shared" si="14"/>
        <v>0</v>
      </c>
    </row>
    <row r="195" spans="1:9" x14ac:dyDescent="0.2">
      <c r="A195" s="315"/>
      <c r="B195" s="322"/>
      <c r="C195" s="191" t="s">
        <v>39</v>
      </c>
      <c r="D195" s="11">
        <v>0</v>
      </c>
      <c r="E195" s="12" t="s">
        <v>165</v>
      </c>
      <c r="F195" s="7"/>
      <c r="G195" s="11">
        <v>0</v>
      </c>
      <c r="H195" s="12" t="s">
        <v>165</v>
      </c>
      <c r="I195" s="7">
        <f t="shared" si="14"/>
        <v>0</v>
      </c>
    </row>
    <row r="196" spans="1:9" x14ac:dyDescent="0.2">
      <c r="A196" s="315"/>
      <c r="B196" s="322"/>
      <c r="C196" s="18" t="s">
        <v>2</v>
      </c>
      <c r="D196" s="11">
        <v>0</v>
      </c>
      <c r="E196" s="12" t="s">
        <v>165</v>
      </c>
      <c r="F196" s="7"/>
      <c r="G196" s="11">
        <v>0</v>
      </c>
      <c r="H196" s="12" t="s">
        <v>165</v>
      </c>
      <c r="I196" s="7">
        <f t="shared" si="14"/>
        <v>0</v>
      </c>
    </row>
    <row r="197" spans="1:9" x14ac:dyDescent="0.2">
      <c r="A197" s="315"/>
      <c r="B197" s="322"/>
      <c r="C197" s="191" t="s">
        <v>3</v>
      </c>
      <c r="D197" s="7">
        <v>0</v>
      </c>
      <c r="E197" s="100">
        <f t="shared" si="12"/>
        <v>0</v>
      </c>
      <c r="F197" s="7"/>
      <c r="G197" s="7">
        <v>672</v>
      </c>
      <c r="H197" s="100">
        <f t="shared" si="13"/>
        <v>1</v>
      </c>
      <c r="I197" s="7">
        <f t="shared" si="14"/>
        <v>672</v>
      </c>
    </row>
    <row r="198" spans="1:9" x14ac:dyDescent="0.2">
      <c r="A198" s="315"/>
      <c r="B198" s="322"/>
      <c r="C198" s="195" t="s">
        <v>353</v>
      </c>
      <c r="D198" s="11">
        <v>0</v>
      </c>
      <c r="E198" s="12" t="s">
        <v>165</v>
      </c>
      <c r="F198" s="7"/>
      <c r="G198" s="11">
        <v>0</v>
      </c>
      <c r="H198" s="12" t="s">
        <v>165</v>
      </c>
      <c r="I198" s="7">
        <f t="shared" si="14"/>
        <v>0</v>
      </c>
    </row>
    <row r="199" spans="1:9" x14ac:dyDescent="0.2">
      <c r="A199" s="315"/>
      <c r="B199" s="322"/>
      <c r="C199" s="18" t="s">
        <v>5</v>
      </c>
      <c r="D199" s="7">
        <v>1152</v>
      </c>
      <c r="E199" s="100">
        <f t="shared" si="12"/>
        <v>1</v>
      </c>
      <c r="F199" s="7"/>
      <c r="G199" s="7">
        <v>0</v>
      </c>
      <c r="H199" s="100">
        <f t="shared" si="13"/>
        <v>0</v>
      </c>
      <c r="I199" s="7">
        <f t="shared" si="14"/>
        <v>1152</v>
      </c>
    </row>
    <row r="200" spans="1:9" x14ac:dyDescent="0.2">
      <c r="A200" s="315"/>
      <c r="B200" s="322"/>
      <c r="C200" s="61" t="s">
        <v>91</v>
      </c>
      <c r="D200" s="63">
        <f>SUM(D192:D199)</f>
        <v>1152</v>
      </c>
      <c r="E200" s="60">
        <f t="shared" si="12"/>
        <v>0.42352941176470588</v>
      </c>
      <c r="F200" s="59"/>
      <c r="G200" s="63">
        <f>SUM(G192:G199)</f>
        <v>1568</v>
      </c>
      <c r="H200" s="60">
        <f t="shared" si="13"/>
        <v>0.57647058823529407</v>
      </c>
      <c r="I200" s="59">
        <f t="shared" si="14"/>
        <v>2720</v>
      </c>
    </row>
    <row r="201" spans="1:9" x14ac:dyDescent="0.2">
      <c r="A201" s="315"/>
      <c r="B201" s="322"/>
      <c r="C201" s="192" t="s">
        <v>254</v>
      </c>
      <c r="D201" s="63"/>
      <c r="E201" s="60"/>
      <c r="F201" s="59"/>
      <c r="G201" s="63"/>
      <c r="H201" s="60"/>
      <c r="I201" s="59"/>
    </row>
    <row r="202" spans="1:9" x14ac:dyDescent="0.2">
      <c r="A202" s="315"/>
      <c r="B202" s="322"/>
      <c r="C202" s="18" t="s">
        <v>532</v>
      </c>
      <c r="D202" s="19">
        <v>0</v>
      </c>
      <c r="E202" s="20">
        <f>+D202/$I202</f>
        <v>0</v>
      </c>
      <c r="F202" s="19"/>
      <c r="G202" s="19">
        <v>1280</v>
      </c>
      <c r="H202" s="20">
        <f>+G202/$I202</f>
        <v>1</v>
      </c>
      <c r="I202" s="19">
        <f>+D202+G202</f>
        <v>1280</v>
      </c>
    </row>
    <row r="203" spans="1:9" x14ac:dyDescent="0.2">
      <c r="A203" s="315"/>
      <c r="B203" s="322"/>
      <c r="C203" s="18" t="s">
        <v>36</v>
      </c>
      <c r="D203" s="19">
        <v>0</v>
      </c>
      <c r="E203" s="20">
        <f>+D203/$I203</f>
        <v>0</v>
      </c>
      <c r="F203" s="19"/>
      <c r="G203" s="19">
        <v>1488</v>
      </c>
      <c r="H203" s="20">
        <f>+G203/$I203</f>
        <v>1</v>
      </c>
      <c r="I203" s="19">
        <f>+D203+G203</f>
        <v>1488</v>
      </c>
    </row>
    <row r="204" spans="1:9" x14ac:dyDescent="0.2">
      <c r="A204" s="315"/>
      <c r="B204" s="322"/>
      <c r="C204" s="18" t="s">
        <v>97</v>
      </c>
      <c r="D204" s="11">
        <v>0</v>
      </c>
      <c r="E204" s="12" t="s">
        <v>165</v>
      </c>
      <c r="F204" s="11"/>
      <c r="G204" s="11">
        <v>0</v>
      </c>
      <c r="H204" s="12" t="s">
        <v>165</v>
      </c>
      <c r="I204" s="11">
        <f>+D204+G204</f>
        <v>0</v>
      </c>
    </row>
    <row r="205" spans="1:9" x14ac:dyDescent="0.2">
      <c r="A205" s="315"/>
      <c r="B205" s="322"/>
      <c r="C205" s="18" t="s">
        <v>52</v>
      </c>
      <c r="D205" s="11">
        <v>0</v>
      </c>
      <c r="E205" s="12">
        <f>+D205/$I205</f>
        <v>0</v>
      </c>
      <c r="F205" s="11"/>
      <c r="G205" s="11">
        <v>3984</v>
      </c>
      <c r="H205" s="12">
        <f>+G205/$I205</f>
        <v>1</v>
      </c>
      <c r="I205" s="11">
        <f>+D205+G205</f>
        <v>3984</v>
      </c>
    </row>
    <row r="206" spans="1:9" x14ac:dyDescent="0.2">
      <c r="A206" s="315"/>
      <c r="B206" s="322"/>
      <c r="C206" s="61" t="s">
        <v>91</v>
      </c>
      <c r="D206" s="59">
        <f>SUM(D202:D205)</f>
        <v>0</v>
      </c>
      <c r="E206" s="60">
        <f>+D206/$I206</f>
        <v>0</v>
      </c>
      <c r="F206" s="59"/>
      <c r="G206" s="59">
        <f>SUM(G202:G205)</f>
        <v>6752</v>
      </c>
      <c r="H206" s="60">
        <f>+G206/$I206</f>
        <v>1</v>
      </c>
      <c r="I206" s="59">
        <f>+D206+G206</f>
        <v>6752</v>
      </c>
    </row>
    <row r="207" spans="1:9" x14ac:dyDescent="0.2">
      <c r="A207" s="315"/>
      <c r="B207" s="322"/>
      <c r="C207" s="192" t="s">
        <v>128</v>
      </c>
      <c r="D207" s="79"/>
      <c r="E207" s="78"/>
      <c r="F207" s="79"/>
      <c r="G207" s="79"/>
      <c r="H207" s="78"/>
      <c r="I207" s="79"/>
    </row>
    <row r="208" spans="1:9" x14ac:dyDescent="0.2">
      <c r="A208" s="315"/>
      <c r="B208" s="322"/>
      <c r="C208" s="18" t="s">
        <v>1</v>
      </c>
      <c r="D208" s="17">
        <v>0</v>
      </c>
      <c r="E208" s="12">
        <f t="shared" si="7"/>
        <v>0</v>
      </c>
      <c r="F208" s="11"/>
      <c r="G208" s="17">
        <v>1792</v>
      </c>
      <c r="H208" s="12">
        <f t="shared" si="8"/>
        <v>1</v>
      </c>
      <c r="I208" s="11">
        <f t="shared" si="6"/>
        <v>1792</v>
      </c>
    </row>
    <row r="209" spans="1:9" x14ac:dyDescent="0.2">
      <c r="A209" s="315"/>
      <c r="B209" s="322"/>
      <c r="C209" s="18" t="s">
        <v>4</v>
      </c>
      <c r="D209" s="11">
        <v>0</v>
      </c>
      <c r="E209" s="12" t="s">
        <v>165</v>
      </c>
      <c r="F209" s="11"/>
      <c r="G209" s="11">
        <v>0</v>
      </c>
      <c r="H209" s="12" t="s">
        <v>165</v>
      </c>
      <c r="I209" s="11">
        <f t="shared" si="6"/>
        <v>0</v>
      </c>
    </row>
    <row r="210" spans="1:9" x14ac:dyDescent="0.2">
      <c r="A210" s="315"/>
      <c r="B210" s="322"/>
      <c r="C210" s="61" t="s">
        <v>91</v>
      </c>
      <c r="D210" s="59">
        <f>SUM(D208:D209)</f>
        <v>0</v>
      </c>
      <c r="E210" s="60">
        <f t="shared" si="7"/>
        <v>0</v>
      </c>
      <c r="F210" s="59"/>
      <c r="G210" s="59">
        <f>SUM(G208:G209)</f>
        <v>1792</v>
      </c>
      <c r="H210" s="60">
        <f t="shared" si="8"/>
        <v>1</v>
      </c>
      <c r="I210" s="59">
        <f t="shared" si="6"/>
        <v>1792</v>
      </c>
    </row>
    <row r="211" spans="1:9" ht="13.5" thickBot="1" x14ac:dyDescent="0.25">
      <c r="A211" s="315"/>
      <c r="B211" s="302"/>
      <c r="C211" s="276" t="s">
        <v>26</v>
      </c>
      <c r="D211" s="208">
        <f>SUM(D200,D206,D210)</f>
        <v>1152</v>
      </c>
      <c r="E211" s="206">
        <f t="shared" si="7"/>
        <v>0.10227272727272728</v>
      </c>
      <c r="F211" s="208"/>
      <c r="G211" s="208">
        <f>SUM(G200,G206,G210)</f>
        <v>10112</v>
      </c>
      <c r="H211" s="206">
        <f t="shared" si="8"/>
        <v>0.89772727272727271</v>
      </c>
      <c r="I211" s="208">
        <f t="shared" si="6"/>
        <v>11264</v>
      </c>
    </row>
    <row r="212" spans="1:9" ht="12.75" customHeight="1" x14ac:dyDescent="0.2">
      <c r="A212" s="299" t="s">
        <v>132</v>
      </c>
      <c r="B212" s="300" t="s">
        <v>513</v>
      </c>
      <c r="C212" s="190" t="s">
        <v>332</v>
      </c>
      <c r="D212" s="210"/>
      <c r="E212" s="210"/>
      <c r="F212" s="210"/>
      <c r="G212" s="59"/>
      <c r="H212" s="59"/>
      <c r="I212" s="64"/>
    </row>
    <row r="213" spans="1:9" x14ac:dyDescent="0.2">
      <c r="A213" s="299"/>
      <c r="B213" s="301"/>
      <c r="C213" s="18" t="s">
        <v>17</v>
      </c>
      <c r="D213" s="11">
        <v>0</v>
      </c>
      <c r="E213" s="12" t="s">
        <v>165</v>
      </c>
      <c r="F213" s="14"/>
      <c r="G213" s="11">
        <v>0</v>
      </c>
      <c r="H213" s="12" t="s">
        <v>165</v>
      </c>
      <c r="I213" s="17">
        <f>+D213+G213</f>
        <v>0</v>
      </c>
    </row>
    <row r="214" spans="1:9" x14ac:dyDescent="0.2">
      <c r="A214" s="299"/>
      <c r="B214" s="301"/>
      <c r="C214" s="18" t="s">
        <v>18</v>
      </c>
      <c r="D214" s="11">
        <v>0</v>
      </c>
      <c r="E214" s="12" t="s">
        <v>165</v>
      </c>
      <c r="F214" s="14"/>
      <c r="G214" s="11">
        <v>0</v>
      </c>
      <c r="H214" s="12" t="s">
        <v>165</v>
      </c>
      <c r="I214" s="17">
        <f>+D214+G214</f>
        <v>0</v>
      </c>
    </row>
    <row r="215" spans="1:9" x14ac:dyDescent="0.2">
      <c r="A215" s="299"/>
      <c r="B215" s="301"/>
      <c r="C215" s="18" t="s">
        <v>6</v>
      </c>
      <c r="D215" s="11">
        <v>0</v>
      </c>
      <c r="E215" s="12">
        <f>+D215/$I215</f>
        <v>0</v>
      </c>
      <c r="F215" s="14"/>
      <c r="G215" s="11">
        <v>3488</v>
      </c>
      <c r="H215" s="12">
        <f>+G215/$I215</f>
        <v>1</v>
      </c>
      <c r="I215" s="17">
        <f>+D215+G215</f>
        <v>3488</v>
      </c>
    </row>
    <row r="216" spans="1:9" x14ac:dyDescent="0.2">
      <c r="A216" s="299"/>
      <c r="B216" s="301"/>
      <c r="C216" s="18" t="s">
        <v>19</v>
      </c>
      <c r="D216" s="11">
        <v>0</v>
      </c>
      <c r="E216" s="12" t="s">
        <v>165</v>
      </c>
      <c r="F216" s="14"/>
      <c r="G216" s="11">
        <v>0</v>
      </c>
      <c r="H216" s="12" t="s">
        <v>165</v>
      </c>
      <c r="I216" s="17">
        <f>+D216+G216</f>
        <v>0</v>
      </c>
    </row>
    <row r="217" spans="1:9" x14ac:dyDescent="0.2">
      <c r="A217" s="299"/>
      <c r="B217" s="301"/>
      <c r="C217" s="61" t="s">
        <v>91</v>
      </c>
      <c r="D217" s="59">
        <f>SUM(D213:D216)</f>
        <v>0</v>
      </c>
      <c r="E217" s="60">
        <f>+D217/$I217</f>
        <v>0</v>
      </c>
      <c r="F217" s="210"/>
      <c r="G217" s="59">
        <f>SUM(G213:G216)</f>
        <v>3488</v>
      </c>
      <c r="H217" s="60">
        <f>+G217/$I217</f>
        <v>1</v>
      </c>
      <c r="I217" s="63">
        <f>+D217+G217</f>
        <v>3488</v>
      </c>
    </row>
    <row r="218" spans="1:9" x14ac:dyDescent="0.2">
      <c r="A218" s="299"/>
      <c r="B218" s="301"/>
      <c r="C218" s="183" t="s">
        <v>161</v>
      </c>
      <c r="D218" s="59"/>
      <c r="E218" s="60"/>
      <c r="F218" s="210"/>
      <c r="G218" s="59"/>
      <c r="H218" s="60"/>
      <c r="I218" s="63"/>
    </row>
    <row r="219" spans="1:9" x14ac:dyDescent="0.2">
      <c r="A219" s="299"/>
      <c r="B219" s="301"/>
      <c r="C219" s="191" t="s">
        <v>487</v>
      </c>
      <c r="D219" s="11">
        <v>2464</v>
      </c>
      <c r="E219" s="12">
        <f t="shared" ref="E219:E275" si="15">+D219/$I219</f>
        <v>1</v>
      </c>
      <c r="F219" s="14"/>
      <c r="G219" s="11">
        <v>0</v>
      </c>
      <c r="H219" s="12">
        <f t="shared" ref="H219:H275" si="16">+G219/$I219</f>
        <v>0</v>
      </c>
      <c r="I219" s="17">
        <f t="shared" ref="I219:I275" si="17">+D219+G219</f>
        <v>2464</v>
      </c>
    </row>
    <row r="220" spans="1:9" x14ac:dyDescent="0.2">
      <c r="A220" s="299"/>
      <c r="B220" s="301"/>
      <c r="C220" s="191" t="s">
        <v>20</v>
      </c>
      <c r="D220" s="11">
        <v>0</v>
      </c>
      <c r="E220" s="12" t="s">
        <v>165</v>
      </c>
      <c r="F220" s="14"/>
      <c r="G220" s="11">
        <v>0</v>
      </c>
      <c r="H220" s="12" t="s">
        <v>165</v>
      </c>
      <c r="I220" s="17">
        <f t="shared" si="17"/>
        <v>0</v>
      </c>
    </row>
    <row r="221" spans="1:9" x14ac:dyDescent="0.2">
      <c r="A221" s="299"/>
      <c r="B221" s="301"/>
      <c r="C221" s="18" t="s">
        <v>15</v>
      </c>
      <c r="D221" s="11">
        <v>0</v>
      </c>
      <c r="E221" s="12">
        <f t="shared" si="15"/>
        <v>0</v>
      </c>
      <c r="F221" s="14"/>
      <c r="G221" s="11">
        <v>4608</v>
      </c>
      <c r="H221" s="12">
        <f t="shared" si="16"/>
        <v>1</v>
      </c>
      <c r="I221" s="17">
        <f t="shared" si="17"/>
        <v>4608</v>
      </c>
    </row>
    <row r="222" spans="1:9" x14ac:dyDescent="0.2">
      <c r="A222" s="299"/>
      <c r="B222" s="301"/>
      <c r="C222" s="18" t="s">
        <v>16</v>
      </c>
      <c r="D222" s="11">
        <v>0</v>
      </c>
      <c r="E222" s="12">
        <f t="shared" si="15"/>
        <v>0</v>
      </c>
      <c r="F222" s="14"/>
      <c r="G222" s="11">
        <v>960</v>
      </c>
      <c r="H222" s="12">
        <f t="shared" si="16"/>
        <v>1</v>
      </c>
      <c r="I222" s="17">
        <f t="shared" si="17"/>
        <v>960</v>
      </c>
    </row>
    <row r="223" spans="1:9" x14ac:dyDescent="0.2">
      <c r="A223" s="299"/>
      <c r="B223" s="301"/>
      <c r="C223" s="18" t="s">
        <v>139</v>
      </c>
      <c r="D223" s="11">
        <v>0</v>
      </c>
      <c r="E223" s="12" t="s">
        <v>165</v>
      </c>
      <c r="F223" s="14"/>
      <c r="G223" s="11">
        <v>0</v>
      </c>
      <c r="H223" s="12" t="s">
        <v>165</v>
      </c>
      <c r="I223" s="17">
        <f t="shared" si="17"/>
        <v>0</v>
      </c>
    </row>
    <row r="224" spans="1:9" x14ac:dyDescent="0.2">
      <c r="A224" s="299"/>
      <c r="B224" s="301"/>
      <c r="C224" s="18" t="s">
        <v>489</v>
      </c>
      <c r="D224" s="11">
        <v>0</v>
      </c>
      <c r="E224" s="12" t="s">
        <v>165</v>
      </c>
      <c r="F224" s="14"/>
      <c r="G224" s="11">
        <v>0</v>
      </c>
      <c r="H224" s="12" t="s">
        <v>165</v>
      </c>
      <c r="I224" s="17">
        <f t="shared" si="17"/>
        <v>0</v>
      </c>
    </row>
    <row r="225" spans="1:9" x14ac:dyDescent="0.2">
      <c r="A225" s="299"/>
      <c r="B225" s="301"/>
      <c r="C225" s="18" t="s">
        <v>25</v>
      </c>
      <c r="D225" s="11">
        <v>0</v>
      </c>
      <c r="E225" s="12" t="s">
        <v>165</v>
      </c>
      <c r="F225" s="14"/>
      <c r="G225" s="11">
        <v>0</v>
      </c>
      <c r="H225" s="12" t="s">
        <v>165</v>
      </c>
      <c r="I225" s="17">
        <f t="shared" si="17"/>
        <v>0</v>
      </c>
    </row>
    <row r="226" spans="1:9" x14ac:dyDescent="0.2">
      <c r="A226" s="299"/>
      <c r="B226" s="301"/>
      <c r="C226" s="18" t="s">
        <v>538</v>
      </c>
      <c r="D226" s="11">
        <v>0</v>
      </c>
      <c r="E226" s="12" t="s">
        <v>165</v>
      </c>
      <c r="F226" s="14"/>
      <c r="G226" s="11">
        <v>0</v>
      </c>
      <c r="H226" s="12" t="s">
        <v>165</v>
      </c>
      <c r="I226" s="17">
        <f t="shared" si="17"/>
        <v>0</v>
      </c>
    </row>
    <row r="227" spans="1:9" x14ac:dyDescent="0.2">
      <c r="A227" s="299"/>
      <c r="B227" s="301"/>
      <c r="C227" s="197" t="s">
        <v>91</v>
      </c>
      <c r="D227" s="59">
        <f>SUM(D219:D226)</f>
        <v>2464</v>
      </c>
      <c r="E227" s="60">
        <f t="shared" si="15"/>
        <v>0.30677290836653387</v>
      </c>
      <c r="F227" s="210"/>
      <c r="G227" s="59">
        <f>SUM(G219:G226)</f>
        <v>5568</v>
      </c>
      <c r="H227" s="60">
        <f t="shared" si="16"/>
        <v>0.69322709163346619</v>
      </c>
      <c r="I227" s="63">
        <f t="shared" si="17"/>
        <v>8032</v>
      </c>
    </row>
    <row r="228" spans="1:9" x14ac:dyDescent="0.2">
      <c r="A228" s="299"/>
      <c r="B228" s="301"/>
      <c r="C228" s="192" t="s">
        <v>162</v>
      </c>
      <c r="D228" s="59"/>
      <c r="E228" s="60"/>
      <c r="F228" s="210"/>
      <c r="G228" s="59"/>
      <c r="H228" s="60"/>
      <c r="I228" s="63"/>
    </row>
    <row r="229" spans="1:9" x14ac:dyDescent="0.2">
      <c r="A229" s="299"/>
      <c r="B229" s="301"/>
      <c r="C229" s="188" t="s">
        <v>357</v>
      </c>
      <c r="D229" s="11">
        <v>0</v>
      </c>
      <c r="E229" s="12" t="s">
        <v>165</v>
      </c>
      <c r="F229" s="14"/>
      <c r="G229" s="11">
        <v>0</v>
      </c>
      <c r="H229" s="12" t="s">
        <v>165</v>
      </c>
      <c r="I229" s="17">
        <f t="shared" si="17"/>
        <v>0</v>
      </c>
    </row>
    <row r="230" spans="1:9" x14ac:dyDescent="0.2">
      <c r="A230" s="299"/>
      <c r="B230" s="301"/>
      <c r="C230" s="18" t="s">
        <v>22</v>
      </c>
      <c r="D230" s="11">
        <v>0</v>
      </c>
      <c r="E230" s="12" t="s">
        <v>165</v>
      </c>
      <c r="F230" s="14"/>
      <c r="G230" s="11">
        <v>0</v>
      </c>
      <c r="H230" s="12" t="s">
        <v>165</v>
      </c>
      <c r="I230" s="17">
        <f t="shared" si="17"/>
        <v>0</v>
      </c>
    </row>
    <row r="231" spans="1:9" x14ac:dyDescent="0.2">
      <c r="A231" s="299"/>
      <c r="B231" s="301"/>
      <c r="C231" s="188" t="s">
        <v>23</v>
      </c>
      <c r="D231" s="11">
        <v>0</v>
      </c>
      <c r="E231" s="12">
        <f t="shared" si="15"/>
        <v>0</v>
      </c>
      <c r="F231" s="14"/>
      <c r="G231" s="11">
        <v>1680</v>
      </c>
      <c r="H231" s="12">
        <f t="shared" si="16"/>
        <v>1</v>
      </c>
      <c r="I231" s="17">
        <f t="shared" si="17"/>
        <v>1680</v>
      </c>
    </row>
    <row r="232" spans="1:9" x14ac:dyDescent="0.2">
      <c r="A232" s="299"/>
      <c r="B232" s="301"/>
      <c r="C232" s="18" t="s">
        <v>24</v>
      </c>
      <c r="D232" s="11">
        <v>0</v>
      </c>
      <c r="E232" s="12" t="s">
        <v>165</v>
      </c>
      <c r="F232" s="14"/>
      <c r="G232" s="11">
        <v>0</v>
      </c>
      <c r="H232" s="12" t="s">
        <v>165</v>
      </c>
      <c r="I232" s="17">
        <f t="shared" si="17"/>
        <v>0</v>
      </c>
    </row>
    <row r="233" spans="1:9" x14ac:dyDescent="0.2">
      <c r="A233" s="299"/>
      <c r="B233" s="301"/>
      <c r="C233" s="61" t="s">
        <v>91</v>
      </c>
      <c r="D233" s="59">
        <f>SUM(D229:D232)</f>
        <v>0</v>
      </c>
      <c r="E233" s="60">
        <f t="shared" si="15"/>
        <v>0</v>
      </c>
      <c r="F233" s="210"/>
      <c r="G233" s="59">
        <f>SUM(G229:G232)</f>
        <v>1680</v>
      </c>
      <c r="H233" s="60">
        <f t="shared" si="16"/>
        <v>1</v>
      </c>
      <c r="I233" s="63">
        <f t="shared" si="17"/>
        <v>1680</v>
      </c>
    </row>
    <row r="234" spans="1:9" x14ac:dyDescent="0.2">
      <c r="A234" s="299"/>
      <c r="B234" s="301"/>
      <c r="C234" s="183" t="s">
        <v>163</v>
      </c>
      <c r="D234" s="59"/>
      <c r="E234" s="60"/>
      <c r="F234" s="210"/>
      <c r="G234" s="59"/>
      <c r="H234" s="60"/>
      <c r="I234" s="63"/>
    </row>
    <row r="235" spans="1:9" x14ac:dyDescent="0.2">
      <c r="A235" s="299"/>
      <c r="B235" s="301"/>
      <c r="C235" s="191" t="s">
        <v>491</v>
      </c>
      <c r="D235" s="11">
        <v>0</v>
      </c>
      <c r="E235" s="12" t="s">
        <v>165</v>
      </c>
      <c r="F235" s="14"/>
      <c r="G235" s="11">
        <v>0</v>
      </c>
      <c r="H235" s="12" t="s">
        <v>165</v>
      </c>
      <c r="I235" s="17">
        <f t="shared" si="17"/>
        <v>0</v>
      </c>
    </row>
    <row r="236" spans="1:9" x14ac:dyDescent="0.2">
      <c r="A236" s="299"/>
      <c r="B236" s="301"/>
      <c r="C236" s="18" t="s">
        <v>492</v>
      </c>
      <c r="D236" s="11">
        <v>0</v>
      </c>
      <c r="E236" s="12" t="s">
        <v>165</v>
      </c>
      <c r="F236" s="14"/>
      <c r="G236" s="11">
        <v>0</v>
      </c>
      <c r="H236" s="12" t="s">
        <v>165</v>
      </c>
      <c r="I236" s="17">
        <f t="shared" si="17"/>
        <v>0</v>
      </c>
    </row>
    <row r="237" spans="1:9" x14ac:dyDescent="0.2">
      <c r="A237" s="299"/>
      <c r="B237" s="301"/>
      <c r="C237" s="188" t="s">
        <v>493</v>
      </c>
      <c r="D237" s="11">
        <v>0</v>
      </c>
      <c r="E237" s="12" t="s">
        <v>165</v>
      </c>
      <c r="F237" s="14"/>
      <c r="G237" s="11">
        <v>0</v>
      </c>
      <c r="H237" s="12" t="s">
        <v>165</v>
      </c>
      <c r="I237" s="17">
        <f t="shared" si="17"/>
        <v>0</v>
      </c>
    </row>
    <row r="238" spans="1:9" x14ac:dyDescent="0.2">
      <c r="A238" s="299"/>
      <c r="B238" s="301"/>
      <c r="C238" s="188" t="s">
        <v>494</v>
      </c>
      <c r="D238" s="11">
        <v>0</v>
      </c>
      <c r="E238" s="12" t="s">
        <v>165</v>
      </c>
      <c r="F238" s="14"/>
      <c r="G238" s="11">
        <v>0</v>
      </c>
      <c r="H238" s="12" t="s">
        <v>165</v>
      </c>
      <c r="I238" s="17">
        <f t="shared" si="17"/>
        <v>0</v>
      </c>
    </row>
    <row r="239" spans="1:9" x14ac:dyDescent="0.2">
      <c r="A239" s="299"/>
      <c r="B239" s="301"/>
      <c r="C239" s="18" t="s">
        <v>496</v>
      </c>
      <c r="D239" s="11">
        <v>0</v>
      </c>
      <c r="E239" s="12" t="s">
        <v>165</v>
      </c>
      <c r="F239" s="14"/>
      <c r="G239" s="11">
        <v>0</v>
      </c>
      <c r="H239" s="12" t="s">
        <v>165</v>
      </c>
      <c r="I239" s="17">
        <f t="shared" si="17"/>
        <v>0</v>
      </c>
    </row>
    <row r="240" spans="1:9" x14ac:dyDescent="0.2">
      <c r="A240" s="299"/>
      <c r="B240" s="301"/>
      <c r="C240" s="188" t="s">
        <v>495</v>
      </c>
      <c r="D240" s="11">
        <v>0</v>
      </c>
      <c r="E240" s="12" t="s">
        <v>165</v>
      </c>
      <c r="F240" s="14"/>
      <c r="G240" s="11">
        <v>0</v>
      </c>
      <c r="H240" s="12" t="s">
        <v>165</v>
      </c>
      <c r="I240" s="17">
        <f t="shared" si="17"/>
        <v>0</v>
      </c>
    </row>
    <row r="241" spans="1:9" x14ac:dyDescent="0.2">
      <c r="A241" s="299"/>
      <c r="B241" s="301"/>
      <c r="C241" s="18" t="s">
        <v>497</v>
      </c>
      <c r="D241" s="11">
        <v>0</v>
      </c>
      <c r="E241" s="12" t="s">
        <v>165</v>
      </c>
      <c r="F241" s="14"/>
      <c r="G241" s="11">
        <v>0</v>
      </c>
      <c r="H241" s="12" t="s">
        <v>165</v>
      </c>
      <c r="I241" s="17">
        <f t="shared" si="17"/>
        <v>0</v>
      </c>
    </row>
    <row r="242" spans="1:9" x14ac:dyDescent="0.2">
      <c r="A242" s="299"/>
      <c r="B242" s="301"/>
      <c r="C242" s="198" t="s">
        <v>91</v>
      </c>
      <c r="D242" s="59">
        <f>SUM(D235:D241)</f>
        <v>0</v>
      </c>
      <c r="E242" s="60" t="s">
        <v>165</v>
      </c>
      <c r="F242" s="210"/>
      <c r="G242" s="59">
        <f>SUM(G235:G241)</f>
        <v>0</v>
      </c>
      <c r="H242" s="60" t="s">
        <v>165</v>
      </c>
      <c r="I242" s="63">
        <f t="shared" si="17"/>
        <v>0</v>
      </c>
    </row>
    <row r="243" spans="1:9" ht="15.75" customHeight="1" thickBot="1" x14ac:dyDescent="0.25">
      <c r="A243" s="299"/>
      <c r="B243" s="302"/>
      <c r="C243" s="276" t="s">
        <v>26</v>
      </c>
      <c r="D243" s="208">
        <f>SUM(D217,D227,D233,D242)</f>
        <v>2464</v>
      </c>
      <c r="E243" s="206">
        <f t="shared" si="15"/>
        <v>0.18666666666666668</v>
      </c>
      <c r="F243" s="218"/>
      <c r="G243" s="208">
        <f>SUM(G217,G227,G233,G242)</f>
        <v>10736</v>
      </c>
      <c r="H243" s="206">
        <f t="shared" si="16"/>
        <v>0.81333333333333335</v>
      </c>
      <c r="I243" s="205">
        <f t="shared" si="17"/>
        <v>13200</v>
      </c>
    </row>
    <row r="244" spans="1:9" ht="12.75" customHeight="1" thickBot="1" x14ac:dyDescent="0.25">
      <c r="A244" s="296" t="s">
        <v>518</v>
      </c>
      <c r="B244" s="297"/>
      <c r="C244" s="298"/>
      <c r="D244" s="245">
        <f>SUM(D190,D211,D243)</f>
        <v>5904</v>
      </c>
      <c r="E244" s="246">
        <f t="shared" si="15"/>
        <v>0.14765906362545017</v>
      </c>
      <c r="F244" s="247"/>
      <c r="G244" s="245">
        <f>SUM(G190,G211,G243)</f>
        <v>34080</v>
      </c>
      <c r="H244" s="246">
        <f t="shared" si="16"/>
        <v>0.85234093637454977</v>
      </c>
      <c r="I244" s="247">
        <f t="shared" si="17"/>
        <v>39984</v>
      </c>
    </row>
    <row r="245" spans="1:9" x14ac:dyDescent="0.2">
      <c r="A245" s="303" t="s">
        <v>345</v>
      </c>
      <c r="B245" s="300" t="s">
        <v>509</v>
      </c>
      <c r="C245" s="196" t="s">
        <v>347</v>
      </c>
      <c r="D245" s="220"/>
      <c r="E245" s="264"/>
      <c r="F245" s="219"/>
      <c r="G245" s="220"/>
      <c r="H245" s="264"/>
      <c r="I245" s="278"/>
    </row>
    <row r="246" spans="1:9" x14ac:dyDescent="0.2">
      <c r="A246" s="299"/>
      <c r="B246" s="304"/>
      <c r="C246" s="191" t="s">
        <v>38</v>
      </c>
      <c r="D246" s="11">
        <v>0</v>
      </c>
      <c r="E246" s="12" t="s">
        <v>165</v>
      </c>
      <c r="F246" s="14"/>
      <c r="G246" s="11">
        <v>0</v>
      </c>
      <c r="H246" s="12" t="s">
        <v>165</v>
      </c>
      <c r="I246" s="17">
        <f t="shared" si="17"/>
        <v>0</v>
      </c>
    </row>
    <row r="247" spans="1:9" x14ac:dyDescent="0.2">
      <c r="A247" s="299"/>
      <c r="B247" s="304"/>
      <c r="C247" s="18" t="s">
        <v>7</v>
      </c>
      <c r="D247" s="11">
        <v>0</v>
      </c>
      <c r="E247" s="12" t="s">
        <v>165</v>
      </c>
      <c r="F247" s="14"/>
      <c r="G247" s="11">
        <v>0</v>
      </c>
      <c r="H247" s="12" t="s">
        <v>165</v>
      </c>
      <c r="I247" s="17">
        <f t="shared" si="17"/>
        <v>0</v>
      </c>
    </row>
    <row r="248" spans="1:9" x14ac:dyDescent="0.2">
      <c r="A248" s="299"/>
      <c r="B248" s="304"/>
      <c r="C248" s="18" t="s">
        <v>15</v>
      </c>
      <c r="D248" s="11">
        <v>0</v>
      </c>
      <c r="E248" s="12">
        <f t="shared" si="15"/>
        <v>0</v>
      </c>
      <c r="F248" s="14"/>
      <c r="G248" s="11">
        <v>3408</v>
      </c>
      <c r="H248" s="12">
        <f t="shared" si="16"/>
        <v>1</v>
      </c>
      <c r="I248" s="17">
        <f t="shared" si="17"/>
        <v>3408</v>
      </c>
    </row>
    <row r="249" spans="1:9" x14ac:dyDescent="0.2">
      <c r="A249" s="299"/>
      <c r="B249" s="304"/>
      <c r="C249" s="18" t="s">
        <v>0</v>
      </c>
      <c r="D249" s="11">
        <v>0</v>
      </c>
      <c r="E249" s="12" t="s">
        <v>165</v>
      </c>
      <c r="F249" s="14"/>
      <c r="G249" s="11">
        <v>0</v>
      </c>
      <c r="H249" s="12" t="s">
        <v>165</v>
      </c>
      <c r="I249" s="17">
        <f t="shared" si="17"/>
        <v>0</v>
      </c>
    </row>
    <row r="250" spans="1:9" x14ac:dyDescent="0.2">
      <c r="A250" s="299"/>
      <c r="B250" s="304"/>
      <c r="C250" s="18" t="s">
        <v>16</v>
      </c>
      <c r="D250" s="11">
        <v>0</v>
      </c>
      <c r="E250" s="12" t="s">
        <v>165</v>
      </c>
      <c r="F250" s="14"/>
      <c r="G250" s="11">
        <v>0</v>
      </c>
      <c r="H250" s="12" t="s">
        <v>165</v>
      </c>
      <c r="I250" s="17">
        <f t="shared" si="17"/>
        <v>0</v>
      </c>
    </row>
    <row r="251" spans="1:9" x14ac:dyDescent="0.2">
      <c r="A251" s="299"/>
      <c r="B251" s="304"/>
      <c r="C251" s="18" t="s">
        <v>36</v>
      </c>
      <c r="D251" s="11">
        <v>0</v>
      </c>
      <c r="E251" s="12" t="s">
        <v>165</v>
      </c>
      <c r="F251" s="14"/>
      <c r="G251" s="11">
        <v>0</v>
      </c>
      <c r="H251" s="12" t="s">
        <v>165</v>
      </c>
      <c r="I251" s="17">
        <f t="shared" si="17"/>
        <v>0</v>
      </c>
    </row>
    <row r="252" spans="1:9" x14ac:dyDescent="0.2">
      <c r="A252" s="299"/>
      <c r="B252" s="304"/>
      <c r="C252" s="18" t="s">
        <v>39</v>
      </c>
      <c r="D252" s="11">
        <v>0</v>
      </c>
      <c r="E252" s="12" t="s">
        <v>165</v>
      </c>
      <c r="F252" s="14"/>
      <c r="G252" s="11">
        <v>0</v>
      </c>
      <c r="H252" s="12" t="s">
        <v>165</v>
      </c>
      <c r="I252" s="17">
        <f t="shared" si="17"/>
        <v>0</v>
      </c>
    </row>
    <row r="253" spans="1:9" x14ac:dyDescent="0.2">
      <c r="A253" s="299"/>
      <c r="B253" s="304"/>
      <c r="C253" s="18" t="s">
        <v>357</v>
      </c>
      <c r="D253" s="11">
        <v>0</v>
      </c>
      <c r="E253" s="12" t="s">
        <v>165</v>
      </c>
      <c r="F253" s="14"/>
      <c r="G253" s="11">
        <v>0</v>
      </c>
      <c r="H253" s="12" t="s">
        <v>165</v>
      </c>
      <c r="I253" s="17">
        <f t="shared" si="17"/>
        <v>0</v>
      </c>
    </row>
    <row r="254" spans="1:9" x14ac:dyDescent="0.2">
      <c r="A254" s="299"/>
      <c r="B254" s="304"/>
      <c r="C254" s="18" t="s">
        <v>402</v>
      </c>
      <c r="D254" s="11">
        <v>0</v>
      </c>
      <c r="E254" s="12" t="s">
        <v>165</v>
      </c>
      <c r="F254" s="14"/>
      <c r="G254" s="11">
        <v>0</v>
      </c>
      <c r="H254" s="12" t="s">
        <v>165</v>
      </c>
      <c r="I254" s="17">
        <f t="shared" si="17"/>
        <v>0</v>
      </c>
    </row>
    <row r="255" spans="1:9" x14ac:dyDescent="0.2">
      <c r="A255" s="299"/>
      <c r="B255" s="304"/>
      <c r="C255" s="18" t="s">
        <v>1</v>
      </c>
      <c r="D255" s="11">
        <v>0</v>
      </c>
      <c r="E255" s="12">
        <f t="shared" si="15"/>
        <v>0</v>
      </c>
      <c r="F255" s="14"/>
      <c r="G255" s="11">
        <v>1472</v>
      </c>
      <c r="H255" s="12">
        <f t="shared" si="16"/>
        <v>1</v>
      </c>
      <c r="I255" s="17">
        <f t="shared" si="17"/>
        <v>1472</v>
      </c>
    </row>
    <row r="256" spans="1:9" x14ac:dyDescent="0.2">
      <c r="A256" s="299"/>
      <c r="B256" s="304"/>
      <c r="C256" s="18" t="s">
        <v>17</v>
      </c>
      <c r="D256" s="11">
        <v>0</v>
      </c>
      <c r="E256" s="12" t="s">
        <v>165</v>
      </c>
      <c r="F256" s="14"/>
      <c r="G256" s="11">
        <v>0</v>
      </c>
      <c r="H256" s="12" t="s">
        <v>165</v>
      </c>
      <c r="I256" s="17">
        <f t="shared" si="17"/>
        <v>0</v>
      </c>
    </row>
    <row r="257" spans="1:9" x14ac:dyDescent="0.2">
      <c r="A257" s="299"/>
      <c r="B257" s="304"/>
      <c r="C257" s="18" t="s">
        <v>2</v>
      </c>
      <c r="D257" s="11">
        <v>0</v>
      </c>
      <c r="E257" s="12" t="s">
        <v>165</v>
      </c>
      <c r="F257" s="14"/>
      <c r="G257" s="11">
        <v>0</v>
      </c>
      <c r="H257" s="12" t="s">
        <v>165</v>
      </c>
      <c r="I257" s="17">
        <f t="shared" si="17"/>
        <v>0</v>
      </c>
    </row>
    <row r="258" spans="1:9" x14ac:dyDescent="0.2">
      <c r="A258" s="299"/>
      <c r="B258" s="304"/>
      <c r="C258" s="18" t="s">
        <v>18</v>
      </c>
      <c r="D258" s="11">
        <v>0</v>
      </c>
      <c r="E258" s="12" t="s">
        <v>165</v>
      </c>
      <c r="F258" s="14"/>
      <c r="G258" s="11">
        <v>0</v>
      </c>
      <c r="H258" s="12" t="s">
        <v>165</v>
      </c>
      <c r="I258" s="17">
        <f t="shared" si="17"/>
        <v>0</v>
      </c>
    </row>
    <row r="259" spans="1:9" x14ac:dyDescent="0.2">
      <c r="A259" s="299"/>
      <c r="B259" s="304"/>
      <c r="C259" s="18" t="s">
        <v>22</v>
      </c>
      <c r="D259" s="11">
        <v>0</v>
      </c>
      <c r="E259" s="12" t="s">
        <v>165</v>
      </c>
      <c r="F259" s="14"/>
      <c r="G259" s="11">
        <v>0</v>
      </c>
      <c r="H259" s="12" t="s">
        <v>165</v>
      </c>
      <c r="I259" s="17">
        <f t="shared" si="17"/>
        <v>0</v>
      </c>
    </row>
    <row r="260" spans="1:9" x14ac:dyDescent="0.2">
      <c r="A260" s="299"/>
      <c r="B260" s="304"/>
      <c r="C260" s="18" t="s">
        <v>3</v>
      </c>
      <c r="D260" s="11">
        <v>0</v>
      </c>
      <c r="E260" s="12" t="s">
        <v>165</v>
      </c>
      <c r="F260" s="14"/>
      <c r="G260" s="11">
        <v>0</v>
      </c>
      <c r="H260" s="12" t="s">
        <v>165</v>
      </c>
      <c r="I260" s="17">
        <f t="shared" si="17"/>
        <v>0</v>
      </c>
    </row>
    <row r="261" spans="1:9" x14ac:dyDescent="0.2">
      <c r="A261" s="299"/>
      <c r="B261" s="304"/>
      <c r="C261" s="18" t="s">
        <v>139</v>
      </c>
      <c r="D261" s="11">
        <v>0</v>
      </c>
      <c r="E261" s="12" t="s">
        <v>165</v>
      </c>
      <c r="F261" s="14"/>
      <c r="G261" s="11">
        <v>0</v>
      </c>
      <c r="H261" s="12" t="s">
        <v>165</v>
      </c>
      <c r="I261" s="17">
        <f t="shared" si="17"/>
        <v>0</v>
      </c>
    </row>
    <row r="262" spans="1:9" x14ac:dyDescent="0.2">
      <c r="A262" s="299"/>
      <c r="B262" s="304"/>
      <c r="C262" s="18" t="s">
        <v>6</v>
      </c>
      <c r="D262" s="11">
        <v>0</v>
      </c>
      <c r="E262" s="12">
        <f t="shared" si="15"/>
        <v>0</v>
      </c>
      <c r="F262" s="14"/>
      <c r="G262" s="11">
        <v>704</v>
      </c>
      <c r="H262" s="12">
        <f t="shared" si="16"/>
        <v>1</v>
      </c>
      <c r="I262" s="17">
        <f t="shared" si="17"/>
        <v>704</v>
      </c>
    </row>
    <row r="263" spans="1:9" x14ac:dyDescent="0.2">
      <c r="A263" s="299"/>
      <c r="B263" s="304"/>
      <c r="C263" s="18" t="s">
        <v>9</v>
      </c>
      <c r="D263" s="11">
        <v>0</v>
      </c>
      <c r="E263" s="12" t="s">
        <v>165</v>
      </c>
      <c r="F263" s="14"/>
      <c r="G263" s="11">
        <v>0</v>
      </c>
      <c r="H263" s="12" t="s">
        <v>165</v>
      </c>
      <c r="I263" s="17">
        <f t="shared" si="17"/>
        <v>0</v>
      </c>
    </row>
    <row r="264" spans="1:9" x14ac:dyDescent="0.2">
      <c r="A264" s="299"/>
      <c r="B264" s="304"/>
      <c r="C264" s="18" t="s">
        <v>4</v>
      </c>
      <c r="D264" s="11">
        <v>0</v>
      </c>
      <c r="E264" s="12" t="s">
        <v>165</v>
      </c>
      <c r="F264" s="14"/>
      <c r="G264" s="11">
        <v>0</v>
      </c>
      <c r="H264" s="12" t="s">
        <v>165</v>
      </c>
      <c r="I264" s="17">
        <f t="shared" si="17"/>
        <v>0</v>
      </c>
    </row>
    <row r="265" spans="1:9" x14ac:dyDescent="0.2">
      <c r="A265" s="299"/>
      <c r="B265" s="304"/>
      <c r="C265" s="18" t="s">
        <v>19</v>
      </c>
      <c r="D265" s="11">
        <v>0</v>
      </c>
      <c r="E265" s="12" t="s">
        <v>165</v>
      </c>
      <c r="F265" s="14"/>
      <c r="G265" s="11">
        <v>0</v>
      </c>
      <c r="H265" s="12" t="s">
        <v>165</v>
      </c>
      <c r="I265" s="17">
        <f t="shared" si="17"/>
        <v>0</v>
      </c>
    </row>
    <row r="266" spans="1:9" x14ac:dyDescent="0.2">
      <c r="A266" s="299"/>
      <c r="B266" s="304"/>
      <c r="C266" s="18" t="s">
        <v>23</v>
      </c>
      <c r="D266" s="11">
        <v>0</v>
      </c>
      <c r="E266" s="12" t="s">
        <v>165</v>
      </c>
      <c r="F266" s="14"/>
      <c r="G266" s="11">
        <v>0</v>
      </c>
      <c r="H266" s="12" t="s">
        <v>165</v>
      </c>
      <c r="I266" s="17">
        <f t="shared" si="17"/>
        <v>0</v>
      </c>
    </row>
    <row r="267" spans="1:9" x14ac:dyDescent="0.2">
      <c r="A267" s="299"/>
      <c r="B267" s="304"/>
      <c r="C267" s="18" t="s">
        <v>24</v>
      </c>
      <c r="D267" s="11">
        <v>0</v>
      </c>
      <c r="E267" s="12" t="s">
        <v>165</v>
      </c>
      <c r="F267" s="14"/>
      <c r="G267" s="11">
        <v>0</v>
      </c>
      <c r="H267" s="12" t="s">
        <v>165</v>
      </c>
      <c r="I267" s="17">
        <f t="shared" si="17"/>
        <v>0</v>
      </c>
    </row>
    <row r="268" spans="1:9" x14ac:dyDescent="0.2">
      <c r="A268" s="299"/>
      <c r="B268" s="304"/>
      <c r="C268" s="18" t="s">
        <v>52</v>
      </c>
      <c r="D268" s="11">
        <v>0</v>
      </c>
      <c r="E268" s="12">
        <f t="shared" si="15"/>
        <v>0</v>
      </c>
      <c r="F268" s="14"/>
      <c r="G268" s="11">
        <v>576</v>
      </c>
      <c r="H268" s="12">
        <f t="shared" si="16"/>
        <v>1</v>
      </c>
      <c r="I268" s="17">
        <f t="shared" si="17"/>
        <v>576</v>
      </c>
    </row>
    <row r="269" spans="1:9" x14ac:dyDescent="0.2">
      <c r="A269" s="299"/>
      <c r="B269" s="304"/>
      <c r="C269" s="18" t="s">
        <v>25</v>
      </c>
      <c r="D269" s="11">
        <v>0</v>
      </c>
      <c r="E269" s="12" t="s">
        <v>165</v>
      </c>
      <c r="F269" s="14"/>
      <c r="G269" s="11">
        <v>0</v>
      </c>
      <c r="H269" s="12" t="s">
        <v>165</v>
      </c>
      <c r="I269" s="17">
        <f t="shared" si="17"/>
        <v>0</v>
      </c>
    </row>
    <row r="270" spans="1:9" x14ac:dyDescent="0.2">
      <c r="A270" s="299"/>
      <c r="B270" s="304"/>
      <c r="C270" s="18" t="s">
        <v>5</v>
      </c>
      <c r="D270" s="11">
        <v>0</v>
      </c>
      <c r="E270" s="12">
        <f t="shared" si="15"/>
        <v>0</v>
      </c>
      <c r="F270" s="14"/>
      <c r="G270" s="11">
        <v>960</v>
      </c>
      <c r="H270" s="12">
        <f t="shared" si="16"/>
        <v>1</v>
      </c>
      <c r="I270" s="17">
        <f t="shared" si="17"/>
        <v>960</v>
      </c>
    </row>
    <row r="271" spans="1:9" ht="12.75" customHeight="1" thickBot="1" x14ac:dyDescent="0.25">
      <c r="A271" s="299"/>
      <c r="B271" s="305"/>
      <c r="C271" s="276" t="s">
        <v>26</v>
      </c>
      <c r="D271" s="208">
        <f>SUM(D246:D270)</f>
        <v>0</v>
      </c>
      <c r="E271" s="206">
        <f t="shared" si="15"/>
        <v>0</v>
      </c>
      <c r="F271" s="218"/>
      <c r="G271" s="208">
        <f>SUM(G246:G270)</f>
        <v>7120</v>
      </c>
      <c r="H271" s="206">
        <f t="shared" si="16"/>
        <v>1</v>
      </c>
      <c r="I271" s="205">
        <f t="shared" si="17"/>
        <v>7120</v>
      </c>
    </row>
    <row r="272" spans="1:9" x14ac:dyDescent="0.2">
      <c r="A272" s="299"/>
      <c r="B272" s="300" t="s">
        <v>514</v>
      </c>
      <c r="C272" s="187" t="s">
        <v>472</v>
      </c>
      <c r="D272" s="11">
        <v>0</v>
      </c>
      <c r="E272" s="12" t="s">
        <v>165</v>
      </c>
      <c r="F272" s="214"/>
      <c r="G272" s="11">
        <v>0</v>
      </c>
      <c r="H272" s="12" t="s">
        <v>165</v>
      </c>
      <c r="I272" s="279">
        <f t="shared" si="17"/>
        <v>0</v>
      </c>
    </row>
    <row r="273" spans="1:9" x14ac:dyDescent="0.2">
      <c r="A273" s="299"/>
      <c r="B273" s="306"/>
      <c r="C273" s="18" t="s">
        <v>473</v>
      </c>
      <c r="D273" s="11">
        <v>0</v>
      </c>
      <c r="E273" s="12" t="s">
        <v>165</v>
      </c>
      <c r="F273" s="14"/>
      <c r="G273" s="11">
        <v>0</v>
      </c>
      <c r="H273" s="12" t="s">
        <v>165</v>
      </c>
      <c r="I273" s="17">
        <f t="shared" si="17"/>
        <v>0</v>
      </c>
    </row>
    <row r="274" spans="1:9" ht="15.75" customHeight="1" thickBot="1" x14ac:dyDescent="0.25">
      <c r="A274" s="299"/>
      <c r="B274" s="307"/>
      <c r="C274" s="276" t="s">
        <v>26</v>
      </c>
      <c r="D274" s="212">
        <f>SUM(D272:D273)</f>
        <v>0</v>
      </c>
      <c r="E274" s="249" t="s">
        <v>165</v>
      </c>
      <c r="F274" s="211"/>
      <c r="G274" s="212">
        <f>SUM(G272:G273)</f>
        <v>0</v>
      </c>
      <c r="H274" s="249" t="s">
        <v>165</v>
      </c>
      <c r="I274" s="280">
        <f t="shared" si="17"/>
        <v>0</v>
      </c>
    </row>
    <row r="275" spans="1:9" ht="15.75" thickBot="1" x14ac:dyDescent="0.25">
      <c r="A275" s="296" t="s">
        <v>519</v>
      </c>
      <c r="B275" s="297"/>
      <c r="C275" s="298"/>
      <c r="D275" s="245">
        <f>SUM(D271,D274)</f>
        <v>0</v>
      </c>
      <c r="E275" s="246">
        <f t="shared" si="15"/>
        <v>0</v>
      </c>
      <c r="F275" s="247"/>
      <c r="G275" s="245">
        <f>SUM(G271,G274)</f>
        <v>7120</v>
      </c>
      <c r="H275" s="246">
        <f t="shared" si="16"/>
        <v>1</v>
      </c>
      <c r="I275" s="247">
        <f t="shared" si="17"/>
        <v>7120</v>
      </c>
    </row>
    <row r="276" spans="1:9" x14ac:dyDescent="0.2">
      <c r="D276" s="2"/>
      <c r="E276" s="2"/>
      <c r="F276" s="2"/>
      <c r="G276" s="1"/>
      <c r="H276" s="1"/>
    </row>
  </sheetData>
  <mergeCells count="29">
    <mergeCell ref="B272:B274"/>
    <mergeCell ref="A275:C275"/>
    <mergeCell ref="A174:C174"/>
    <mergeCell ref="A175:A211"/>
    <mergeCell ref="B175:B190"/>
    <mergeCell ref="B191:B211"/>
    <mergeCell ref="A212:A243"/>
    <mergeCell ref="B212:B243"/>
    <mergeCell ref="A244:C244"/>
    <mergeCell ref="A245:A274"/>
    <mergeCell ref="B245:B271"/>
    <mergeCell ref="A114:C114"/>
    <mergeCell ref="A115:A155"/>
    <mergeCell ref="B115:B155"/>
    <mergeCell ref="A156:A173"/>
    <mergeCell ref="B156:B169"/>
    <mergeCell ref="B170:B173"/>
    <mergeCell ref="A39:C39"/>
    <mergeCell ref="A40:A78"/>
    <mergeCell ref="B40:B78"/>
    <mergeCell ref="A79:A113"/>
    <mergeCell ref="B79:B94"/>
    <mergeCell ref="B95:B113"/>
    <mergeCell ref="D6:E6"/>
    <mergeCell ref="G6:H6"/>
    <mergeCell ref="B8:C8"/>
    <mergeCell ref="A9:A38"/>
    <mergeCell ref="B9:B21"/>
    <mergeCell ref="B22:B38"/>
  </mergeCells>
  <phoneticPr fontId="5" type="noConversion"/>
  <printOptions horizontalCentered="1"/>
  <pageMargins left="0.25" right="0.25" top="1" bottom="1" header="0.5" footer="0.5"/>
  <pageSetup orientation="portrait" r:id="rId1"/>
  <headerFooter alignWithMargins="0">
    <oddFooter>&amp;C&amp;10Collin IRO tkm; 10/29/2020; Page &amp;P of &amp;N
...\Faculty Workload\F-T vs P-T Faculty Load Reports\202110 Contact Hours.xlsx</oddFooter>
  </headerFooter>
  <rowBreaks count="4" manualBreakCount="4">
    <brk id="21" min="1" max="8" man="1"/>
    <brk id="57" min="1" max="8" man="1"/>
    <brk id="97" min="1" max="8" man="1"/>
    <brk id="134" min="1"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6"/>
  <sheetViews>
    <sheetView zoomScale="140" zoomScaleNormal="140" workbookViewId="0">
      <pane ySplit="7" topLeftCell="A8" activePane="bottomLeft" state="frozen"/>
      <selection activeCell="A8" sqref="A8"/>
      <selection pane="bottomLeft" activeCell="A8" sqref="A8"/>
    </sheetView>
  </sheetViews>
  <sheetFormatPr defaultColWidth="8.88671875" defaultRowHeight="12.75" x14ac:dyDescent="0.2"/>
  <cols>
    <col min="1" max="1" width="1.77734375" style="9" customWidth="1"/>
    <col min="2" max="2" width="10.77734375" style="9" customWidth="1"/>
    <col min="3" max="3" width="25.77734375" style="9" customWidth="1"/>
    <col min="4" max="4" width="8.77734375" style="9" customWidth="1"/>
    <col min="5" max="5" width="6.77734375" style="9" customWidth="1"/>
    <col min="6" max="6" width="1.77734375" style="9" customWidth="1"/>
    <col min="7" max="7" width="8.77734375" style="9" customWidth="1"/>
    <col min="8" max="8" width="6.77734375" style="9" customWidth="1"/>
    <col min="9" max="9" width="8.77734375" style="9" customWidth="1"/>
    <col min="10" max="12" width="1.77734375" style="9" customWidth="1"/>
    <col min="13" max="13" width="22.109375" style="9" bestFit="1" customWidth="1"/>
    <col min="14" max="16" width="8.77734375" style="9" customWidth="1"/>
    <col min="17" max="17" width="1.77734375" style="9" customWidth="1"/>
    <col min="18" max="16384" width="8.88671875" style="9"/>
  </cols>
  <sheetData>
    <row r="1" spans="1:16" ht="12.75" customHeight="1" x14ac:dyDescent="0.2">
      <c r="B1" s="29" t="s">
        <v>286</v>
      </c>
      <c r="C1" s="29"/>
      <c r="D1" s="29"/>
      <c r="E1" s="29"/>
      <c r="F1" s="29"/>
      <c r="G1" s="29"/>
      <c r="H1" s="29"/>
      <c r="I1" s="29"/>
    </row>
    <row r="2" spans="1:16" ht="12.75" customHeight="1" x14ac:dyDescent="0.2">
      <c r="B2" s="29" t="s">
        <v>37</v>
      </c>
      <c r="C2" s="29"/>
      <c r="D2" s="29"/>
      <c r="E2" s="29"/>
      <c r="F2" s="29"/>
      <c r="G2" s="29"/>
      <c r="H2" s="29"/>
      <c r="I2" s="29"/>
    </row>
    <row r="3" spans="1:16" ht="12.75" customHeight="1" x14ac:dyDescent="0.2">
      <c r="B3" s="29" t="s">
        <v>45</v>
      </c>
      <c r="C3" s="29"/>
      <c r="D3" s="29"/>
      <c r="E3" s="29"/>
      <c r="F3" s="29"/>
      <c r="G3" s="29"/>
      <c r="H3" s="29"/>
      <c r="I3" s="29"/>
    </row>
    <row r="4" spans="1:16" ht="12.75" customHeight="1" x14ac:dyDescent="0.2">
      <c r="B4" s="29" t="s">
        <v>298</v>
      </c>
      <c r="C4" s="29"/>
      <c r="D4" s="29"/>
      <c r="E4" s="29"/>
      <c r="F4" s="29"/>
      <c r="G4" s="29"/>
      <c r="H4" s="29"/>
      <c r="I4" s="29"/>
    </row>
    <row r="5" spans="1:16" ht="12.75" customHeight="1" x14ac:dyDescent="0.2">
      <c r="B5" s="101"/>
    </row>
    <row r="6" spans="1:16" ht="12.75" customHeight="1" x14ac:dyDescent="0.2">
      <c r="D6" s="291" t="s">
        <v>50</v>
      </c>
      <c r="E6" s="291"/>
      <c r="F6" s="3"/>
      <c r="G6" s="291" t="s">
        <v>27</v>
      </c>
      <c r="H6" s="291"/>
      <c r="I6" s="3"/>
    </row>
    <row r="7" spans="1:16" ht="12.75" customHeight="1" x14ac:dyDescent="0.2">
      <c r="B7" s="4" t="s">
        <v>28</v>
      </c>
      <c r="C7" s="4" t="s">
        <v>29</v>
      </c>
      <c r="D7" s="5" t="s">
        <v>30</v>
      </c>
      <c r="E7" s="90" t="s">
        <v>31</v>
      </c>
      <c r="F7" s="5"/>
      <c r="G7" s="5" t="s">
        <v>30</v>
      </c>
      <c r="H7" s="90" t="s">
        <v>31</v>
      </c>
      <c r="I7" s="5" t="s">
        <v>32</v>
      </c>
    </row>
    <row r="8" spans="1:16" ht="12.75" customHeight="1" thickBot="1" x14ac:dyDescent="0.25">
      <c r="A8" s="236"/>
      <c r="B8" s="295" t="s">
        <v>542</v>
      </c>
      <c r="C8" s="295"/>
      <c r="D8" s="208">
        <f>SUM(D39,D114,D174,D244,D275)</f>
        <v>1548784</v>
      </c>
      <c r="E8" s="206">
        <f>D8/$I8</f>
        <v>0.61032262945845916</v>
      </c>
      <c r="F8" s="205"/>
      <c r="G8" s="208">
        <f>SUM(G39,G114,G174,G244,G275)</f>
        <v>988864</v>
      </c>
      <c r="H8" s="206">
        <f>G8/$I8</f>
        <v>0.38967737054154084</v>
      </c>
      <c r="I8" s="208">
        <f>+D8+G8</f>
        <v>2537648</v>
      </c>
      <c r="N8" s="16"/>
      <c r="O8" s="16"/>
      <c r="P8" s="16"/>
    </row>
    <row r="9" spans="1:16" ht="12.75" customHeight="1" x14ac:dyDescent="0.2">
      <c r="A9" s="308" t="s">
        <v>441</v>
      </c>
      <c r="B9" s="309" t="s">
        <v>509</v>
      </c>
      <c r="C9" s="190" t="s">
        <v>312</v>
      </c>
      <c r="D9" s="94"/>
      <c r="E9" s="95"/>
      <c r="F9" s="94"/>
      <c r="G9" s="94"/>
      <c r="H9" s="95"/>
      <c r="I9" s="94"/>
      <c r="N9" s="16"/>
      <c r="O9" s="16"/>
      <c r="P9" s="16"/>
    </row>
    <row r="10" spans="1:16" ht="12.75" customHeight="1" x14ac:dyDescent="0.2">
      <c r="A10" s="308"/>
      <c r="B10" s="310"/>
      <c r="C10" s="191" t="s">
        <v>15</v>
      </c>
      <c r="D10" s="19">
        <v>0</v>
      </c>
      <c r="E10" s="20" t="s">
        <v>165</v>
      </c>
      <c r="F10" s="19"/>
      <c r="G10" s="19">
        <v>0</v>
      </c>
      <c r="H10" s="20" t="s">
        <v>165</v>
      </c>
      <c r="I10" s="19">
        <f t="shared" ref="I10:I73" si="0">+D10+G10</f>
        <v>0</v>
      </c>
      <c r="N10" s="16"/>
      <c r="O10" s="16"/>
    </row>
    <row r="11" spans="1:16" ht="12.75" customHeight="1" x14ac:dyDescent="0.2">
      <c r="A11" s="308"/>
      <c r="B11" s="310"/>
      <c r="C11" s="191" t="s">
        <v>39</v>
      </c>
      <c r="D11" s="11">
        <v>2544</v>
      </c>
      <c r="E11" s="12">
        <f t="shared" ref="E11:E74" si="1">+D11/$I11</f>
        <v>0.58241758241758246</v>
      </c>
      <c r="F11" s="11"/>
      <c r="G11" s="11">
        <v>1824</v>
      </c>
      <c r="H11" s="12">
        <f t="shared" ref="H11:H74" si="2">+G11/$I11</f>
        <v>0.4175824175824176</v>
      </c>
      <c r="I11" s="11">
        <f t="shared" si="0"/>
        <v>4368</v>
      </c>
    </row>
    <row r="12" spans="1:16" ht="12.75" customHeight="1" x14ac:dyDescent="0.2">
      <c r="A12" s="308"/>
      <c r="B12" s="311"/>
      <c r="C12" s="18" t="s">
        <v>357</v>
      </c>
      <c r="D12" s="11">
        <v>576</v>
      </c>
      <c r="E12" s="12">
        <f t="shared" si="1"/>
        <v>1</v>
      </c>
      <c r="F12" s="11"/>
      <c r="G12" s="11">
        <v>0</v>
      </c>
      <c r="H12" s="12">
        <f t="shared" si="2"/>
        <v>0</v>
      </c>
      <c r="I12" s="11">
        <f t="shared" si="0"/>
        <v>576</v>
      </c>
      <c r="N12" s="16"/>
      <c r="O12" s="16"/>
    </row>
    <row r="13" spans="1:16" ht="12.75" customHeight="1" x14ac:dyDescent="0.2">
      <c r="A13" s="308"/>
      <c r="B13" s="311"/>
      <c r="C13" s="18" t="s">
        <v>1</v>
      </c>
      <c r="D13" s="11">
        <v>21552</v>
      </c>
      <c r="E13" s="12">
        <f t="shared" si="1"/>
        <v>0.83508989460632366</v>
      </c>
      <c r="F13" s="11"/>
      <c r="G13" s="11">
        <v>4256</v>
      </c>
      <c r="H13" s="12">
        <f t="shared" si="2"/>
        <v>0.16491010539367637</v>
      </c>
      <c r="I13" s="11">
        <f t="shared" si="0"/>
        <v>25808</v>
      </c>
      <c r="N13" s="16"/>
      <c r="O13" s="16"/>
      <c r="P13" s="16"/>
    </row>
    <row r="14" spans="1:16" ht="12.75" customHeight="1" x14ac:dyDescent="0.2">
      <c r="A14" s="308"/>
      <c r="B14" s="311"/>
      <c r="C14" s="18" t="s">
        <v>17</v>
      </c>
      <c r="D14" s="19">
        <v>0</v>
      </c>
      <c r="E14" s="20" t="s">
        <v>165</v>
      </c>
      <c r="F14" s="14"/>
      <c r="G14" s="19">
        <v>0</v>
      </c>
      <c r="H14" s="20" t="s">
        <v>165</v>
      </c>
      <c r="I14" s="11">
        <f t="shared" si="0"/>
        <v>0</v>
      </c>
    </row>
    <row r="15" spans="1:16" ht="12.75" customHeight="1" x14ac:dyDescent="0.2">
      <c r="A15" s="308"/>
      <c r="B15" s="311"/>
      <c r="C15" s="18" t="s">
        <v>22</v>
      </c>
      <c r="D15" s="17">
        <v>3552</v>
      </c>
      <c r="E15" s="12">
        <f t="shared" si="1"/>
        <v>0.35071090047393366</v>
      </c>
      <c r="F15" s="11"/>
      <c r="G15" s="17">
        <v>6576</v>
      </c>
      <c r="H15" s="12">
        <f t="shared" si="2"/>
        <v>0.64928909952606639</v>
      </c>
      <c r="I15" s="11">
        <f t="shared" si="0"/>
        <v>10128</v>
      </c>
      <c r="N15" s="16"/>
      <c r="O15" s="16"/>
      <c r="P15" s="16"/>
    </row>
    <row r="16" spans="1:16" ht="12.75" customHeight="1" x14ac:dyDescent="0.2">
      <c r="A16" s="308"/>
      <c r="B16" s="311"/>
      <c r="C16" s="18" t="s">
        <v>6</v>
      </c>
      <c r="D16" s="17">
        <v>4288</v>
      </c>
      <c r="E16" s="12">
        <f t="shared" si="1"/>
        <v>1</v>
      </c>
      <c r="F16" s="11"/>
      <c r="G16" s="17">
        <v>0</v>
      </c>
      <c r="H16" s="12">
        <f t="shared" si="2"/>
        <v>0</v>
      </c>
      <c r="I16" s="11">
        <f t="shared" si="0"/>
        <v>4288</v>
      </c>
      <c r="N16" s="16"/>
      <c r="O16" s="16"/>
    </row>
    <row r="17" spans="1:16" ht="12.75" customHeight="1" x14ac:dyDescent="0.2">
      <c r="A17" s="308"/>
      <c r="B17" s="311"/>
      <c r="C17" s="18" t="s">
        <v>19</v>
      </c>
      <c r="D17" s="19">
        <v>0</v>
      </c>
      <c r="E17" s="20" t="s">
        <v>165</v>
      </c>
      <c r="F17" s="11"/>
      <c r="G17" s="19">
        <v>0</v>
      </c>
      <c r="H17" s="20" t="s">
        <v>165</v>
      </c>
      <c r="I17" s="11">
        <f t="shared" si="0"/>
        <v>0</v>
      </c>
    </row>
    <row r="18" spans="1:16" ht="12.75" customHeight="1" x14ac:dyDescent="0.2">
      <c r="A18" s="308"/>
      <c r="B18" s="311"/>
      <c r="C18" s="18" t="s">
        <v>23</v>
      </c>
      <c r="D18" s="11">
        <v>2256</v>
      </c>
      <c r="E18" s="12">
        <f t="shared" si="1"/>
        <v>0.40517241379310343</v>
      </c>
      <c r="F18" s="11"/>
      <c r="G18" s="11">
        <v>3312</v>
      </c>
      <c r="H18" s="12">
        <f t="shared" si="2"/>
        <v>0.59482758620689657</v>
      </c>
      <c r="I18" s="11">
        <f t="shared" si="0"/>
        <v>5568</v>
      </c>
      <c r="N18" s="16"/>
      <c r="O18" s="16"/>
    </row>
    <row r="19" spans="1:16" ht="12.75" customHeight="1" x14ac:dyDescent="0.2">
      <c r="A19" s="308"/>
      <c r="B19" s="311"/>
      <c r="C19" s="18" t="s">
        <v>24</v>
      </c>
      <c r="D19" s="19">
        <v>0</v>
      </c>
      <c r="E19" s="20" t="s">
        <v>165</v>
      </c>
      <c r="F19" s="11"/>
      <c r="G19" s="19">
        <v>0</v>
      </c>
      <c r="H19" s="20" t="s">
        <v>165</v>
      </c>
      <c r="I19" s="11">
        <f t="shared" si="0"/>
        <v>0</v>
      </c>
      <c r="N19" s="16"/>
      <c r="O19" s="16"/>
      <c r="P19" s="16"/>
    </row>
    <row r="20" spans="1:16" ht="12.75" customHeight="1" x14ac:dyDescent="0.2">
      <c r="A20" s="308"/>
      <c r="B20" s="311"/>
      <c r="C20" s="18" t="s">
        <v>5</v>
      </c>
      <c r="D20" s="19">
        <v>0</v>
      </c>
      <c r="E20" s="20" t="s">
        <v>165</v>
      </c>
      <c r="F20" s="11"/>
      <c r="G20" s="19">
        <v>0</v>
      </c>
      <c r="H20" s="20" t="s">
        <v>165</v>
      </c>
      <c r="I20" s="11">
        <f t="shared" si="0"/>
        <v>0</v>
      </c>
    </row>
    <row r="21" spans="1:16" ht="12.75" customHeight="1" thickBot="1" x14ac:dyDescent="0.25">
      <c r="A21" s="308"/>
      <c r="B21" s="312"/>
      <c r="C21" s="204" t="s">
        <v>26</v>
      </c>
      <c r="D21" s="205">
        <f>SUM(D10:D20)</f>
        <v>34768</v>
      </c>
      <c r="E21" s="206">
        <f t="shared" si="1"/>
        <v>0.68527278461053298</v>
      </c>
      <c r="F21" s="207"/>
      <c r="G21" s="205">
        <f>SUM(G10:G20)</f>
        <v>15968</v>
      </c>
      <c r="H21" s="206">
        <f t="shared" si="2"/>
        <v>0.31472721538946702</v>
      </c>
      <c r="I21" s="208">
        <f t="shared" si="0"/>
        <v>50736</v>
      </c>
      <c r="N21" s="16"/>
      <c r="O21" s="16"/>
      <c r="P21" s="16"/>
    </row>
    <row r="22" spans="1:16" ht="12.75" customHeight="1" x14ac:dyDescent="0.2">
      <c r="A22" s="308"/>
      <c r="B22" s="313" t="s">
        <v>510</v>
      </c>
      <c r="C22" s="187" t="s">
        <v>479</v>
      </c>
      <c r="D22" s="19">
        <v>9696</v>
      </c>
      <c r="E22" s="20">
        <f t="shared" si="1"/>
        <v>0.88596491228070173</v>
      </c>
      <c r="F22" s="19"/>
      <c r="G22" s="19">
        <v>1248</v>
      </c>
      <c r="H22" s="20">
        <f t="shared" si="2"/>
        <v>0.11403508771929824</v>
      </c>
      <c r="I22" s="19">
        <f t="shared" si="0"/>
        <v>10944</v>
      </c>
      <c r="N22" s="16"/>
      <c r="O22" s="16"/>
    </row>
    <row r="23" spans="1:16" ht="12.75" customHeight="1" x14ac:dyDescent="0.2">
      <c r="A23" s="308"/>
      <c r="B23" s="313"/>
      <c r="C23" s="18" t="s">
        <v>480</v>
      </c>
      <c r="D23" s="19">
        <v>0</v>
      </c>
      <c r="E23" s="20" t="s">
        <v>165</v>
      </c>
      <c r="F23" s="14"/>
      <c r="G23" s="19">
        <v>0</v>
      </c>
      <c r="H23" s="20" t="s">
        <v>165</v>
      </c>
      <c r="I23" s="11">
        <f t="shared" si="0"/>
        <v>0</v>
      </c>
    </row>
    <row r="24" spans="1:16" ht="12.75" customHeight="1" x14ac:dyDescent="0.2">
      <c r="A24" s="308"/>
      <c r="B24" s="313"/>
      <c r="C24" s="18" t="s">
        <v>101</v>
      </c>
      <c r="D24" s="14">
        <v>3584</v>
      </c>
      <c r="E24" s="12">
        <f t="shared" si="1"/>
        <v>1</v>
      </c>
      <c r="F24" s="14"/>
      <c r="G24" s="11">
        <v>0</v>
      </c>
      <c r="H24" s="12">
        <f t="shared" si="2"/>
        <v>0</v>
      </c>
      <c r="I24" s="11">
        <f t="shared" si="0"/>
        <v>3584</v>
      </c>
      <c r="N24" s="16"/>
      <c r="O24" s="16"/>
      <c r="P24" s="16"/>
    </row>
    <row r="25" spans="1:16" ht="12.75" customHeight="1" x14ac:dyDescent="0.2">
      <c r="A25" s="308"/>
      <c r="B25" s="313"/>
      <c r="C25" s="18" t="s">
        <v>481</v>
      </c>
      <c r="D25" s="19">
        <v>0</v>
      </c>
      <c r="E25" s="20" t="s">
        <v>165</v>
      </c>
      <c r="F25" s="11"/>
      <c r="G25" s="19">
        <v>0</v>
      </c>
      <c r="H25" s="20" t="s">
        <v>165</v>
      </c>
      <c r="I25" s="11">
        <f t="shared" si="0"/>
        <v>0</v>
      </c>
    </row>
    <row r="26" spans="1:16" ht="12.75" customHeight="1" x14ac:dyDescent="0.2">
      <c r="A26" s="308"/>
      <c r="B26" s="313"/>
      <c r="C26" s="18" t="s">
        <v>482</v>
      </c>
      <c r="D26" s="11">
        <v>960</v>
      </c>
      <c r="E26" s="12">
        <f t="shared" si="1"/>
        <v>1</v>
      </c>
      <c r="F26" s="11"/>
      <c r="G26" s="11">
        <v>0</v>
      </c>
      <c r="H26" s="12">
        <f t="shared" si="2"/>
        <v>0</v>
      </c>
      <c r="I26" s="11">
        <f t="shared" si="0"/>
        <v>960</v>
      </c>
      <c r="N26" s="16"/>
      <c r="O26" s="16"/>
      <c r="P26" s="16"/>
    </row>
    <row r="27" spans="1:16" ht="12.75" customHeight="1" x14ac:dyDescent="0.2">
      <c r="A27" s="308"/>
      <c r="B27" s="313"/>
      <c r="C27" s="18" t="s">
        <v>483</v>
      </c>
      <c r="D27" s="11">
        <v>4736</v>
      </c>
      <c r="E27" s="12">
        <f t="shared" si="1"/>
        <v>1</v>
      </c>
      <c r="F27" s="11"/>
      <c r="G27" s="11">
        <v>0</v>
      </c>
      <c r="H27" s="12">
        <f t="shared" si="2"/>
        <v>0</v>
      </c>
      <c r="I27" s="11">
        <f t="shared" si="0"/>
        <v>4736</v>
      </c>
      <c r="N27" s="16"/>
      <c r="O27" s="16"/>
      <c r="P27" s="16"/>
    </row>
    <row r="28" spans="1:16" ht="12.75" customHeight="1" x14ac:dyDescent="0.2">
      <c r="A28" s="308"/>
      <c r="B28" s="313"/>
      <c r="C28" s="18" t="s">
        <v>484</v>
      </c>
      <c r="D28" s="19">
        <v>0</v>
      </c>
      <c r="E28" s="20" t="s">
        <v>165</v>
      </c>
      <c r="F28" s="11"/>
      <c r="G28" s="19">
        <v>0</v>
      </c>
      <c r="H28" s="20" t="s">
        <v>165</v>
      </c>
      <c r="I28" s="11">
        <f t="shared" si="0"/>
        <v>0</v>
      </c>
    </row>
    <row r="29" spans="1:16" ht="12.75" customHeight="1" x14ac:dyDescent="0.2">
      <c r="A29" s="308"/>
      <c r="B29" s="313"/>
      <c r="C29" s="18" t="s">
        <v>103</v>
      </c>
      <c r="D29" s="11">
        <v>4416</v>
      </c>
      <c r="E29" s="12">
        <f t="shared" si="1"/>
        <v>1</v>
      </c>
      <c r="F29" s="11"/>
      <c r="G29" s="11">
        <v>0</v>
      </c>
      <c r="H29" s="12">
        <f t="shared" si="2"/>
        <v>0</v>
      </c>
      <c r="I29" s="11">
        <f t="shared" si="0"/>
        <v>4416</v>
      </c>
    </row>
    <row r="30" spans="1:16" ht="12.75" customHeight="1" x14ac:dyDescent="0.2">
      <c r="A30" s="308"/>
      <c r="B30" s="313"/>
      <c r="C30" s="18" t="s">
        <v>104</v>
      </c>
      <c r="D30" s="11">
        <v>6528</v>
      </c>
      <c r="E30" s="12">
        <f t="shared" si="1"/>
        <v>1</v>
      </c>
      <c r="F30" s="11"/>
      <c r="G30" s="11">
        <v>0</v>
      </c>
      <c r="H30" s="12">
        <f t="shared" si="2"/>
        <v>0</v>
      </c>
      <c r="I30" s="11">
        <f t="shared" si="0"/>
        <v>6528</v>
      </c>
    </row>
    <row r="31" spans="1:16" ht="12.75" customHeight="1" x14ac:dyDescent="0.2">
      <c r="A31" s="308"/>
      <c r="B31" s="313"/>
      <c r="C31" s="18" t="s">
        <v>485</v>
      </c>
      <c r="D31" s="19">
        <v>0</v>
      </c>
      <c r="E31" s="20" t="s">
        <v>165</v>
      </c>
      <c r="F31" s="11"/>
      <c r="G31" s="19">
        <v>0</v>
      </c>
      <c r="H31" s="20" t="s">
        <v>165</v>
      </c>
      <c r="I31" s="11">
        <f t="shared" si="0"/>
        <v>0</v>
      </c>
    </row>
    <row r="32" spans="1:16" ht="12.75" customHeight="1" x14ac:dyDescent="0.2">
      <c r="A32" s="308"/>
      <c r="B32" s="313"/>
      <c r="C32" s="18" t="s">
        <v>131</v>
      </c>
      <c r="D32" s="73">
        <v>4176</v>
      </c>
      <c r="E32" s="20">
        <f t="shared" si="1"/>
        <v>0.49714285714285716</v>
      </c>
      <c r="F32" s="19"/>
      <c r="G32" s="73">
        <v>4224</v>
      </c>
      <c r="H32" s="20">
        <f t="shared" si="2"/>
        <v>0.50285714285714289</v>
      </c>
      <c r="I32" s="19">
        <f t="shared" si="0"/>
        <v>8400</v>
      </c>
      <c r="N32" s="16"/>
      <c r="O32" s="16"/>
      <c r="P32" s="16"/>
    </row>
    <row r="33" spans="1:16" ht="12.75" customHeight="1" x14ac:dyDescent="0.2">
      <c r="A33" s="308"/>
      <c r="B33" s="313"/>
      <c r="C33" s="18" t="s">
        <v>478</v>
      </c>
      <c r="D33" s="19">
        <v>0</v>
      </c>
      <c r="E33" s="20" t="s">
        <v>165</v>
      </c>
      <c r="F33" s="14"/>
      <c r="G33" s="19">
        <v>0</v>
      </c>
      <c r="H33" s="20" t="s">
        <v>165</v>
      </c>
      <c r="I33" s="11">
        <f t="shared" si="0"/>
        <v>0</v>
      </c>
    </row>
    <row r="34" spans="1:16" ht="12.75" customHeight="1" x14ac:dyDescent="0.2">
      <c r="A34" s="308"/>
      <c r="B34" s="313"/>
      <c r="C34" s="18" t="s">
        <v>105</v>
      </c>
      <c r="D34" s="19">
        <v>0</v>
      </c>
      <c r="E34" s="20" t="s">
        <v>165</v>
      </c>
      <c r="F34" s="11"/>
      <c r="G34" s="19">
        <v>0</v>
      </c>
      <c r="H34" s="20" t="s">
        <v>165</v>
      </c>
      <c r="I34" s="11">
        <f t="shared" si="0"/>
        <v>0</v>
      </c>
    </row>
    <row r="35" spans="1:16" ht="12.75" customHeight="1" x14ac:dyDescent="0.2">
      <c r="A35" s="308"/>
      <c r="B35" s="313"/>
      <c r="C35" s="18" t="s">
        <v>477</v>
      </c>
      <c r="D35" s="19">
        <v>0</v>
      </c>
      <c r="E35" s="20" t="s">
        <v>165</v>
      </c>
      <c r="F35" s="11"/>
      <c r="G35" s="19">
        <v>0</v>
      </c>
      <c r="H35" s="20" t="s">
        <v>165</v>
      </c>
      <c r="I35" s="11">
        <f t="shared" si="0"/>
        <v>0</v>
      </c>
    </row>
    <row r="36" spans="1:16" ht="12.75" customHeight="1" x14ac:dyDescent="0.2">
      <c r="A36" s="308"/>
      <c r="B36" s="313"/>
      <c r="C36" s="18" t="s">
        <v>476</v>
      </c>
      <c r="D36" s="19">
        <v>0</v>
      </c>
      <c r="E36" s="20" t="s">
        <v>165</v>
      </c>
      <c r="F36" s="11"/>
      <c r="G36" s="19">
        <v>0</v>
      </c>
      <c r="H36" s="20" t="s">
        <v>165</v>
      </c>
      <c r="I36" s="11">
        <f t="shared" si="0"/>
        <v>0</v>
      </c>
      <c r="N36" s="16"/>
      <c r="O36" s="16"/>
    </row>
    <row r="37" spans="1:16" ht="12.75" customHeight="1" x14ac:dyDescent="0.2">
      <c r="A37" s="308"/>
      <c r="B37" s="313"/>
      <c r="C37" s="18" t="s">
        <v>475</v>
      </c>
      <c r="D37" s="17">
        <v>8192</v>
      </c>
      <c r="E37" s="12">
        <f t="shared" si="1"/>
        <v>1</v>
      </c>
      <c r="F37" s="11"/>
      <c r="G37" s="17">
        <v>0</v>
      </c>
      <c r="H37" s="12">
        <f t="shared" si="2"/>
        <v>0</v>
      </c>
      <c r="I37" s="11">
        <f t="shared" si="0"/>
        <v>8192</v>
      </c>
      <c r="N37" s="16"/>
      <c r="O37" s="16"/>
      <c r="P37" s="16"/>
    </row>
    <row r="38" spans="1:16" ht="12.75" customHeight="1" thickBot="1" x14ac:dyDescent="0.25">
      <c r="A38" s="308"/>
      <c r="B38" s="314"/>
      <c r="C38" s="276" t="s">
        <v>26</v>
      </c>
      <c r="D38" s="205">
        <f>SUM(D22:D37)</f>
        <v>42288</v>
      </c>
      <c r="E38" s="206">
        <f t="shared" si="1"/>
        <v>0.88542713567839193</v>
      </c>
      <c r="F38" s="208"/>
      <c r="G38" s="205">
        <f>SUM(G22:G37)</f>
        <v>5472</v>
      </c>
      <c r="H38" s="206">
        <f t="shared" si="2"/>
        <v>0.11457286432160804</v>
      </c>
      <c r="I38" s="208">
        <f t="shared" si="0"/>
        <v>47760</v>
      </c>
      <c r="N38" s="16"/>
      <c r="O38" s="16"/>
      <c r="P38" s="16"/>
    </row>
    <row r="39" spans="1:16" ht="12.75" customHeight="1" thickBot="1" x14ac:dyDescent="0.25">
      <c r="A39" s="296" t="s">
        <v>515</v>
      </c>
      <c r="B39" s="297"/>
      <c r="C39" s="298"/>
      <c r="D39" s="245">
        <f>SUM(D21,D38)</f>
        <v>77056</v>
      </c>
      <c r="E39" s="246">
        <f t="shared" si="1"/>
        <v>0.78232618583495772</v>
      </c>
      <c r="F39" s="247"/>
      <c r="G39" s="245">
        <f>SUM(G21,G38)</f>
        <v>21440</v>
      </c>
      <c r="H39" s="246">
        <f t="shared" si="2"/>
        <v>0.21767381416504222</v>
      </c>
      <c r="I39" s="247">
        <f t="shared" si="0"/>
        <v>98496</v>
      </c>
      <c r="N39" s="16"/>
      <c r="O39" s="16"/>
      <c r="P39" s="16"/>
    </row>
    <row r="40" spans="1:16" ht="12.75" customHeight="1" x14ac:dyDescent="0.2">
      <c r="A40" s="315" t="s">
        <v>133</v>
      </c>
      <c r="B40" s="309" t="s">
        <v>509</v>
      </c>
      <c r="C40" s="192" t="s">
        <v>86</v>
      </c>
      <c r="D40" s="79"/>
      <c r="E40" s="78"/>
      <c r="F40" s="79"/>
      <c r="G40" s="79"/>
      <c r="H40" s="78"/>
      <c r="I40" s="79"/>
      <c r="N40" s="16"/>
      <c r="O40" s="16"/>
      <c r="P40" s="16"/>
    </row>
    <row r="41" spans="1:16" ht="12.75" customHeight="1" x14ac:dyDescent="0.2">
      <c r="A41" s="316"/>
      <c r="B41" s="316"/>
      <c r="C41" s="18" t="s">
        <v>20</v>
      </c>
      <c r="D41" s="11">
        <v>0</v>
      </c>
      <c r="E41" s="12">
        <f t="shared" si="1"/>
        <v>0</v>
      </c>
      <c r="F41" s="14"/>
      <c r="G41" s="11">
        <v>720</v>
      </c>
      <c r="H41" s="12">
        <f t="shared" si="2"/>
        <v>1</v>
      </c>
      <c r="I41" s="11">
        <f t="shared" si="0"/>
        <v>720</v>
      </c>
      <c r="N41" s="16"/>
      <c r="O41" s="16"/>
      <c r="P41" s="16"/>
    </row>
    <row r="42" spans="1:16" ht="12.75" customHeight="1" x14ac:dyDescent="0.2">
      <c r="A42" s="316"/>
      <c r="B42" s="316"/>
      <c r="C42" s="18" t="s">
        <v>7</v>
      </c>
      <c r="D42" s="11">
        <v>14351.999999999998</v>
      </c>
      <c r="E42" s="12">
        <f t="shared" si="1"/>
        <v>0.80160857908847172</v>
      </c>
      <c r="F42" s="11"/>
      <c r="G42" s="11">
        <v>3552</v>
      </c>
      <c r="H42" s="12">
        <f t="shared" si="2"/>
        <v>0.19839142091152814</v>
      </c>
      <c r="I42" s="11">
        <f t="shared" si="0"/>
        <v>17904</v>
      </c>
      <c r="N42" s="16"/>
      <c r="O42" s="16"/>
      <c r="P42" s="16"/>
    </row>
    <row r="43" spans="1:16" ht="12.75" customHeight="1" x14ac:dyDescent="0.2">
      <c r="A43" s="316"/>
      <c r="B43" s="316"/>
      <c r="C43" s="18" t="s">
        <v>357</v>
      </c>
      <c r="D43" s="11">
        <v>3168</v>
      </c>
      <c r="E43" s="12">
        <f t="shared" si="1"/>
        <v>0.55000000000000004</v>
      </c>
      <c r="F43" s="11"/>
      <c r="G43" s="11">
        <v>2592</v>
      </c>
      <c r="H43" s="12">
        <f t="shared" si="2"/>
        <v>0.45</v>
      </c>
      <c r="I43" s="11">
        <f t="shared" si="0"/>
        <v>5760</v>
      </c>
    </row>
    <row r="44" spans="1:16" ht="12.75" customHeight="1" x14ac:dyDescent="0.2">
      <c r="A44" s="316"/>
      <c r="B44" s="316"/>
      <c r="C44" s="18" t="s">
        <v>21</v>
      </c>
      <c r="D44" s="11">
        <v>0</v>
      </c>
      <c r="E44" s="12">
        <f t="shared" si="1"/>
        <v>0</v>
      </c>
      <c r="F44" s="11"/>
      <c r="G44" s="11">
        <v>816</v>
      </c>
      <c r="H44" s="12">
        <f t="shared" si="2"/>
        <v>1</v>
      </c>
      <c r="I44" s="11">
        <f t="shared" si="0"/>
        <v>816</v>
      </c>
      <c r="N44" s="16"/>
      <c r="O44" s="16"/>
      <c r="P44" s="16"/>
    </row>
    <row r="45" spans="1:16" ht="12.75" customHeight="1" x14ac:dyDescent="0.2">
      <c r="A45" s="316"/>
      <c r="B45" s="316"/>
      <c r="C45" s="18" t="s">
        <v>22</v>
      </c>
      <c r="D45" s="11">
        <v>47471.999999999993</v>
      </c>
      <c r="E45" s="12">
        <f t="shared" si="1"/>
        <v>0.63073979591836726</v>
      </c>
      <c r="F45" s="11"/>
      <c r="G45" s="11">
        <v>27792</v>
      </c>
      <c r="H45" s="12">
        <f t="shared" si="2"/>
        <v>0.36926020408163263</v>
      </c>
      <c r="I45" s="11">
        <f t="shared" si="0"/>
        <v>75264</v>
      </c>
      <c r="N45" s="16"/>
      <c r="O45" s="16"/>
      <c r="P45" s="16"/>
    </row>
    <row r="46" spans="1:16" ht="12.75" customHeight="1" x14ac:dyDescent="0.2">
      <c r="A46" s="316"/>
      <c r="B46" s="316"/>
      <c r="C46" s="18" t="s">
        <v>23</v>
      </c>
      <c r="D46" s="199">
        <v>27695.999999999993</v>
      </c>
      <c r="E46" s="200">
        <f t="shared" si="1"/>
        <v>0.43156320119670899</v>
      </c>
      <c r="F46" s="189"/>
      <c r="G46" s="199">
        <v>36480</v>
      </c>
      <c r="H46" s="200">
        <f t="shared" si="2"/>
        <v>0.56843679880329101</v>
      </c>
      <c r="I46" s="199">
        <f t="shared" si="0"/>
        <v>64175.999999999993</v>
      </c>
      <c r="N46" s="16"/>
      <c r="O46" s="16"/>
      <c r="P46" s="16"/>
    </row>
    <row r="47" spans="1:16" ht="12.75" customHeight="1" x14ac:dyDescent="0.2">
      <c r="A47" s="316"/>
      <c r="B47" s="316"/>
      <c r="C47" s="18" t="s">
        <v>24</v>
      </c>
      <c r="D47" s="199">
        <v>8016</v>
      </c>
      <c r="E47" s="200">
        <f t="shared" si="1"/>
        <v>0.33466933867735471</v>
      </c>
      <c r="F47" s="189"/>
      <c r="G47" s="199">
        <v>15936</v>
      </c>
      <c r="H47" s="200">
        <f t="shared" si="2"/>
        <v>0.66533066132264529</v>
      </c>
      <c r="I47" s="199">
        <f t="shared" si="0"/>
        <v>23952</v>
      </c>
      <c r="N47" s="16"/>
      <c r="O47" s="16"/>
    </row>
    <row r="48" spans="1:16" ht="12.75" customHeight="1" x14ac:dyDescent="0.2">
      <c r="A48" s="316"/>
      <c r="B48" s="316"/>
      <c r="C48" s="18" t="s">
        <v>25</v>
      </c>
      <c r="D48" s="199">
        <v>6768</v>
      </c>
      <c r="E48" s="200">
        <f t="shared" si="1"/>
        <v>0.83431952662721898</v>
      </c>
      <c r="F48" s="189"/>
      <c r="G48" s="199">
        <v>1344</v>
      </c>
      <c r="H48" s="200">
        <f t="shared" si="2"/>
        <v>0.16568047337278108</v>
      </c>
      <c r="I48" s="199">
        <f t="shared" si="0"/>
        <v>8112</v>
      </c>
      <c r="N48" s="16"/>
      <c r="O48" s="16"/>
      <c r="P48" s="16"/>
    </row>
    <row r="49" spans="1:16" ht="12.75" customHeight="1" x14ac:dyDescent="0.2">
      <c r="A49" s="316"/>
      <c r="B49" s="316"/>
      <c r="C49" s="61" t="s">
        <v>91</v>
      </c>
      <c r="D49" s="59">
        <f>SUM(D41:D48)</f>
        <v>107471.99999999999</v>
      </c>
      <c r="E49" s="60">
        <f t="shared" si="1"/>
        <v>0.54636408003904335</v>
      </c>
      <c r="F49" s="59"/>
      <c r="G49" s="59">
        <f>SUM(G41:G48)</f>
        <v>89232</v>
      </c>
      <c r="H49" s="60">
        <f t="shared" si="2"/>
        <v>0.45363591996095659</v>
      </c>
      <c r="I49" s="59">
        <f t="shared" si="0"/>
        <v>196704</v>
      </c>
      <c r="N49" s="16"/>
      <c r="O49" s="16"/>
      <c r="P49" s="16"/>
    </row>
    <row r="50" spans="1:16" ht="12.75" customHeight="1" x14ac:dyDescent="0.2">
      <c r="A50" s="316"/>
      <c r="B50" s="316"/>
      <c r="C50" s="192" t="s">
        <v>129</v>
      </c>
      <c r="D50" s="79"/>
      <c r="E50" s="78"/>
      <c r="F50" s="79"/>
      <c r="G50" s="79"/>
      <c r="H50" s="78"/>
      <c r="I50" s="79"/>
      <c r="N50" s="16"/>
      <c r="O50" s="16"/>
      <c r="P50" s="16"/>
    </row>
    <row r="51" spans="1:16" ht="12.75" customHeight="1" x14ac:dyDescent="0.2">
      <c r="A51" s="316"/>
      <c r="B51" s="316"/>
      <c r="C51" s="18" t="s">
        <v>8</v>
      </c>
      <c r="D51" s="19">
        <v>0</v>
      </c>
      <c r="E51" s="20" t="s">
        <v>165</v>
      </c>
      <c r="F51" s="19"/>
      <c r="G51" s="19">
        <v>0</v>
      </c>
      <c r="H51" s="20" t="s">
        <v>165</v>
      </c>
      <c r="I51" s="19">
        <f t="shared" si="0"/>
        <v>0</v>
      </c>
      <c r="O51" s="16"/>
      <c r="P51" s="16"/>
    </row>
    <row r="52" spans="1:16" ht="12.75" customHeight="1" x14ac:dyDescent="0.2">
      <c r="A52" s="316"/>
      <c r="B52" s="316"/>
      <c r="C52" s="18" t="s">
        <v>1</v>
      </c>
      <c r="D52" s="11">
        <v>64303.999999999993</v>
      </c>
      <c r="E52" s="12">
        <f t="shared" si="1"/>
        <v>0.57209964412811387</v>
      </c>
      <c r="F52" s="11"/>
      <c r="G52" s="11">
        <v>48095.999999999993</v>
      </c>
      <c r="H52" s="12">
        <f t="shared" si="2"/>
        <v>0.42790035587188613</v>
      </c>
      <c r="I52" s="11">
        <f t="shared" si="0"/>
        <v>112399.99999999999</v>
      </c>
      <c r="N52" s="16"/>
      <c r="O52" s="16"/>
      <c r="P52" s="16"/>
    </row>
    <row r="53" spans="1:16" ht="12.75" customHeight="1" x14ac:dyDescent="0.2">
      <c r="A53" s="316"/>
      <c r="B53" s="316"/>
      <c r="C53" s="18" t="s">
        <v>2</v>
      </c>
      <c r="D53" s="11">
        <v>1680</v>
      </c>
      <c r="E53" s="12">
        <f t="shared" si="1"/>
        <v>0.47727272727272729</v>
      </c>
      <c r="F53" s="11"/>
      <c r="G53" s="11">
        <v>1840</v>
      </c>
      <c r="H53" s="12">
        <f t="shared" si="2"/>
        <v>0.52272727272727271</v>
      </c>
      <c r="I53" s="11">
        <f t="shared" si="0"/>
        <v>3520</v>
      </c>
      <c r="N53" s="16"/>
      <c r="O53" s="16"/>
      <c r="P53" s="16"/>
    </row>
    <row r="54" spans="1:16" ht="12.75" customHeight="1" x14ac:dyDescent="0.2">
      <c r="A54" s="316"/>
      <c r="B54" s="316"/>
      <c r="C54" s="18" t="s">
        <v>3</v>
      </c>
      <c r="D54" s="16">
        <v>0</v>
      </c>
      <c r="E54" s="12">
        <f t="shared" si="1"/>
        <v>0</v>
      </c>
      <c r="F54" s="11"/>
      <c r="G54" s="11">
        <v>2448</v>
      </c>
      <c r="H54" s="12">
        <f t="shared" si="2"/>
        <v>1</v>
      </c>
      <c r="I54" s="11">
        <f t="shared" si="0"/>
        <v>2448</v>
      </c>
      <c r="N54" s="16"/>
      <c r="O54" s="16"/>
      <c r="P54" s="16"/>
    </row>
    <row r="55" spans="1:16" ht="12.75" customHeight="1" x14ac:dyDescent="0.2">
      <c r="A55" s="316"/>
      <c r="B55" s="316"/>
      <c r="C55" s="191" t="s">
        <v>9</v>
      </c>
      <c r="D55" s="11">
        <v>11040</v>
      </c>
      <c r="E55" s="12">
        <f t="shared" si="1"/>
        <v>1</v>
      </c>
      <c r="F55" s="11"/>
      <c r="G55" s="11">
        <v>0</v>
      </c>
      <c r="H55" s="12">
        <f t="shared" si="2"/>
        <v>0</v>
      </c>
      <c r="I55" s="11">
        <f t="shared" si="0"/>
        <v>11040</v>
      </c>
      <c r="N55" s="16"/>
      <c r="O55" s="16"/>
      <c r="P55" s="16"/>
    </row>
    <row r="56" spans="1:16" ht="12.75" customHeight="1" x14ac:dyDescent="0.2">
      <c r="A56" s="316"/>
      <c r="B56" s="316"/>
      <c r="C56" s="18" t="s">
        <v>4</v>
      </c>
      <c r="D56" s="11">
        <v>4320</v>
      </c>
      <c r="E56" s="12">
        <f t="shared" si="1"/>
        <v>0.50847457627118642</v>
      </c>
      <c r="F56" s="11"/>
      <c r="G56" s="11">
        <v>4176</v>
      </c>
      <c r="H56" s="12">
        <f t="shared" si="2"/>
        <v>0.49152542372881358</v>
      </c>
      <c r="I56" s="11">
        <f t="shared" si="0"/>
        <v>8496</v>
      </c>
      <c r="N56" s="16"/>
      <c r="O56" s="16"/>
      <c r="P56" s="16"/>
    </row>
    <row r="57" spans="1:16" ht="12.75" customHeight="1" x14ac:dyDescent="0.2">
      <c r="A57" s="316"/>
      <c r="B57" s="316"/>
      <c r="C57" s="18" t="s">
        <v>10</v>
      </c>
      <c r="D57" s="11">
        <v>0</v>
      </c>
      <c r="E57" s="12">
        <f t="shared" si="1"/>
        <v>0</v>
      </c>
      <c r="F57" s="11"/>
      <c r="G57" s="11">
        <v>3792</v>
      </c>
      <c r="H57" s="12">
        <f t="shared" si="2"/>
        <v>1</v>
      </c>
      <c r="I57" s="11">
        <f t="shared" si="0"/>
        <v>3792</v>
      </c>
      <c r="N57" s="16"/>
      <c r="O57" s="16"/>
      <c r="P57" s="16"/>
    </row>
    <row r="58" spans="1:16" ht="12.75" customHeight="1" x14ac:dyDescent="0.2">
      <c r="A58" s="316"/>
      <c r="B58" s="316"/>
      <c r="C58" s="188" t="s">
        <v>52</v>
      </c>
      <c r="D58" s="7">
        <v>10832</v>
      </c>
      <c r="E58" s="100">
        <f t="shared" si="1"/>
        <v>0.82260024301336576</v>
      </c>
      <c r="F58" s="7"/>
      <c r="G58" s="7">
        <v>2336</v>
      </c>
      <c r="H58" s="100">
        <f t="shared" si="2"/>
        <v>0.17739975698663427</v>
      </c>
      <c r="I58" s="7">
        <f t="shared" si="0"/>
        <v>13168</v>
      </c>
      <c r="N58" s="16"/>
      <c r="O58" s="16"/>
    </row>
    <row r="59" spans="1:16" ht="12.75" customHeight="1" x14ac:dyDescent="0.2">
      <c r="A59" s="316"/>
      <c r="B59" s="316"/>
      <c r="C59" s="18" t="s">
        <v>5</v>
      </c>
      <c r="D59" s="7">
        <v>6048</v>
      </c>
      <c r="E59" s="100">
        <f t="shared" si="1"/>
        <v>0.35492957746478876</v>
      </c>
      <c r="F59" s="7"/>
      <c r="G59" s="7">
        <v>10992</v>
      </c>
      <c r="H59" s="100">
        <f t="shared" si="2"/>
        <v>0.6450704225352113</v>
      </c>
      <c r="I59" s="7">
        <f t="shared" si="0"/>
        <v>17040</v>
      </c>
      <c r="N59" s="16"/>
      <c r="O59" s="16"/>
      <c r="P59" s="16"/>
    </row>
    <row r="60" spans="1:16" ht="12.75" customHeight="1" x14ac:dyDescent="0.2">
      <c r="A60" s="316"/>
      <c r="B60" s="316"/>
      <c r="C60" s="61" t="s">
        <v>91</v>
      </c>
      <c r="D60" s="59">
        <f>SUM(D51:D59)</f>
        <v>98224</v>
      </c>
      <c r="E60" s="60">
        <f t="shared" si="1"/>
        <v>0.57138868205510052</v>
      </c>
      <c r="F60" s="59"/>
      <c r="G60" s="59">
        <f>SUM(G51:G59)</f>
        <v>73680</v>
      </c>
      <c r="H60" s="60">
        <f t="shared" si="2"/>
        <v>0.42861131794489948</v>
      </c>
      <c r="I60" s="59">
        <f t="shared" si="0"/>
        <v>171904</v>
      </c>
      <c r="N60" s="16"/>
      <c r="O60" s="16"/>
      <c r="P60" s="16"/>
    </row>
    <row r="61" spans="1:16" ht="12.75" customHeight="1" x14ac:dyDescent="0.2">
      <c r="A61" s="316"/>
      <c r="B61" s="316"/>
      <c r="C61" s="192" t="s">
        <v>87</v>
      </c>
      <c r="D61" s="79"/>
      <c r="E61" s="78"/>
      <c r="F61" s="79"/>
      <c r="G61" s="79"/>
      <c r="H61" s="78"/>
      <c r="I61" s="79"/>
      <c r="N61" s="16"/>
      <c r="O61" s="16"/>
      <c r="P61" s="16"/>
    </row>
    <row r="62" spans="1:16" ht="12.75" customHeight="1" x14ac:dyDescent="0.2">
      <c r="A62" s="316"/>
      <c r="B62" s="316"/>
      <c r="C62" s="18" t="s">
        <v>38</v>
      </c>
      <c r="D62" s="11">
        <v>7488</v>
      </c>
      <c r="E62" s="12">
        <f t="shared" si="1"/>
        <v>0.65363128491620115</v>
      </c>
      <c r="F62" s="11"/>
      <c r="G62" s="11">
        <v>3968</v>
      </c>
      <c r="H62" s="12">
        <f t="shared" si="2"/>
        <v>0.34636871508379891</v>
      </c>
      <c r="I62" s="11">
        <f t="shared" si="0"/>
        <v>11456</v>
      </c>
      <c r="N62" s="16"/>
      <c r="O62" s="16"/>
      <c r="P62" s="16"/>
    </row>
    <row r="63" spans="1:16" ht="12.75" customHeight="1" x14ac:dyDescent="0.2">
      <c r="A63" s="316"/>
      <c r="B63" s="316"/>
      <c r="C63" s="18" t="s">
        <v>0</v>
      </c>
      <c r="D63" s="11">
        <v>3312</v>
      </c>
      <c r="E63" s="12">
        <f t="shared" si="1"/>
        <v>0.39655172413793105</v>
      </c>
      <c r="F63" s="11"/>
      <c r="G63" s="11">
        <v>5040</v>
      </c>
      <c r="H63" s="12">
        <f t="shared" si="2"/>
        <v>0.60344827586206895</v>
      </c>
      <c r="I63" s="11">
        <f t="shared" si="0"/>
        <v>8352</v>
      </c>
      <c r="N63" s="16"/>
      <c r="O63" s="16"/>
      <c r="P63" s="16"/>
    </row>
    <row r="64" spans="1:16" ht="12.75" customHeight="1" x14ac:dyDescent="0.2">
      <c r="A64" s="316"/>
      <c r="B64" s="316"/>
      <c r="C64" s="18" t="s">
        <v>36</v>
      </c>
      <c r="D64" s="11">
        <v>8912</v>
      </c>
      <c r="E64" s="12">
        <f t="shared" si="1"/>
        <v>0.48058671268334774</v>
      </c>
      <c r="F64" s="11"/>
      <c r="G64" s="11">
        <v>9632</v>
      </c>
      <c r="H64" s="12">
        <f t="shared" si="2"/>
        <v>0.51941328731665226</v>
      </c>
      <c r="I64" s="11">
        <f t="shared" si="0"/>
        <v>18544</v>
      </c>
      <c r="N64" s="16"/>
      <c r="O64" s="16"/>
      <c r="P64" s="16"/>
    </row>
    <row r="65" spans="1:16" ht="12.75" customHeight="1" x14ac:dyDescent="0.2">
      <c r="A65" s="316"/>
      <c r="B65" s="316"/>
      <c r="C65" s="18" t="s">
        <v>39</v>
      </c>
      <c r="D65" s="11">
        <v>13247.999999999998</v>
      </c>
      <c r="E65" s="12">
        <f t="shared" si="1"/>
        <v>0.58974358974358965</v>
      </c>
      <c r="F65" s="11"/>
      <c r="G65" s="11">
        <v>9216</v>
      </c>
      <c r="H65" s="12">
        <f t="shared" si="2"/>
        <v>0.41025641025641024</v>
      </c>
      <c r="I65" s="11">
        <f t="shared" si="0"/>
        <v>22464</v>
      </c>
      <c r="N65" s="16"/>
      <c r="O65" s="16"/>
      <c r="P65" s="16"/>
    </row>
    <row r="66" spans="1:16" ht="12.75" customHeight="1" x14ac:dyDescent="0.2">
      <c r="A66" s="316"/>
      <c r="B66" s="316"/>
      <c r="C66" s="191" t="s">
        <v>6</v>
      </c>
      <c r="D66" s="11">
        <v>67056.000000000029</v>
      </c>
      <c r="E66" s="12">
        <f t="shared" si="1"/>
        <v>0.73192455466294104</v>
      </c>
      <c r="F66" s="11"/>
      <c r="G66" s="11">
        <v>24560.000000000004</v>
      </c>
      <c r="H66" s="12">
        <f t="shared" si="2"/>
        <v>0.26807544533705896</v>
      </c>
      <c r="I66" s="11">
        <f t="shared" si="0"/>
        <v>91616.000000000029</v>
      </c>
      <c r="N66" s="16"/>
      <c r="O66" s="16"/>
      <c r="P66" s="16"/>
    </row>
    <row r="67" spans="1:16" ht="12.75" customHeight="1" x14ac:dyDescent="0.2">
      <c r="A67" s="316"/>
      <c r="B67" s="316"/>
      <c r="C67" s="61" t="s">
        <v>91</v>
      </c>
      <c r="D67" s="59">
        <f>SUM(D62:D66)</f>
        <v>100016.00000000003</v>
      </c>
      <c r="E67" s="60">
        <f t="shared" si="1"/>
        <v>0.65613519470977233</v>
      </c>
      <c r="F67" s="59"/>
      <c r="G67" s="59">
        <f>SUM(G62:G66)</f>
        <v>52416</v>
      </c>
      <c r="H67" s="60">
        <f t="shared" si="2"/>
        <v>0.34386480529022773</v>
      </c>
      <c r="I67" s="59">
        <f t="shared" si="0"/>
        <v>152432.00000000003</v>
      </c>
      <c r="N67" s="16"/>
      <c r="O67" s="16"/>
      <c r="P67" s="16"/>
    </row>
    <row r="68" spans="1:16" ht="12.75" customHeight="1" x14ac:dyDescent="0.2">
      <c r="A68" s="316"/>
      <c r="B68" s="316"/>
      <c r="C68" s="192" t="s">
        <v>159</v>
      </c>
      <c r="D68" s="59"/>
      <c r="E68" s="60"/>
      <c r="F68" s="59"/>
      <c r="G68" s="59"/>
      <c r="H68" s="60"/>
      <c r="I68" s="59"/>
    </row>
    <row r="69" spans="1:16" ht="12.75" customHeight="1" x14ac:dyDescent="0.2">
      <c r="A69" s="316"/>
      <c r="B69" s="316"/>
      <c r="C69" s="18" t="s">
        <v>487</v>
      </c>
      <c r="D69" s="11">
        <v>26751.999999999996</v>
      </c>
      <c r="E69" s="12">
        <f t="shared" si="1"/>
        <v>0.91566265060240959</v>
      </c>
      <c r="F69" s="11"/>
      <c r="G69" s="11">
        <v>2464</v>
      </c>
      <c r="H69" s="12">
        <f t="shared" si="2"/>
        <v>8.4337349397590369E-2</v>
      </c>
      <c r="I69" s="11">
        <f t="shared" si="0"/>
        <v>29215.999999999996</v>
      </c>
      <c r="N69" s="16"/>
      <c r="O69" s="16"/>
    </row>
    <row r="70" spans="1:16" ht="12.75" customHeight="1" x14ac:dyDescent="0.2">
      <c r="A70" s="316"/>
      <c r="B70" s="316"/>
      <c r="C70" s="18" t="s">
        <v>488</v>
      </c>
      <c r="D70" s="11">
        <v>912</v>
      </c>
      <c r="E70" s="12">
        <f t="shared" si="1"/>
        <v>1</v>
      </c>
      <c r="F70" s="11"/>
      <c r="G70" s="11">
        <v>0</v>
      </c>
      <c r="H70" s="12">
        <f t="shared" si="2"/>
        <v>0</v>
      </c>
      <c r="I70" s="11">
        <f t="shared" si="0"/>
        <v>912</v>
      </c>
      <c r="N70" s="16"/>
      <c r="O70" s="16"/>
      <c r="P70" s="16"/>
    </row>
    <row r="71" spans="1:16" ht="12.75" customHeight="1" x14ac:dyDescent="0.2">
      <c r="A71" s="316"/>
      <c r="B71" s="316"/>
      <c r="C71" s="18" t="s">
        <v>15</v>
      </c>
      <c r="D71" s="199">
        <v>24544.000000000004</v>
      </c>
      <c r="E71" s="100">
        <f t="shared" si="1"/>
        <v>0.49902407286922584</v>
      </c>
      <c r="F71" s="7"/>
      <c r="G71" s="199">
        <v>24639.999999999996</v>
      </c>
      <c r="H71" s="100">
        <f t="shared" si="2"/>
        <v>0.50097592713077421</v>
      </c>
      <c r="I71" s="7">
        <f t="shared" si="0"/>
        <v>49184</v>
      </c>
      <c r="N71" s="16"/>
      <c r="O71" s="16"/>
      <c r="P71" s="16"/>
    </row>
    <row r="72" spans="1:16" ht="12.75" customHeight="1" x14ac:dyDescent="0.2">
      <c r="A72" s="316"/>
      <c r="B72" s="316"/>
      <c r="C72" s="18" t="s">
        <v>16</v>
      </c>
      <c r="D72" s="199">
        <v>8480</v>
      </c>
      <c r="E72" s="100">
        <f t="shared" si="1"/>
        <v>0.5145631067961165</v>
      </c>
      <c r="F72" s="7"/>
      <c r="G72" s="199">
        <v>7999.9999999999982</v>
      </c>
      <c r="H72" s="100">
        <f t="shared" si="2"/>
        <v>0.48543689320388339</v>
      </c>
      <c r="I72" s="7">
        <f t="shared" si="0"/>
        <v>16480</v>
      </c>
      <c r="N72" s="16"/>
      <c r="O72" s="16"/>
      <c r="P72" s="16"/>
    </row>
    <row r="73" spans="1:16" ht="12.75" customHeight="1" x14ac:dyDescent="0.2">
      <c r="A73" s="316"/>
      <c r="B73" s="316"/>
      <c r="C73" s="18" t="s">
        <v>17</v>
      </c>
      <c r="D73" s="11">
        <v>10944</v>
      </c>
      <c r="E73" s="12">
        <f t="shared" si="1"/>
        <v>0.80565371024734977</v>
      </c>
      <c r="F73" s="11"/>
      <c r="G73" s="11">
        <v>2640</v>
      </c>
      <c r="H73" s="12">
        <f t="shared" si="2"/>
        <v>0.19434628975265017</v>
      </c>
      <c r="I73" s="11">
        <f t="shared" si="0"/>
        <v>13584</v>
      </c>
      <c r="N73" s="16"/>
      <c r="O73" s="16"/>
      <c r="P73" s="16"/>
    </row>
    <row r="74" spans="1:16" ht="12.75" customHeight="1" x14ac:dyDescent="0.2">
      <c r="A74" s="316"/>
      <c r="B74" s="316"/>
      <c r="C74" s="18" t="s">
        <v>18</v>
      </c>
      <c r="D74" s="11">
        <v>5616</v>
      </c>
      <c r="E74" s="12">
        <f t="shared" si="1"/>
        <v>0.6</v>
      </c>
      <c r="F74" s="11"/>
      <c r="G74" s="11">
        <v>3744</v>
      </c>
      <c r="H74" s="12">
        <f t="shared" si="2"/>
        <v>0.4</v>
      </c>
      <c r="I74" s="11">
        <f t="shared" ref="I74:I127" si="3">+D74+G74</f>
        <v>9360</v>
      </c>
      <c r="N74" s="16"/>
      <c r="O74" s="16"/>
      <c r="P74" s="16"/>
    </row>
    <row r="75" spans="1:16" ht="12.75" customHeight="1" x14ac:dyDescent="0.2">
      <c r="A75" s="316"/>
      <c r="B75" s="316"/>
      <c r="C75" s="18" t="s">
        <v>139</v>
      </c>
      <c r="D75" s="11">
        <v>960</v>
      </c>
      <c r="E75" s="12">
        <f t="shared" ref="E75:E127" si="4">+D75/$I75</f>
        <v>1</v>
      </c>
      <c r="F75" s="11"/>
      <c r="G75" s="11">
        <v>0</v>
      </c>
      <c r="H75" s="12">
        <f t="shared" ref="H75:H127" si="5">+G75/$I75</f>
        <v>0</v>
      </c>
      <c r="I75" s="11">
        <f t="shared" si="3"/>
        <v>960</v>
      </c>
      <c r="N75" s="16"/>
      <c r="O75" s="16"/>
      <c r="P75" s="16"/>
    </row>
    <row r="76" spans="1:16" ht="12.75" customHeight="1" x14ac:dyDescent="0.2">
      <c r="A76" s="316"/>
      <c r="B76" s="316"/>
      <c r="C76" s="18" t="s">
        <v>489</v>
      </c>
      <c r="D76" s="11">
        <v>3744</v>
      </c>
      <c r="E76" s="12">
        <f t="shared" si="4"/>
        <v>1</v>
      </c>
      <c r="F76" s="11"/>
      <c r="G76" s="11">
        <v>0</v>
      </c>
      <c r="H76" s="12">
        <f t="shared" si="5"/>
        <v>0</v>
      </c>
      <c r="I76" s="11">
        <f t="shared" si="3"/>
        <v>3744</v>
      </c>
      <c r="N76" s="16"/>
      <c r="O76" s="16"/>
      <c r="P76" s="16"/>
    </row>
    <row r="77" spans="1:16" ht="12.75" customHeight="1" x14ac:dyDescent="0.2">
      <c r="A77" s="316"/>
      <c r="B77" s="316"/>
      <c r="C77" s="18" t="s">
        <v>19</v>
      </c>
      <c r="D77" s="11">
        <v>912</v>
      </c>
      <c r="E77" s="12">
        <f t="shared" si="4"/>
        <v>0.21839080459770116</v>
      </c>
      <c r="F77" s="11"/>
      <c r="G77" s="11">
        <v>3264</v>
      </c>
      <c r="H77" s="12">
        <f t="shared" si="5"/>
        <v>0.7816091954022989</v>
      </c>
      <c r="I77" s="11">
        <f t="shared" si="3"/>
        <v>4176</v>
      </c>
      <c r="N77" s="16"/>
      <c r="O77" s="16"/>
      <c r="P77" s="16"/>
    </row>
    <row r="78" spans="1:16" ht="12.75" customHeight="1" thickBot="1" x14ac:dyDescent="0.25">
      <c r="A78" s="316"/>
      <c r="B78" s="316"/>
      <c r="C78" s="242" t="s">
        <v>91</v>
      </c>
      <c r="D78" s="243">
        <f>SUM(D69:D77)</f>
        <v>82864</v>
      </c>
      <c r="E78" s="244">
        <f t="shared" si="4"/>
        <v>0.64932296890672014</v>
      </c>
      <c r="F78" s="243"/>
      <c r="G78" s="243">
        <f>SUM(G69:G77)</f>
        <v>44751.999999999993</v>
      </c>
      <c r="H78" s="244">
        <f t="shared" si="5"/>
        <v>0.3506770310932798</v>
      </c>
      <c r="I78" s="243">
        <f t="shared" si="3"/>
        <v>127616</v>
      </c>
      <c r="N78" s="16"/>
      <c r="O78" s="16"/>
      <c r="P78" s="16"/>
    </row>
    <row r="79" spans="1:16" ht="12.75" customHeight="1" x14ac:dyDescent="0.2">
      <c r="A79" s="299" t="s">
        <v>133</v>
      </c>
      <c r="B79" s="310" t="s">
        <v>509</v>
      </c>
      <c r="C79" s="192" t="s">
        <v>325</v>
      </c>
      <c r="D79" s="241"/>
      <c r="E79" s="78"/>
      <c r="F79" s="79"/>
      <c r="G79" s="241"/>
      <c r="H79" s="78"/>
      <c r="I79" s="79"/>
    </row>
    <row r="80" spans="1:16" ht="12.75" customHeight="1" x14ac:dyDescent="0.2">
      <c r="A80" s="317"/>
      <c r="B80" s="299"/>
      <c r="C80" s="191" t="s">
        <v>498</v>
      </c>
      <c r="D80" s="19">
        <v>0</v>
      </c>
      <c r="E80" s="20" t="s">
        <v>165</v>
      </c>
      <c r="F80" s="19"/>
      <c r="G80" s="19">
        <v>0</v>
      </c>
      <c r="H80" s="20" t="s">
        <v>165</v>
      </c>
      <c r="I80" s="19">
        <f t="shared" si="3"/>
        <v>0</v>
      </c>
      <c r="N80" s="16"/>
      <c r="O80" s="16"/>
      <c r="P80" s="16"/>
    </row>
    <row r="81" spans="1:16" ht="12.75" customHeight="1" x14ac:dyDescent="0.2">
      <c r="A81" s="317"/>
      <c r="B81" s="299"/>
      <c r="C81" s="191" t="s">
        <v>491</v>
      </c>
      <c r="D81" s="19">
        <v>0</v>
      </c>
      <c r="E81" s="20" t="s">
        <v>165</v>
      </c>
      <c r="F81" s="19"/>
      <c r="G81" s="19">
        <v>0</v>
      </c>
      <c r="H81" s="20" t="s">
        <v>165</v>
      </c>
      <c r="I81" s="19">
        <f t="shared" si="3"/>
        <v>0</v>
      </c>
      <c r="N81" s="16"/>
      <c r="O81" s="16"/>
    </row>
    <row r="82" spans="1:16" ht="12.75" customHeight="1" x14ac:dyDescent="0.2">
      <c r="A82" s="317"/>
      <c r="B82" s="299"/>
      <c r="C82" s="191" t="s">
        <v>499</v>
      </c>
      <c r="D82" s="19">
        <v>0</v>
      </c>
      <c r="E82" s="20" t="s">
        <v>165</v>
      </c>
      <c r="F82" s="19"/>
      <c r="G82" s="19">
        <v>0</v>
      </c>
      <c r="H82" s="20" t="s">
        <v>165</v>
      </c>
      <c r="I82" s="19">
        <f t="shared" si="3"/>
        <v>0</v>
      </c>
      <c r="N82" s="16"/>
      <c r="O82" s="16"/>
      <c r="P82" s="16"/>
    </row>
    <row r="83" spans="1:16" ht="12.75" customHeight="1" x14ac:dyDescent="0.2">
      <c r="A83" s="317"/>
      <c r="B83" s="299"/>
      <c r="C83" s="18" t="s">
        <v>492</v>
      </c>
      <c r="D83" s="19">
        <v>0</v>
      </c>
      <c r="E83" s="20" t="s">
        <v>165</v>
      </c>
      <c r="F83" s="19"/>
      <c r="G83" s="19">
        <v>0</v>
      </c>
      <c r="H83" s="20" t="s">
        <v>165</v>
      </c>
      <c r="I83" s="19">
        <f t="shared" si="3"/>
        <v>0</v>
      </c>
      <c r="N83" s="16"/>
      <c r="O83" s="16"/>
      <c r="P83" s="16"/>
    </row>
    <row r="84" spans="1:16" ht="12.75" customHeight="1" x14ac:dyDescent="0.2">
      <c r="A84" s="317"/>
      <c r="B84" s="299"/>
      <c r="C84" s="188" t="s">
        <v>500</v>
      </c>
      <c r="D84" s="19">
        <v>0</v>
      </c>
      <c r="E84" s="20" t="s">
        <v>165</v>
      </c>
      <c r="F84" s="19"/>
      <c r="G84" s="19">
        <v>0</v>
      </c>
      <c r="H84" s="20" t="s">
        <v>165</v>
      </c>
      <c r="I84" s="19">
        <f t="shared" si="3"/>
        <v>0</v>
      </c>
      <c r="N84" s="16"/>
      <c r="O84" s="16"/>
      <c r="P84" s="16"/>
    </row>
    <row r="85" spans="1:16" ht="12.75" customHeight="1" x14ac:dyDescent="0.2">
      <c r="A85" s="317"/>
      <c r="B85" s="299"/>
      <c r="C85" s="188" t="s">
        <v>493</v>
      </c>
      <c r="D85" s="19">
        <v>0</v>
      </c>
      <c r="E85" s="20" t="s">
        <v>165</v>
      </c>
      <c r="F85" s="19"/>
      <c r="G85" s="19">
        <v>0</v>
      </c>
      <c r="H85" s="20" t="s">
        <v>165</v>
      </c>
      <c r="I85" s="19">
        <f t="shared" si="3"/>
        <v>0</v>
      </c>
      <c r="N85" s="16"/>
      <c r="O85" s="16"/>
      <c r="P85" s="16"/>
    </row>
    <row r="86" spans="1:16" ht="12.75" customHeight="1" x14ac:dyDescent="0.2">
      <c r="A86" s="317"/>
      <c r="B86" s="299"/>
      <c r="C86" s="188" t="s">
        <v>494</v>
      </c>
      <c r="D86" s="19">
        <v>0</v>
      </c>
      <c r="E86" s="20" t="s">
        <v>165</v>
      </c>
      <c r="F86" s="11"/>
      <c r="G86" s="19">
        <v>0</v>
      </c>
      <c r="H86" s="20" t="s">
        <v>165</v>
      </c>
      <c r="I86" s="11">
        <f t="shared" si="3"/>
        <v>0</v>
      </c>
    </row>
    <row r="87" spans="1:16" ht="12.75" customHeight="1" x14ac:dyDescent="0.2">
      <c r="A87" s="317"/>
      <c r="B87" s="299"/>
      <c r="C87" s="188" t="s">
        <v>501</v>
      </c>
      <c r="D87" s="19">
        <v>0</v>
      </c>
      <c r="E87" s="20" t="s">
        <v>165</v>
      </c>
      <c r="F87" s="11"/>
      <c r="G87" s="19">
        <v>0</v>
      </c>
      <c r="H87" s="20" t="s">
        <v>165</v>
      </c>
      <c r="I87" s="11">
        <f t="shared" si="3"/>
        <v>0</v>
      </c>
      <c r="N87" s="16"/>
      <c r="O87" s="16"/>
      <c r="P87" s="16"/>
    </row>
    <row r="88" spans="1:16" ht="12.75" customHeight="1" x14ac:dyDescent="0.2">
      <c r="A88" s="317"/>
      <c r="B88" s="299"/>
      <c r="C88" s="18" t="s">
        <v>496</v>
      </c>
      <c r="D88" s="19">
        <v>0</v>
      </c>
      <c r="E88" s="20" t="s">
        <v>165</v>
      </c>
      <c r="F88" s="11"/>
      <c r="G88" s="19">
        <v>0</v>
      </c>
      <c r="H88" s="20" t="s">
        <v>165</v>
      </c>
      <c r="I88" s="11">
        <f t="shared" si="3"/>
        <v>0</v>
      </c>
      <c r="N88" s="16"/>
      <c r="O88" s="16"/>
      <c r="P88" s="16"/>
    </row>
    <row r="89" spans="1:16" ht="12.75" customHeight="1" x14ac:dyDescent="0.2">
      <c r="A89" s="317"/>
      <c r="B89" s="299"/>
      <c r="C89" s="188" t="s">
        <v>495</v>
      </c>
      <c r="D89" s="19">
        <v>0</v>
      </c>
      <c r="E89" s="20" t="s">
        <v>165</v>
      </c>
      <c r="F89" s="11"/>
      <c r="G89" s="19">
        <v>0</v>
      </c>
      <c r="H89" s="20" t="s">
        <v>165</v>
      </c>
      <c r="I89" s="11">
        <f t="shared" si="3"/>
        <v>0</v>
      </c>
      <c r="N89" s="16"/>
      <c r="O89" s="16"/>
    </row>
    <row r="90" spans="1:16" ht="12.75" customHeight="1" x14ac:dyDescent="0.2">
      <c r="A90" s="317"/>
      <c r="B90" s="299"/>
      <c r="C90" s="18" t="s">
        <v>502</v>
      </c>
      <c r="D90" s="19">
        <v>0</v>
      </c>
      <c r="E90" s="20" t="s">
        <v>165</v>
      </c>
      <c r="F90" s="11"/>
      <c r="G90" s="19">
        <v>0</v>
      </c>
      <c r="H90" s="20" t="s">
        <v>165</v>
      </c>
      <c r="I90" s="11">
        <f t="shared" si="3"/>
        <v>0</v>
      </c>
      <c r="N90" s="16"/>
      <c r="O90" s="16"/>
      <c r="P90" s="16"/>
    </row>
    <row r="91" spans="1:16" ht="12.75" customHeight="1" x14ac:dyDescent="0.2">
      <c r="A91" s="317"/>
      <c r="B91" s="299"/>
      <c r="C91" s="18" t="s">
        <v>503</v>
      </c>
      <c r="D91" s="19">
        <v>0</v>
      </c>
      <c r="E91" s="20" t="s">
        <v>165</v>
      </c>
      <c r="F91" s="11"/>
      <c r="G91" s="19">
        <v>0</v>
      </c>
      <c r="H91" s="20" t="s">
        <v>165</v>
      </c>
      <c r="I91" s="11">
        <f t="shared" si="3"/>
        <v>0</v>
      </c>
      <c r="N91" s="16"/>
      <c r="O91" s="16"/>
      <c r="P91" s="16"/>
    </row>
    <row r="92" spans="1:16" ht="12.75" customHeight="1" x14ac:dyDescent="0.2">
      <c r="A92" s="317"/>
      <c r="B92" s="299"/>
      <c r="C92" s="18" t="s">
        <v>497</v>
      </c>
      <c r="D92" s="19">
        <v>0</v>
      </c>
      <c r="E92" s="20" t="s">
        <v>165</v>
      </c>
      <c r="F92" s="11"/>
      <c r="G92" s="19">
        <v>0</v>
      </c>
      <c r="H92" s="20" t="s">
        <v>165</v>
      </c>
      <c r="I92" s="11">
        <f t="shared" si="3"/>
        <v>0</v>
      </c>
      <c r="N92" s="16"/>
      <c r="O92" s="16"/>
      <c r="P92" s="16"/>
    </row>
    <row r="93" spans="1:16" ht="12.75" customHeight="1" x14ac:dyDescent="0.2">
      <c r="A93" s="317"/>
      <c r="B93" s="299"/>
      <c r="C93" s="61" t="s">
        <v>91</v>
      </c>
      <c r="D93" s="59">
        <f>SUM(D80:D92)</f>
        <v>0</v>
      </c>
      <c r="E93" s="60" t="s">
        <v>165</v>
      </c>
      <c r="F93" s="59"/>
      <c r="G93" s="59">
        <f>SUM(G80:G92)</f>
        <v>0</v>
      </c>
      <c r="H93" s="60" t="s">
        <v>165</v>
      </c>
      <c r="I93" s="59">
        <f t="shared" si="3"/>
        <v>0</v>
      </c>
      <c r="N93" s="16"/>
      <c r="O93" s="16"/>
      <c r="P93" s="16"/>
    </row>
    <row r="94" spans="1:16" ht="12.75" customHeight="1" thickBot="1" x14ac:dyDescent="0.25">
      <c r="A94" s="317"/>
      <c r="B94" s="318"/>
      <c r="C94" s="204" t="s">
        <v>26</v>
      </c>
      <c r="D94" s="205">
        <f>SUM(D49,D60,D67,D78,D93)</f>
        <v>388576</v>
      </c>
      <c r="E94" s="206">
        <f t="shared" si="4"/>
        <v>0.59904787745738886</v>
      </c>
      <c r="F94" s="208"/>
      <c r="G94" s="205">
        <f>SUM(G49,G60,G67,G78,G93)</f>
        <v>260080</v>
      </c>
      <c r="H94" s="206">
        <f t="shared" si="5"/>
        <v>0.4009521225426112</v>
      </c>
      <c r="I94" s="208">
        <f t="shared" si="3"/>
        <v>648656</v>
      </c>
    </row>
    <row r="95" spans="1:16" ht="12.75" customHeight="1" x14ac:dyDescent="0.2">
      <c r="A95" s="317"/>
      <c r="B95" s="309" t="s">
        <v>510</v>
      </c>
      <c r="C95" s="190" t="s">
        <v>253</v>
      </c>
      <c r="D95" s="79"/>
      <c r="E95" s="78"/>
      <c r="F95" s="79"/>
      <c r="G95" s="79"/>
      <c r="H95" s="78"/>
      <c r="I95" s="79"/>
      <c r="N95" s="16"/>
      <c r="O95" s="16"/>
      <c r="P95" s="16"/>
    </row>
    <row r="96" spans="1:16" ht="12.75" customHeight="1" x14ac:dyDescent="0.2">
      <c r="A96" s="317"/>
      <c r="B96" s="310"/>
      <c r="C96" s="189" t="s">
        <v>102</v>
      </c>
      <c r="D96" s="11">
        <v>20143.999999999996</v>
      </c>
      <c r="E96" s="12">
        <f t="shared" si="4"/>
        <v>0.62543467461500246</v>
      </c>
      <c r="F96" s="11"/>
      <c r="G96" s="11">
        <v>12064</v>
      </c>
      <c r="H96" s="12">
        <f t="shared" si="5"/>
        <v>0.37456532538499754</v>
      </c>
      <c r="I96" s="11">
        <f t="shared" si="3"/>
        <v>32207.999999999996</v>
      </c>
      <c r="N96" s="16"/>
      <c r="O96" s="16"/>
      <c r="P96" s="16"/>
    </row>
    <row r="97" spans="1:16" ht="12.75" customHeight="1" x14ac:dyDescent="0.2">
      <c r="A97" s="317"/>
      <c r="B97" s="310"/>
      <c r="C97" s="18" t="s">
        <v>106</v>
      </c>
      <c r="D97" s="11">
        <v>4720</v>
      </c>
      <c r="E97" s="12">
        <f t="shared" si="4"/>
        <v>0.78666666666666663</v>
      </c>
      <c r="F97" s="11"/>
      <c r="G97" s="11">
        <v>1280</v>
      </c>
      <c r="H97" s="12">
        <f t="shared" si="5"/>
        <v>0.21333333333333335</v>
      </c>
      <c r="I97" s="11">
        <f t="shared" si="3"/>
        <v>6000</v>
      </c>
      <c r="N97" s="16"/>
      <c r="O97" s="16"/>
      <c r="P97" s="16"/>
    </row>
    <row r="98" spans="1:16" ht="12.75" customHeight="1" x14ac:dyDescent="0.2">
      <c r="A98" s="317"/>
      <c r="B98" s="310"/>
      <c r="C98" s="61" t="s">
        <v>91</v>
      </c>
      <c r="D98" s="59">
        <f>SUM(D96:D97)</f>
        <v>24863.999999999996</v>
      </c>
      <c r="E98" s="60">
        <f t="shared" si="4"/>
        <v>0.65075376884422098</v>
      </c>
      <c r="F98" s="59"/>
      <c r="G98" s="59">
        <f>SUM(G96:G97)</f>
        <v>13344</v>
      </c>
      <c r="H98" s="60">
        <f t="shared" si="5"/>
        <v>0.34924623115577891</v>
      </c>
      <c r="I98" s="59">
        <f t="shared" si="3"/>
        <v>38208</v>
      </c>
      <c r="N98" s="16"/>
      <c r="O98" s="16"/>
    </row>
    <row r="99" spans="1:16" ht="12.75" customHeight="1" x14ac:dyDescent="0.2">
      <c r="A99" s="317"/>
      <c r="B99" s="310"/>
      <c r="C99" s="193" t="s">
        <v>292</v>
      </c>
      <c r="D99" s="59"/>
      <c r="E99" s="60"/>
      <c r="F99" s="210"/>
      <c r="G99" s="59"/>
      <c r="H99" s="60"/>
      <c r="I99" s="59"/>
      <c r="N99" s="16"/>
      <c r="O99" s="16"/>
      <c r="P99" s="16"/>
    </row>
    <row r="100" spans="1:16" ht="12.75" customHeight="1" x14ac:dyDescent="0.2">
      <c r="A100" s="317"/>
      <c r="B100" s="310"/>
      <c r="C100" s="18" t="s">
        <v>93</v>
      </c>
      <c r="D100" s="93">
        <v>9744</v>
      </c>
      <c r="E100" s="100">
        <f t="shared" si="4"/>
        <v>0.67218543046357615</v>
      </c>
      <c r="F100" s="7"/>
      <c r="G100" s="93">
        <v>4752</v>
      </c>
      <c r="H100" s="100">
        <f t="shared" si="5"/>
        <v>0.32781456953642385</v>
      </c>
      <c r="I100" s="7">
        <f t="shared" si="3"/>
        <v>14496</v>
      </c>
      <c r="N100" s="16"/>
      <c r="O100" s="16"/>
      <c r="P100" s="16"/>
    </row>
    <row r="101" spans="1:16" ht="12.75" customHeight="1" x14ac:dyDescent="0.2">
      <c r="A101" s="317"/>
      <c r="B101" s="310"/>
      <c r="C101" s="18" t="s">
        <v>107</v>
      </c>
      <c r="D101" s="7">
        <v>3024</v>
      </c>
      <c r="E101" s="100">
        <f t="shared" si="4"/>
        <v>1</v>
      </c>
      <c r="F101" s="7"/>
      <c r="G101" s="7">
        <v>0</v>
      </c>
      <c r="H101" s="100">
        <f t="shared" si="5"/>
        <v>0</v>
      </c>
      <c r="I101" s="7">
        <f t="shared" si="3"/>
        <v>3024</v>
      </c>
    </row>
    <row r="102" spans="1:16" ht="12.75" customHeight="1" x14ac:dyDescent="0.2">
      <c r="A102" s="317"/>
      <c r="B102" s="310"/>
      <c r="C102" s="189" t="s">
        <v>108</v>
      </c>
      <c r="D102" s="199">
        <v>1344</v>
      </c>
      <c r="E102" s="100">
        <f t="shared" si="4"/>
        <v>1</v>
      </c>
      <c r="F102" s="7"/>
      <c r="G102" s="199">
        <v>0</v>
      </c>
      <c r="H102" s="100">
        <f t="shared" si="5"/>
        <v>0</v>
      </c>
      <c r="I102" s="7">
        <f t="shared" si="3"/>
        <v>1344</v>
      </c>
    </row>
    <row r="103" spans="1:16" ht="12.75" customHeight="1" x14ac:dyDescent="0.2">
      <c r="A103" s="317"/>
      <c r="B103" s="310"/>
      <c r="C103" s="189" t="s">
        <v>374</v>
      </c>
      <c r="D103" s="19">
        <v>0</v>
      </c>
      <c r="E103" s="20" t="s">
        <v>165</v>
      </c>
      <c r="F103" s="11"/>
      <c r="G103" s="19">
        <v>0</v>
      </c>
      <c r="H103" s="20" t="s">
        <v>165</v>
      </c>
      <c r="I103" s="19">
        <f t="shared" si="3"/>
        <v>0</v>
      </c>
    </row>
    <row r="104" spans="1:16" ht="12.75" customHeight="1" x14ac:dyDescent="0.2">
      <c r="A104" s="317"/>
      <c r="B104" s="310"/>
      <c r="C104" s="18" t="s">
        <v>109</v>
      </c>
      <c r="D104" s="11">
        <v>4512</v>
      </c>
      <c r="E104" s="12">
        <f t="shared" si="4"/>
        <v>1</v>
      </c>
      <c r="F104" s="11"/>
      <c r="G104" s="11">
        <v>0</v>
      </c>
      <c r="H104" s="12">
        <f t="shared" si="5"/>
        <v>0</v>
      </c>
      <c r="I104" s="11">
        <f t="shared" si="3"/>
        <v>4512</v>
      </c>
      <c r="N104" s="16"/>
      <c r="O104" s="16"/>
      <c r="P104" s="16"/>
    </row>
    <row r="105" spans="1:16" ht="12.75" customHeight="1" x14ac:dyDescent="0.2">
      <c r="A105" s="317"/>
      <c r="B105" s="310"/>
      <c r="C105" s="18" t="s">
        <v>110</v>
      </c>
      <c r="D105" s="11">
        <v>13104</v>
      </c>
      <c r="E105" s="12">
        <f t="shared" si="4"/>
        <v>0.54274353876739567</v>
      </c>
      <c r="F105" s="11"/>
      <c r="G105" s="11">
        <v>11040</v>
      </c>
      <c r="H105" s="12">
        <f t="shared" si="5"/>
        <v>0.45725646123260438</v>
      </c>
      <c r="I105" s="11">
        <f t="shared" si="3"/>
        <v>24144</v>
      </c>
    </row>
    <row r="106" spans="1:16" ht="12.75" customHeight="1" x14ac:dyDescent="0.2">
      <c r="A106" s="317"/>
      <c r="B106" s="310"/>
      <c r="C106" s="189" t="s">
        <v>111</v>
      </c>
      <c r="D106" s="17">
        <v>1280</v>
      </c>
      <c r="E106" s="12">
        <f t="shared" si="4"/>
        <v>1</v>
      </c>
      <c r="F106" s="11"/>
      <c r="G106" s="11">
        <v>0</v>
      </c>
      <c r="H106" s="12">
        <f t="shared" si="5"/>
        <v>0</v>
      </c>
      <c r="I106" s="11">
        <f t="shared" si="3"/>
        <v>1280</v>
      </c>
    </row>
    <row r="107" spans="1:16" ht="12.75" customHeight="1" x14ac:dyDescent="0.2">
      <c r="A107" s="317"/>
      <c r="B107" s="310"/>
      <c r="C107" s="189" t="s">
        <v>112</v>
      </c>
      <c r="D107" s="16">
        <v>1760</v>
      </c>
      <c r="E107" s="20">
        <f t="shared" si="4"/>
        <v>0.55000000000000004</v>
      </c>
      <c r="F107" s="19"/>
      <c r="G107" s="11">
        <v>1440</v>
      </c>
      <c r="H107" s="20">
        <f t="shared" si="5"/>
        <v>0.45</v>
      </c>
      <c r="I107" s="19">
        <f t="shared" si="3"/>
        <v>3200</v>
      </c>
    </row>
    <row r="108" spans="1:16" x14ac:dyDescent="0.2">
      <c r="A108" s="317"/>
      <c r="B108" s="310"/>
      <c r="C108" s="189" t="s">
        <v>113</v>
      </c>
      <c r="D108" s="11">
        <v>1008</v>
      </c>
      <c r="E108" s="12">
        <f t="shared" si="4"/>
        <v>1</v>
      </c>
      <c r="F108" s="11"/>
      <c r="G108" s="11">
        <v>0</v>
      </c>
      <c r="H108" s="12">
        <f t="shared" si="5"/>
        <v>0</v>
      </c>
      <c r="I108" s="11">
        <f t="shared" si="3"/>
        <v>1008</v>
      </c>
      <c r="N108" s="16"/>
      <c r="O108" s="16"/>
      <c r="P108" s="16"/>
    </row>
    <row r="109" spans="1:16" x14ac:dyDescent="0.2">
      <c r="A109" s="317"/>
      <c r="B109" s="310"/>
      <c r="C109" s="189" t="s">
        <v>538</v>
      </c>
      <c r="D109" s="11">
        <v>1344</v>
      </c>
      <c r="E109" s="12">
        <f t="shared" si="4"/>
        <v>1</v>
      </c>
      <c r="F109" s="11"/>
      <c r="G109" s="11">
        <v>0</v>
      </c>
      <c r="H109" s="12">
        <f t="shared" si="5"/>
        <v>0</v>
      </c>
      <c r="I109" s="11">
        <f t="shared" si="3"/>
        <v>1344</v>
      </c>
      <c r="N109" s="16"/>
      <c r="O109" s="16"/>
      <c r="P109" s="16"/>
    </row>
    <row r="110" spans="1:16" x14ac:dyDescent="0.2">
      <c r="A110" s="317"/>
      <c r="B110" s="310"/>
      <c r="C110" s="61" t="s">
        <v>91</v>
      </c>
      <c r="D110" s="59">
        <f>SUM(D100:D109)</f>
        <v>37120</v>
      </c>
      <c r="E110" s="60">
        <f t="shared" si="4"/>
        <v>0.68295554901383571</v>
      </c>
      <c r="F110" s="59"/>
      <c r="G110" s="59">
        <f>SUM(G100:G109)</f>
        <v>17232</v>
      </c>
      <c r="H110" s="60">
        <f t="shared" si="5"/>
        <v>0.31704445098616424</v>
      </c>
      <c r="I110" s="59">
        <f t="shared" si="3"/>
        <v>54352</v>
      </c>
    </row>
    <row r="111" spans="1:16" ht="12.75" customHeight="1" x14ac:dyDescent="0.2">
      <c r="A111" s="317"/>
      <c r="B111" s="311"/>
      <c r="C111" s="194" t="s">
        <v>474</v>
      </c>
      <c r="D111" s="19">
        <v>0</v>
      </c>
      <c r="E111" s="20" t="s">
        <v>165</v>
      </c>
      <c r="F111" s="11"/>
      <c r="G111" s="19">
        <v>0</v>
      </c>
      <c r="H111" s="20" t="s">
        <v>165</v>
      </c>
      <c r="I111" s="11">
        <f t="shared" si="3"/>
        <v>0</v>
      </c>
    </row>
    <row r="112" spans="1:16" ht="12.75" customHeight="1" x14ac:dyDescent="0.2">
      <c r="A112" s="317"/>
      <c r="B112" s="311"/>
      <c r="C112" s="61" t="s">
        <v>91</v>
      </c>
      <c r="D112" s="59">
        <f>+D111</f>
        <v>0</v>
      </c>
      <c r="E112" s="60" t="s">
        <v>165</v>
      </c>
      <c r="F112" s="59"/>
      <c r="G112" s="59">
        <f>+G111</f>
        <v>0</v>
      </c>
      <c r="H112" s="60" t="s">
        <v>165</v>
      </c>
      <c r="I112" s="59">
        <f t="shared" si="3"/>
        <v>0</v>
      </c>
    </row>
    <row r="113" spans="1:16" ht="12.75" customHeight="1" thickBot="1" x14ac:dyDescent="0.25">
      <c r="A113" s="317"/>
      <c r="B113" s="312"/>
      <c r="C113" s="276" t="s">
        <v>26</v>
      </c>
      <c r="D113" s="208">
        <f>SUM(D98,D110,D112)</f>
        <v>61984</v>
      </c>
      <c r="E113" s="206">
        <f t="shared" si="4"/>
        <v>0.66966292134831462</v>
      </c>
      <c r="F113" s="208"/>
      <c r="G113" s="208">
        <f>SUM(G98,G110,G112)</f>
        <v>30576</v>
      </c>
      <c r="H113" s="206">
        <f t="shared" si="5"/>
        <v>0.33033707865168538</v>
      </c>
      <c r="I113" s="208">
        <f t="shared" si="3"/>
        <v>92560</v>
      </c>
    </row>
    <row r="114" spans="1:16" ht="12.75" customHeight="1" thickBot="1" x14ac:dyDescent="0.25">
      <c r="A114" s="296" t="s">
        <v>516</v>
      </c>
      <c r="B114" s="297"/>
      <c r="C114" s="298"/>
      <c r="D114" s="245">
        <f>SUM(D94,D113)</f>
        <v>450560</v>
      </c>
      <c r="E114" s="246">
        <f t="shared" si="4"/>
        <v>0.60786599317877654</v>
      </c>
      <c r="F114" s="247"/>
      <c r="G114" s="245">
        <f>SUM(G94,G113)</f>
        <v>290656</v>
      </c>
      <c r="H114" s="246">
        <f t="shared" si="5"/>
        <v>0.39213400682122351</v>
      </c>
      <c r="I114" s="247">
        <f t="shared" si="3"/>
        <v>741216</v>
      </c>
      <c r="N114" s="16"/>
      <c r="O114" s="16"/>
      <c r="P114" s="16"/>
    </row>
    <row r="115" spans="1:16" ht="12.75" customHeight="1" x14ac:dyDescent="0.2">
      <c r="A115" s="303" t="s">
        <v>134</v>
      </c>
      <c r="B115" s="306" t="s">
        <v>509</v>
      </c>
      <c r="C115" s="192" t="s">
        <v>92</v>
      </c>
      <c r="D115" s="79"/>
      <c r="E115" s="78"/>
      <c r="F115" s="79"/>
      <c r="G115" s="79"/>
      <c r="H115" s="78"/>
      <c r="I115" s="79"/>
      <c r="N115" s="16"/>
      <c r="O115" s="16"/>
      <c r="P115" s="16"/>
    </row>
    <row r="116" spans="1:16" ht="12.75" customHeight="1" x14ac:dyDescent="0.2">
      <c r="A116" s="315"/>
      <c r="B116" s="319"/>
      <c r="C116" s="191" t="s">
        <v>487</v>
      </c>
      <c r="D116" s="19">
        <v>22512</v>
      </c>
      <c r="E116" s="20">
        <f t="shared" si="4"/>
        <v>0.71204453441295545</v>
      </c>
      <c r="F116" s="19"/>
      <c r="G116" s="19">
        <v>9104</v>
      </c>
      <c r="H116" s="20">
        <f t="shared" si="5"/>
        <v>0.28795546558704455</v>
      </c>
      <c r="I116" s="19">
        <f t="shared" si="3"/>
        <v>31616</v>
      </c>
      <c r="N116" s="16"/>
      <c r="O116" s="16"/>
      <c r="P116" s="16"/>
    </row>
    <row r="117" spans="1:16" ht="12.75" customHeight="1" x14ac:dyDescent="0.2">
      <c r="A117" s="315"/>
      <c r="B117" s="319"/>
      <c r="C117" s="18" t="s">
        <v>488</v>
      </c>
      <c r="D117" s="19">
        <v>0</v>
      </c>
      <c r="E117" s="20" t="s">
        <v>165</v>
      </c>
      <c r="F117" s="19"/>
      <c r="G117" s="19">
        <v>0</v>
      </c>
      <c r="H117" s="20" t="s">
        <v>165</v>
      </c>
      <c r="I117" s="19">
        <f t="shared" si="3"/>
        <v>0</v>
      </c>
    </row>
    <row r="118" spans="1:16" ht="12.75" customHeight="1" x14ac:dyDescent="0.2">
      <c r="A118" s="315"/>
      <c r="B118" s="319"/>
      <c r="C118" s="18" t="s">
        <v>15</v>
      </c>
      <c r="D118" s="19">
        <v>20527.999999999996</v>
      </c>
      <c r="E118" s="20">
        <f t="shared" si="4"/>
        <v>0.51943319838056667</v>
      </c>
      <c r="F118" s="19"/>
      <c r="G118" s="19">
        <v>18992</v>
      </c>
      <c r="H118" s="20">
        <f t="shared" si="5"/>
        <v>0.48056680161943321</v>
      </c>
      <c r="I118" s="19">
        <f t="shared" si="3"/>
        <v>39520</v>
      </c>
      <c r="N118" s="16"/>
      <c r="P118" s="16"/>
    </row>
    <row r="119" spans="1:16" ht="12.75" customHeight="1" x14ac:dyDescent="0.2">
      <c r="A119" s="315"/>
      <c r="B119" s="319"/>
      <c r="C119" s="18" t="s">
        <v>16</v>
      </c>
      <c r="D119" s="11">
        <v>9072</v>
      </c>
      <c r="E119" s="12">
        <f t="shared" si="4"/>
        <v>0.68478260869565222</v>
      </c>
      <c r="F119" s="11"/>
      <c r="G119" s="11">
        <v>4176</v>
      </c>
      <c r="H119" s="12">
        <f t="shared" si="5"/>
        <v>0.31521739130434784</v>
      </c>
      <c r="I119" s="11">
        <f t="shared" si="3"/>
        <v>13248</v>
      </c>
      <c r="N119" s="16"/>
      <c r="O119" s="16"/>
      <c r="P119" s="16"/>
    </row>
    <row r="120" spans="1:16" ht="12.75" customHeight="1" x14ac:dyDescent="0.2">
      <c r="A120" s="315"/>
      <c r="B120" s="319"/>
      <c r="C120" s="18" t="s">
        <v>17</v>
      </c>
      <c r="D120" s="11">
        <v>4128</v>
      </c>
      <c r="E120" s="12">
        <f t="shared" si="4"/>
        <v>0.31970260223048325</v>
      </c>
      <c r="F120" s="11"/>
      <c r="G120" s="11">
        <v>8784</v>
      </c>
      <c r="H120" s="12">
        <f t="shared" si="5"/>
        <v>0.6802973977695167</v>
      </c>
      <c r="I120" s="11">
        <f t="shared" si="3"/>
        <v>12912</v>
      </c>
      <c r="N120" s="16"/>
      <c r="O120" s="16"/>
      <c r="P120" s="16"/>
    </row>
    <row r="121" spans="1:16" ht="12.75" customHeight="1" x14ac:dyDescent="0.2">
      <c r="A121" s="315"/>
      <c r="B121" s="319"/>
      <c r="C121" s="18" t="s">
        <v>21</v>
      </c>
      <c r="D121" s="19">
        <v>0</v>
      </c>
      <c r="E121" s="20" t="s">
        <v>165</v>
      </c>
      <c r="F121" s="11"/>
      <c r="G121" s="19">
        <v>0</v>
      </c>
      <c r="H121" s="20" t="s">
        <v>165</v>
      </c>
      <c r="I121" s="11">
        <f t="shared" si="3"/>
        <v>0</v>
      </c>
    </row>
    <row r="122" spans="1:16" ht="12.75" customHeight="1" x14ac:dyDescent="0.2">
      <c r="A122" s="315"/>
      <c r="B122" s="319"/>
      <c r="C122" s="18" t="s">
        <v>18</v>
      </c>
      <c r="D122" s="11">
        <v>5040</v>
      </c>
      <c r="E122" s="12">
        <f t="shared" si="4"/>
        <v>0.63253012048192769</v>
      </c>
      <c r="F122" s="11"/>
      <c r="G122" s="11">
        <v>2928</v>
      </c>
      <c r="H122" s="12">
        <f t="shared" si="5"/>
        <v>0.36746987951807231</v>
      </c>
      <c r="I122" s="11">
        <f t="shared" si="3"/>
        <v>7968</v>
      </c>
      <c r="N122" s="16"/>
      <c r="O122" s="16"/>
    </row>
    <row r="123" spans="1:16" ht="12.75" customHeight="1" x14ac:dyDescent="0.2">
      <c r="A123" s="315"/>
      <c r="B123" s="319"/>
      <c r="C123" s="18" t="s">
        <v>139</v>
      </c>
      <c r="D123" s="11">
        <v>1472</v>
      </c>
      <c r="E123" s="12">
        <f t="shared" si="4"/>
        <v>1</v>
      </c>
      <c r="F123" s="11"/>
      <c r="G123" s="11">
        <v>0</v>
      </c>
      <c r="H123" s="12">
        <f t="shared" si="5"/>
        <v>0</v>
      </c>
      <c r="I123" s="11">
        <f t="shared" si="3"/>
        <v>1472</v>
      </c>
      <c r="N123" s="16"/>
      <c r="O123" s="16"/>
      <c r="P123" s="16"/>
    </row>
    <row r="124" spans="1:16" ht="12.75" customHeight="1" x14ac:dyDescent="0.2">
      <c r="A124" s="315"/>
      <c r="B124" s="319"/>
      <c r="C124" s="18" t="s">
        <v>489</v>
      </c>
      <c r="D124" s="11">
        <v>0</v>
      </c>
      <c r="E124" s="12">
        <f t="shared" si="4"/>
        <v>0</v>
      </c>
      <c r="F124" s="11"/>
      <c r="G124" s="11">
        <v>1440</v>
      </c>
      <c r="H124" s="12">
        <f t="shared" si="5"/>
        <v>1</v>
      </c>
      <c r="I124" s="11">
        <f t="shared" si="3"/>
        <v>1440</v>
      </c>
      <c r="N124" s="16"/>
      <c r="O124" s="16"/>
      <c r="P124" s="16"/>
    </row>
    <row r="125" spans="1:16" ht="12.75" customHeight="1" x14ac:dyDescent="0.2">
      <c r="A125" s="315"/>
      <c r="B125" s="319"/>
      <c r="C125" s="18" t="s">
        <v>19</v>
      </c>
      <c r="D125" s="7">
        <v>5040</v>
      </c>
      <c r="E125" s="100">
        <f t="shared" si="4"/>
        <v>0.47511312217194568</v>
      </c>
      <c r="F125" s="7"/>
      <c r="G125" s="7">
        <v>5568</v>
      </c>
      <c r="H125" s="100">
        <f t="shared" si="5"/>
        <v>0.52488687782805432</v>
      </c>
      <c r="I125" s="7">
        <f t="shared" si="3"/>
        <v>10608</v>
      </c>
      <c r="N125" s="16"/>
      <c r="O125" s="16"/>
      <c r="P125" s="16"/>
    </row>
    <row r="126" spans="1:16" ht="12.75" customHeight="1" x14ac:dyDescent="0.2">
      <c r="A126" s="315"/>
      <c r="B126" s="319"/>
      <c r="C126" s="18" t="s">
        <v>23</v>
      </c>
      <c r="D126" s="7">
        <v>28416</v>
      </c>
      <c r="E126" s="100">
        <f t="shared" si="4"/>
        <v>0.74092615769712145</v>
      </c>
      <c r="F126" s="7"/>
      <c r="G126" s="7">
        <v>9936</v>
      </c>
      <c r="H126" s="100">
        <f t="shared" si="5"/>
        <v>0.25907384230287861</v>
      </c>
      <c r="I126" s="7">
        <f t="shared" si="3"/>
        <v>38352</v>
      </c>
      <c r="N126" s="16"/>
      <c r="O126" s="16"/>
      <c r="P126" s="16"/>
    </row>
    <row r="127" spans="1:16" ht="12.75" customHeight="1" x14ac:dyDescent="0.2">
      <c r="A127" s="315"/>
      <c r="B127" s="319"/>
      <c r="C127" s="61" t="s">
        <v>91</v>
      </c>
      <c r="D127" s="59">
        <f>SUM(D116:D126)</f>
        <v>96208</v>
      </c>
      <c r="E127" s="72">
        <f t="shared" si="4"/>
        <v>0.61225944404846755</v>
      </c>
      <c r="F127" s="71"/>
      <c r="G127" s="59">
        <f>SUM(G116:G126)</f>
        <v>60928</v>
      </c>
      <c r="H127" s="72">
        <f t="shared" si="5"/>
        <v>0.38774055595153245</v>
      </c>
      <c r="I127" s="71">
        <f t="shared" si="3"/>
        <v>157136</v>
      </c>
    </row>
    <row r="128" spans="1:16" ht="12.75" customHeight="1" x14ac:dyDescent="0.2">
      <c r="A128" s="315"/>
      <c r="B128" s="319"/>
      <c r="C128" s="192" t="s">
        <v>255</v>
      </c>
      <c r="D128" s="59"/>
      <c r="E128" s="60"/>
      <c r="F128" s="210"/>
      <c r="G128" s="59"/>
      <c r="H128" s="60"/>
      <c r="I128" s="59"/>
      <c r="N128" s="16"/>
      <c r="O128" s="16"/>
      <c r="P128" s="16"/>
    </row>
    <row r="129" spans="1:16" ht="12.75" customHeight="1" x14ac:dyDescent="0.2">
      <c r="A129" s="315"/>
      <c r="B129" s="319"/>
      <c r="C129" s="18" t="s">
        <v>20</v>
      </c>
      <c r="D129" s="19">
        <v>0</v>
      </c>
      <c r="E129" s="20" t="s">
        <v>165</v>
      </c>
      <c r="F129" s="75"/>
      <c r="G129" s="19">
        <v>0</v>
      </c>
      <c r="H129" s="20" t="s">
        <v>165</v>
      </c>
      <c r="I129" s="19">
        <f t="shared" ref="I129:I211" si="6">+D129+G129</f>
        <v>0</v>
      </c>
      <c r="N129" s="16"/>
      <c r="O129" s="16"/>
      <c r="P129" s="16"/>
    </row>
    <row r="130" spans="1:16" ht="12.75" customHeight="1" x14ac:dyDescent="0.2">
      <c r="A130" s="315"/>
      <c r="B130" s="319"/>
      <c r="C130" s="18" t="s">
        <v>490</v>
      </c>
      <c r="D130" s="11">
        <v>0</v>
      </c>
      <c r="E130" s="12">
        <f t="shared" ref="E130:E211" si="7">+D130/$I130</f>
        <v>0</v>
      </c>
      <c r="F130" s="14"/>
      <c r="G130" s="11">
        <v>1632</v>
      </c>
      <c r="H130" s="12">
        <f t="shared" ref="H130:H211" si="8">+G130/$I130</f>
        <v>1</v>
      </c>
      <c r="I130" s="11">
        <f t="shared" si="6"/>
        <v>1632</v>
      </c>
      <c r="N130" s="16"/>
      <c r="O130" s="16"/>
      <c r="P130" s="16"/>
    </row>
    <row r="131" spans="1:16" x14ac:dyDescent="0.2">
      <c r="A131" s="315"/>
      <c r="B131" s="319"/>
      <c r="C131" s="18" t="s">
        <v>1</v>
      </c>
      <c r="D131" s="11">
        <v>40624.000000000007</v>
      </c>
      <c r="E131" s="12">
        <f t="shared" si="7"/>
        <v>0.55606657906263701</v>
      </c>
      <c r="F131" s="14"/>
      <c r="G131" s="11">
        <v>32431.999999999996</v>
      </c>
      <c r="H131" s="12">
        <f t="shared" si="8"/>
        <v>0.44393342093736304</v>
      </c>
      <c r="I131" s="11">
        <f t="shared" si="6"/>
        <v>73056</v>
      </c>
      <c r="N131" s="16"/>
      <c r="O131" s="16"/>
      <c r="P131" s="16"/>
    </row>
    <row r="132" spans="1:16" x14ac:dyDescent="0.2">
      <c r="A132" s="315"/>
      <c r="B132" s="319"/>
      <c r="C132" s="18" t="s">
        <v>2</v>
      </c>
      <c r="D132" s="11">
        <v>0</v>
      </c>
      <c r="E132" s="12">
        <f t="shared" si="7"/>
        <v>0</v>
      </c>
      <c r="F132" s="11"/>
      <c r="G132" s="11">
        <v>480</v>
      </c>
      <c r="H132" s="12">
        <f t="shared" si="8"/>
        <v>1</v>
      </c>
      <c r="I132" s="11">
        <f t="shared" si="6"/>
        <v>480</v>
      </c>
      <c r="N132" s="16"/>
      <c r="O132" s="16"/>
      <c r="P132" s="16"/>
    </row>
    <row r="133" spans="1:16" x14ac:dyDescent="0.2">
      <c r="A133" s="315"/>
      <c r="B133" s="319"/>
      <c r="C133" s="18" t="s">
        <v>22</v>
      </c>
      <c r="D133" s="11">
        <v>31679.999999999996</v>
      </c>
      <c r="E133" s="12">
        <f t="shared" si="7"/>
        <v>0.74240719910011244</v>
      </c>
      <c r="F133" s="11"/>
      <c r="G133" s="11">
        <v>10992</v>
      </c>
      <c r="H133" s="12">
        <f t="shared" si="8"/>
        <v>0.25759280089988751</v>
      </c>
      <c r="I133" s="11">
        <f t="shared" si="6"/>
        <v>42672</v>
      </c>
      <c r="N133" s="16"/>
      <c r="O133" s="16"/>
      <c r="P133" s="16"/>
    </row>
    <row r="134" spans="1:16" x14ac:dyDescent="0.2">
      <c r="A134" s="315"/>
      <c r="B134" s="319"/>
      <c r="C134" s="18" t="s">
        <v>3</v>
      </c>
      <c r="D134" s="199">
        <v>3552</v>
      </c>
      <c r="E134" s="100">
        <f t="shared" si="7"/>
        <v>0.53623188405797106</v>
      </c>
      <c r="F134" s="7"/>
      <c r="G134" s="199">
        <v>3072</v>
      </c>
      <c r="H134" s="100">
        <f t="shared" si="8"/>
        <v>0.46376811594202899</v>
      </c>
      <c r="I134" s="7">
        <f t="shared" si="6"/>
        <v>6624</v>
      </c>
      <c r="N134" s="16"/>
      <c r="O134" s="16"/>
      <c r="P134" s="16"/>
    </row>
    <row r="135" spans="1:16" ht="12.75" customHeight="1" x14ac:dyDescent="0.2">
      <c r="A135" s="315"/>
      <c r="B135" s="319"/>
      <c r="C135" s="18" t="s">
        <v>4</v>
      </c>
      <c r="D135" s="199">
        <v>8016</v>
      </c>
      <c r="E135" s="12">
        <f t="shared" si="7"/>
        <v>1</v>
      </c>
      <c r="F135" s="11"/>
      <c r="G135" s="11">
        <v>0</v>
      </c>
      <c r="H135" s="12">
        <f t="shared" si="8"/>
        <v>0</v>
      </c>
      <c r="I135" s="7">
        <f t="shared" si="6"/>
        <v>8016</v>
      </c>
      <c r="N135" s="16"/>
      <c r="O135" s="16"/>
    </row>
    <row r="136" spans="1:16" x14ac:dyDescent="0.2">
      <c r="A136" s="315"/>
      <c r="B136" s="319"/>
      <c r="C136" s="18" t="s">
        <v>52</v>
      </c>
      <c r="D136" s="11">
        <v>4992</v>
      </c>
      <c r="E136" s="12">
        <f t="shared" si="7"/>
        <v>0.47272727272727272</v>
      </c>
      <c r="F136" s="11"/>
      <c r="G136" s="11">
        <v>5568</v>
      </c>
      <c r="H136" s="12">
        <f t="shared" si="8"/>
        <v>0.52727272727272723</v>
      </c>
      <c r="I136" s="11">
        <f t="shared" si="6"/>
        <v>10560</v>
      </c>
      <c r="N136" s="16"/>
      <c r="O136" s="16"/>
      <c r="P136" s="16"/>
    </row>
    <row r="137" spans="1:16" x14ac:dyDescent="0.2">
      <c r="A137" s="315"/>
      <c r="B137" s="319"/>
      <c r="C137" s="189" t="s">
        <v>5</v>
      </c>
      <c r="D137" s="11">
        <v>11424</v>
      </c>
      <c r="E137" s="12">
        <f t="shared" si="7"/>
        <v>0.61340206185567014</v>
      </c>
      <c r="F137" s="11"/>
      <c r="G137" s="11">
        <v>7200</v>
      </c>
      <c r="H137" s="12">
        <f t="shared" si="8"/>
        <v>0.38659793814432991</v>
      </c>
      <c r="I137" s="11">
        <f t="shared" si="6"/>
        <v>18624</v>
      </c>
      <c r="N137" s="16"/>
      <c r="O137" s="16"/>
      <c r="P137" s="16"/>
    </row>
    <row r="138" spans="1:16" x14ac:dyDescent="0.2">
      <c r="A138" s="315"/>
      <c r="B138" s="319"/>
      <c r="C138" s="61" t="s">
        <v>91</v>
      </c>
      <c r="D138" s="59">
        <f>SUM(D129:D137)</f>
        <v>100288</v>
      </c>
      <c r="E138" s="60">
        <f t="shared" si="7"/>
        <v>0.62034837688044342</v>
      </c>
      <c r="F138" s="59"/>
      <c r="G138" s="59">
        <f>SUM(G129:G137)</f>
        <v>61376</v>
      </c>
      <c r="H138" s="60">
        <f t="shared" si="8"/>
        <v>0.37965162311955664</v>
      </c>
      <c r="I138" s="59">
        <f t="shared" si="6"/>
        <v>161664</v>
      </c>
      <c r="N138" s="16"/>
      <c r="O138" s="16"/>
      <c r="P138" s="16"/>
    </row>
    <row r="139" spans="1:16" x14ac:dyDescent="0.2">
      <c r="A139" s="315"/>
      <c r="B139" s="319"/>
      <c r="C139" s="192" t="s">
        <v>151</v>
      </c>
      <c r="D139" s="59"/>
      <c r="E139" s="60"/>
      <c r="F139" s="210"/>
      <c r="G139" s="59"/>
      <c r="H139" s="60"/>
      <c r="I139" s="59"/>
      <c r="N139" s="16"/>
      <c r="O139" s="16"/>
    </row>
    <row r="140" spans="1:16" x14ac:dyDescent="0.2">
      <c r="A140" s="315"/>
      <c r="B140" s="319"/>
      <c r="C140" s="18" t="s">
        <v>38</v>
      </c>
      <c r="D140" s="11">
        <v>1408</v>
      </c>
      <c r="E140" s="12">
        <f t="shared" si="7"/>
        <v>1</v>
      </c>
      <c r="F140" s="14"/>
      <c r="G140" s="11">
        <v>0</v>
      </c>
      <c r="H140" s="12">
        <f t="shared" si="8"/>
        <v>0</v>
      </c>
      <c r="I140" s="11">
        <f t="shared" si="6"/>
        <v>1408</v>
      </c>
      <c r="N140" s="16"/>
      <c r="O140" s="16"/>
      <c r="P140" s="16"/>
    </row>
    <row r="141" spans="1:16" x14ac:dyDescent="0.2">
      <c r="A141" s="315"/>
      <c r="B141" s="319"/>
      <c r="C141" s="18" t="s">
        <v>7</v>
      </c>
      <c r="D141" s="17">
        <v>2928</v>
      </c>
      <c r="E141" s="12">
        <f t="shared" si="7"/>
        <v>0.22344322344322345</v>
      </c>
      <c r="F141" s="11"/>
      <c r="G141" s="17">
        <v>10176</v>
      </c>
      <c r="H141" s="12">
        <f t="shared" si="8"/>
        <v>0.77655677655677657</v>
      </c>
      <c r="I141" s="11">
        <f t="shared" si="6"/>
        <v>13104</v>
      </c>
      <c r="N141" s="16"/>
      <c r="O141" s="16"/>
      <c r="P141" s="16"/>
    </row>
    <row r="142" spans="1:16" ht="12.75" customHeight="1" x14ac:dyDescent="0.2">
      <c r="A142" s="315"/>
      <c r="B142" s="319"/>
      <c r="C142" s="18" t="s">
        <v>0</v>
      </c>
      <c r="D142" s="199">
        <v>0</v>
      </c>
      <c r="E142" s="100">
        <f t="shared" si="7"/>
        <v>0</v>
      </c>
      <c r="F142" s="7"/>
      <c r="G142" s="199">
        <v>3312</v>
      </c>
      <c r="H142" s="100">
        <f t="shared" si="8"/>
        <v>1</v>
      </c>
      <c r="I142" s="7">
        <f t="shared" si="6"/>
        <v>3312</v>
      </c>
      <c r="N142" s="16"/>
      <c r="P142" s="16"/>
    </row>
    <row r="143" spans="1:16" x14ac:dyDescent="0.2">
      <c r="A143" s="315"/>
      <c r="B143" s="319"/>
      <c r="C143" s="18" t="s">
        <v>8</v>
      </c>
      <c r="D143" s="19">
        <v>0</v>
      </c>
      <c r="E143" s="20" t="s">
        <v>165</v>
      </c>
      <c r="F143" s="7"/>
      <c r="G143" s="19">
        <v>0</v>
      </c>
      <c r="H143" s="20" t="s">
        <v>165</v>
      </c>
      <c r="I143" s="7">
        <f t="shared" si="6"/>
        <v>0</v>
      </c>
    </row>
    <row r="144" spans="1:16" x14ac:dyDescent="0.2">
      <c r="A144" s="315"/>
      <c r="B144" s="319"/>
      <c r="C144" s="18" t="s">
        <v>36</v>
      </c>
      <c r="D144" s="199">
        <v>8016</v>
      </c>
      <c r="E144" s="100">
        <f t="shared" si="7"/>
        <v>0.41994970662196146</v>
      </c>
      <c r="F144" s="7"/>
      <c r="G144" s="199">
        <v>11071.999999999998</v>
      </c>
      <c r="H144" s="100">
        <f t="shared" si="8"/>
        <v>0.58005029337803848</v>
      </c>
      <c r="I144" s="7">
        <f t="shared" si="6"/>
        <v>19088</v>
      </c>
      <c r="N144" s="16"/>
      <c r="O144" s="16"/>
      <c r="P144" s="16"/>
    </row>
    <row r="145" spans="1:16" x14ac:dyDescent="0.2">
      <c r="A145" s="315"/>
      <c r="B145" s="319"/>
      <c r="C145" s="18" t="s">
        <v>39</v>
      </c>
      <c r="D145" s="7">
        <v>1680</v>
      </c>
      <c r="E145" s="100">
        <f t="shared" si="7"/>
        <v>0.16587677725118483</v>
      </c>
      <c r="F145" s="7"/>
      <c r="G145" s="7">
        <v>8448</v>
      </c>
      <c r="H145" s="100">
        <f t="shared" si="8"/>
        <v>0.83412322274881512</v>
      </c>
      <c r="I145" s="7">
        <f t="shared" si="6"/>
        <v>10128</v>
      </c>
      <c r="N145" s="16"/>
      <c r="O145" s="16"/>
      <c r="P145" s="16"/>
    </row>
    <row r="146" spans="1:16" x14ac:dyDescent="0.2">
      <c r="A146" s="315"/>
      <c r="B146" s="319"/>
      <c r="C146" s="18" t="s">
        <v>357</v>
      </c>
      <c r="D146" s="19">
        <v>0</v>
      </c>
      <c r="E146" s="20" t="s">
        <v>165</v>
      </c>
      <c r="F146" s="7"/>
      <c r="G146" s="19">
        <v>0</v>
      </c>
      <c r="H146" s="20" t="s">
        <v>165</v>
      </c>
      <c r="I146" s="7">
        <f t="shared" si="6"/>
        <v>0</v>
      </c>
    </row>
    <row r="147" spans="1:16" x14ac:dyDescent="0.2">
      <c r="A147" s="315"/>
      <c r="B147" s="319"/>
      <c r="C147" s="18" t="s">
        <v>402</v>
      </c>
      <c r="D147" s="7">
        <v>3840</v>
      </c>
      <c r="E147" s="100">
        <f t="shared" si="7"/>
        <v>0.76923076923076927</v>
      </c>
      <c r="F147" s="202"/>
      <c r="G147" s="7">
        <v>1152</v>
      </c>
      <c r="H147" s="100">
        <f t="shared" si="8"/>
        <v>0.23076923076923078</v>
      </c>
      <c r="I147" s="7">
        <f t="shared" si="6"/>
        <v>4992</v>
      </c>
      <c r="N147" s="16"/>
      <c r="O147" s="16"/>
    </row>
    <row r="148" spans="1:16" x14ac:dyDescent="0.2">
      <c r="A148" s="315"/>
      <c r="B148" s="319"/>
      <c r="C148" s="18" t="s">
        <v>6</v>
      </c>
      <c r="D148" s="199">
        <v>57264</v>
      </c>
      <c r="E148" s="100">
        <f t="shared" si="7"/>
        <v>0.87250121891760113</v>
      </c>
      <c r="F148" s="7"/>
      <c r="G148" s="199">
        <v>8368</v>
      </c>
      <c r="H148" s="100">
        <f t="shared" si="8"/>
        <v>0.12749878108239884</v>
      </c>
      <c r="I148" s="7">
        <f t="shared" si="6"/>
        <v>65632</v>
      </c>
      <c r="N148" s="16"/>
      <c r="O148" s="16"/>
      <c r="P148" s="16"/>
    </row>
    <row r="149" spans="1:16" x14ac:dyDescent="0.2">
      <c r="A149" s="315"/>
      <c r="B149" s="319"/>
      <c r="C149" s="18" t="s">
        <v>9</v>
      </c>
      <c r="D149" s="7">
        <v>4176</v>
      </c>
      <c r="E149" s="100">
        <f t="shared" si="7"/>
        <v>1</v>
      </c>
      <c r="F149" s="7"/>
      <c r="G149" s="7">
        <v>0</v>
      </c>
      <c r="H149" s="100">
        <f t="shared" si="8"/>
        <v>0</v>
      </c>
      <c r="I149" s="7">
        <f t="shared" si="6"/>
        <v>4176</v>
      </c>
      <c r="N149" s="16"/>
      <c r="O149" s="16"/>
      <c r="P149" s="16"/>
    </row>
    <row r="150" spans="1:16" x14ac:dyDescent="0.2">
      <c r="A150" s="315"/>
      <c r="B150" s="319"/>
      <c r="C150" s="18" t="s">
        <v>10</v>
      </c>
      <c r="D150" s="7">
        <v>0</v>
      </c>
      <c r="E150" s="100">
        <f t="shared" si="7"/>
        <v>0</v>
      </c>
      <c r="F150" s="7"/>
      <c r="G150" s="7">
        <v>2640</v>
      </c>
      <c r="H150" s="100">
        <f t="shared" si="8"/>
        <v>1</v>
      </c>
      <c r="I150" s="7">
        <f t="shared" si="6"/>
        <v>2640</v>
      </c>
      <c r="N150" s="16"/>
      <c r="O150" s="16"/>
      <c r="P150" s="16"/>
    </row>
    <row r="151" spans="1:16" x14ac:dyDescent="0.2">
      <c r="A151" s="315"/>
      <c r="B151" s="319"/>
      <c r="C151" s="18" t="s">
        <v>24</v>
      </c>
      <c r="D151" s="7">
        <v>9024</v>
      </c>
      <c r="E151" s="100">
        <f t="shared" si="7"/>
        <v>0.72868217054263562</v>
      </c>
      <c r="F151" s="7"/>
      <c r="G151" s="7">
        <v>3360</v>
      </c>
      <c r="H151" s="100">
        <f t="shared" si="8"/>
        <v>0.27131782945736432</v>
      </c>
      <c r="I151" s="7">
        <f t="shared" si="6"/>
        <v>12384</v>
      </c>
      <c r="N151" s="16"/>
      <c r="O151" s="16"/>
      <c r="P151" s="16"/>
    </row>
    <row r="152" spans="1:16" x14ac:dyDescent="0.2">
      <c r="A152" s="315"/>
      <c r="B152" s="319"/>
      <c r="C152" s="189" t="s">
        <v>25</v>
      </c>
      <c r="D152" s="7">
        <v>1584</v>
      </c>
      <c r="E152" s="100">
        <f t="shared" si="7"/>
        <v>0.20754716981132076</v>
      </c>
      <c r="F152" s="7"/>
      <c r="G152" s="7">
        <v>6048</v>
      </c>
      <c r="H152" s="100">
        <f t="shared" si="8"/>
        <v>0.79245283018867929</v>
      </c>
      <c r="I152" s="7">
        <f t="shared" si="6"/>
        <v>7632</v>
      </c>
      <c r="N152" s="16"/>
      <c r="O152" s="16"/>
      <c r="P152" s="16"/>
    </row>
    <row r="153" spans="1:16" x14ac:dyDescent="0.2">
      <c r="A153" s="315"/>
      <c r="B153" s="319"/>
      <c r="C153" s="189" t="s">
        <v>359</v>
      </c>
      <c r="D153" s="19">
        <v>0</v>
      </c>
      <c r="E153" s="20" t="s">
        <v>165</v>
      </c>
      <c r="F153" s="7"/>
      <c r="G153" s="19">
        <v>0</v>
      </c>
      <c r="H153" s="20" t="s">
        <v>165</v>
      </c>
      <c r="I153" s="7">
        <f t="shared" si="6"/>
        <v>0</v>
      </c>
    </row>
    <row r="154" spans="1:16" ht="12.75" customHeight="1" x14ac:dyDescent="0.2">
      <c r="A154" s="315"/>
      <c r="B154" s="319"/>
      <c r="C154" s="61" t="s">
        <v>91</v>
      </c>
      <c r="D154" s="59">
        <f>SUM(D140:D153)</f>
        <v>89920</v>
      </c>
      <c r="E154" s="60">
        <f t="shared" si="7"/>
        <v>0.62230096334846641</v>
      </c>
      <c r="F154" s="59"/>
      <c r="G154" s="59">
        <f>SUM(G140:G153)</f>
        <v>54576</v>
      </c>
      <c r="H154" s="60">
        <f t="shared" si="8"/>
        <v>0.37769903665153359</v>
      </c>
      <c r="I154" s="59">
        <f t="shared" si="6"/>
        <v>144496</v>
      </c>
      <c r="N154" s="16"/>
      <c r="O154" s="16"/>
      <c r="P154" s="16"/>
    </row>
    <row r="155" spans="1:16" ht="13.5" thickBot="1" x14ac:dyDescent="0.25">
      <c r="A155" s="315"/>
      <c r="B155" s="320"/>
      <c r="C155" s="276" t="s">
        <v>26</v>
      </c>
      <c r="D155" s="208">
        <f>SUM(D127,D138,D154)</f>
        <v>286416</v>
      </c>
      <c r="E155" s="206">
        <f t="shared" si="7"/>
        <v>0.61821384169084126</v>
      </c>
      <c r="F155" s="208"/>
      <c r="G155" s="208">
        <f>SUM(G127,G138,G154)</f>
        <v>176880</v>
      </c>
      <c r="H155" s="206">
        <f t="shared" si="8"/>
        <v>0.38178615830915874</v>
      </c>
      <c r="I155" s="208">
        <f t="shared" si="6"/>
        <v>463296</v>
      </c>
      <c r="N155" s="16"/>
      <c r="O155" s="16"/>
      <c r="P155" s="16"/>
    </row>
    <row r="156" spans="1:16" ht="12.75" customHeight="1" x14ac:dyDescent="0.2">
      <c r="A156" s="299" t="s">
        <v>134</v>
      </c>
      <c r="B156" s="306" t="s">
        <v>508</v>
      </c>
      <c r="C156" s="191" t="s">
        <v>436</v>
      </c>
      <c r="D156" s="19">
        <v>0</v>
      </c>
      <c r="E156" s="20" t="s">
        <v>165</v>
      </c>
      <c r="F156" s="75"/>
      <c r="G156" s="19">
        <v>0</v>
      </c>
      <c r="H156" s="20" t="s">
        <v>165</v>
      </c>
      <c r="I156" s="19">
        <f t="shared" si="6"/>
        <v>0</v>
      </c>
      <c r="N156" s="16"/>
      <c r="O156" s="16"/>
    </row>
    <row r="157" spans="1:16" x14ac:dyDescent="0.2">
      <c r="A157" s="299"/>
      <c r="B157" s="306"/>
      <c r="C157" s="18" t="s">
        <v>114</v>
      </c>
      <c r="D157" s="11">
        <v>1984</v>
      </c>
      <c r="E157" s="12">
        <f t="shared" si="7"/>
        <v>0.3987138263665595</v>
      </c>
      <c r="F157" s="14"/>
      <c r="G157" s="11">
        <v>2992</v>
      </c>
      <c r="H157" s="12">
        <f t="shared" si="8"/>
        <v>0.6012861736334405</v>
      </c>
      <c r="I157" s="11">
        <f t="shared" si="6"/>
        <v>4976</v>
      </c>
    </row>
    <row r="158" spans="1:16" x14ac:dyDescent="0.2">
      <c r="A158" s="299"/>
      <c r="B158" s="306"/>
      <c r="C158" s="18" t="s">
        <v>533</v>
      </c>
      <c r="D158" s="11">
        <v>960</v>
      </c>
      <c r="E158" s="12">
        <f t="shared" si="7"/>
        <v>0.38961038961038963</v>
      </c>
      <c r="F158" s="11"/>
      <c r="G158" s="11">
        <v>1504</v>
      </c>
      <c r="H158" s="12">
        <f t="shared" si="8"/>
        <v>0.61038961038961037</v>
      </c>
      <c r="I158" s="11">
        <f t="shared" si="6"/>
        <v>2464</v>
      </c>
    </row>
    <row r="159" spans="1:16" x14ac:dyDescent="0.2">
      <c r="A159" s="299"/>
      <c r="B159" s="306"/>
      <c r="C159" s="18" t="s">
        <v>115</v>
      </c>
      <c r="D159" s="19">
        <v>0</v>
      </c>
      <c r="E159" s="20" t="s">
        <v>165</v>
      </c>
      <c r="F159" s="14"/>
      <c r="G159" s="19">
        <v>0</v>
      </c>
      <c r="H159" s="20" t="s">
        <v>165</v>
      </c>
      <c r="I159" s="11">
        <f t="shared" si="6"/>
        <v>0</v>
      </c>
    </row>
    <row r="160" spans="1:16" x14ac:dyDescent="0.2">
      <c r="A160" s="299"/>
      <c r="B160" s="306"/>
      <c r="C160" s="18" t="s">
        <v>116</v>
      </c>
      <c r="D160" s="11">
        <v>1872</v>
      </c>
      <c r="E160" s="12">
        <f t="shared" si="7"/>
        <v>0.12871287128712872</v>
      </c>
      <c r="F160" s="14"/>
      <c r="G160" s="11">
        <v>12672</v>
      </c>
      <c r="H160" s="12">
        <f t="shared" si="8"/>
        <v>0.87128712871287128</v>
      </c>
      <c r="I160" s="11">
        <f t="shared" si="6"/>
        <v>14544</v>
      </c>
    </row>
    <row r="161" spans="1:16" x14ac:dyDescent="0.2">
      <c r="A161" s="299"/>
      <c r="B161" s="306"/>
      <c r="C161" s="18" t="s">
        <v>276</v>
      </c>
      <c r="D161" s="19">
        <v>0</v>
      </c>
      <c r="E161" s="20" t="s">
        <v>165</v>
      </c>
      <c r="F161" s="14"/>
      <c r="G161" s="19">
        <v>0</v>
      </c>
      <c r="H161" s="20" t="s">
        <v>165</v>
      </c>
      <c r="I161" s="11">
        <f t="shared" si="6"/>
        <v>0</v>
      </c>
    </row>
    <row r="162" spans="1:16" x14ac:dyDescent="0.2">
      <c r="A162" s="299"/>
      <c r="B162" s="306"/>
      <c r="C162" s="18" t="s">
        <v>124</v>
      </c>
      <c r="D162" s="16">
        <v>7440</v>
      </c>
      <c r="E162" s="20">
        <f t="shared" si="7"/>
        <v>0.54577464788732399</v>
      </c>
      <c r="F162" s="19"/>
      <c r="G162" s="16">
        <v>6192</v>
      </c>
      <c r="H162" s="20">
        <f t="shared" si="8"/>
        <v>0.45422535211267606</v>
      </c>
      <c r="I162" s="19">
        <f t="shared" si="6"/>
        <v>13632</v>
      </c>
      <c r="N162" s="16"/>
      <c r="O162" s="16"/>
      <c r="P162" s="16"/>
    </row>
    <row r="163" spans="1:16" x14ac:dyDescent="0.2">
      <c r="A163" s="299"/>
      <c r="B163" s="306"/>
      <c r="C163" s="18" t="s">
        <v>443</v>
      </c>
      <c r="D163" s="11">
        <v>2112</v>
      </c>
      <c r="E163" s="12">
        <f t="shared" si="7"/>
        <v>1</v>
      </c>
      <c r="F163" s="11"/>
      <c r="G163" s="11">
        <v>0</v>
      </c>
      <c r="H163" s="12">
        <f t="shared" si="8"/>
        <v>0</v>
      </c>
      <c r="I163" s="11">
        <f t="shared" si="6"/>
        <v>2112</v>
      </c>
      <c r="N163" s="16"/>
      <c r="O163" s="16"/>
      <c r="P163" s="16"/>
    </row>
    <row r="164" spans="1:16" x14ac:dyDescent="0.2">
      <c r="A164" s="299"/>
      <c r="B164" s="306"/>
      <c r="C164" s="18" t="s">
        <v>528</v>
      </c>
      <c r="D164" s="19">
        <v>0</v>
      </c>
      <c r="E164" s="20" t="s">
        <v>165</v>
      </c>
      <c r="F164" s="11"/>
      <c r="G164" s="19">
        <v>0</v>
      </c>
      <c r="H164" s="20" t="s">
        <v>165</v>
      </c>
      <c r="I164" s="11">
        <f t="shared" si="6"/>
        <v>0</v>
      </c>
    </row>
    <row r="165" spans="1:16" x14ac:dyDescent="0.2">
      <c r="A165" s="299"/>
      <c r="B165" s="306"/>
      <c r="C165" s="18" t="s">
        <v>277</v>
      </c>
      <c r="D165" s="11">
        <v>352</v>
      </c>
      <c r="E165" s="12">
        <f t="shared" si="7"/>
        <v>0.23655913978494625</v>
      </c>
      <c r="F165" s="11"/>
      <c r="G165" s="11">
        <v>1136</v>
      </c>
      <c r="H165" s="12">
        <f t="shared" si="8"/>
        <v>0.76344086021505375</v>
      </c>
      <c r="I165" s="11">
        <f t="shared" si="6"/>
        <v>1488</v>
      </c>
      <c r="N165" s="16"/>
      <c r="O165" s="16"/>
      <c r="P165" s="16"/>
    </row>
    <row r="166" spans="1:16" x14ac:dyDescent="0.2">
      <c r="A166" s="299"/>
      <c r="B166" s="306"/>
      <c r="C166" s="18" t="s">
        <v>117</v>
      </c>
      <c r="D166" s="11">
        <v>7264</v>
      </c>
      <c r="E166" s="12">
        <f t="shared" si="7"/>
        <v>0.51649601820250279</v>
      </c>
      <c r="F166" s="11"/>
      <c r="G166" s="11">
        <v>6800</v>
      </c>
      <c r="H166" s="12">
        <f t="shared" si="8"/>
        <v>0.48350398179749715</v>
      </c>
      <c r="I166" s="11">
        <f t="shared" si="6"/>
        <v>14064</v>
      </c>
      <c r="N166" s="16"/>
      <c r="O166" s="16"/>
      <c r="P166" s="16"/>
    </row>
    <row r="167" spans="1:16" x14ac:dyDescent="0.2">
      <c r="A167" s="299"/>
      <c r="B167" s="306"/>
      <c r="C167" s="188" t="s">
        <v>278</v>
      </c>
      <c r="D167" s="11">
        <v>672</v>
      </c>
      <c r="E167" s="12">
        <f t="shared" si="7"/>
        <v>1</v>
      </c>
      <c r="F167" s="11"/>
      <c r="G167" s="11">
        <v>0</v>
      </c>
      <c r="H167" s="12">
        <f t="shared" si="8"/>
        <v>0</v>
      </c>
      <c r="I167" s="11">
        <f t="shared" si="6"/>
        <v>672</v>
      </c>
      <c r="N167" s="16"/>
      <c r="O167" s="16"/>
      <c r="P167" s="16"/>
    </row>
    <row r="168" spans="1:16" x14ac:dyDescent="0.2">
      <c r="A168" s="299"/>
      <c r="B168" s="306"/>
      <c r="C168" s="18" t="s">
        <v>118</v>
      </c>
      <c r="D168" s="11">
        <v>5184</v>
      </c>
      <c r="E168" s="12">
        <f t="shared" si="7"/>
        <v>0.75</v>
      </c>
      <c r="F168" s="11"/>
      <c r="G168" s="11">
        <v>1728</v>
      </c>
      <c r="H168" s="12">
        <f t="shared" si="8"/>
        <v>0.25</v>
      </c>
      <c r="I168" s="11">
        <f t="shared" si="6"/>
        <v>6912</v>
      </c>
      <c r="N168" s="16"/>
      <c r="O168" s="16"/>
      <c r="P168" s="16"/>
    </row>
    <row r="169" spans="1:16" ht="13.5" thickBot="1" x14ac:dyDescent="0.25">
      <c r="A169" s="299"/>
      <c r="B169" s="307"/>
      <c r="C169" s="276" t="s">
        <v>26</v>
      </c>
      <c r="D169" s="208">
        <f>SUM(D156:D168)</f>
        <v>27840</v>
      </c>
      <c r="E169" s="206">
        <f t="shared" si="7"/>
        <v>0.45741324921135645</v>
      </c>
      <c r="F169" s="208"/>
      <c r="G169" s="208">
        <f>SUM(G156:G168)</f>
        <v>33024</v>
      </c>
      <c r="H169" s="206">
        <f t="shared" si="8"/>
        <v>0.54258675078864349</v>
      </c>
      <c r="I169" s="208">
        <f t="shared" si="6"/>
        <v>60864</v>
      </c>
      <c r="N169" s="16"/>
      <c r="O169" s="16"/>
      <c r="P169" s="16"/>
    </row>
    <row r="170" spans="1:16" ht="12.75" customHeight="1" x14ac:dyDescent="0.2">
      <c r="A170" s="299"/>
      <c r="B170" s="300" t="s">
        <v>14</v>
      </c>
      <c r="C170" s="187" t="s">
        <v>486</v>
      </c>
      <c r="D170" s="19">
        <v>53023.999999999993</v>
      </c>
      <c r="E170" s="20">
        <f t="shared" si="7"/>
        <v>0.81026894865525667</v>
      </c>
      <c r="F170" s="19"/>
      <c r="G170" s="19">
        <v>12416</v>
      </c>
      <c r="H170" s="20">
        <f t="shared" si="8"/>
        <v>0.1897310513447433</v>
      </c>
      <c r="I170" s="19">
        <f t="shared" si="6"/>
        <v>65439.999999999993</v>
      </c>
      <c r="N170" s="16"/>
      <c r="O170" s="16"/>
      <c r="P170" s="16"/>
    </row>
    <row r="171" spans="1:16" x14ac:dyDescent="0.2">
      <c r="A171" s="299"/>
      <c r="B171" s="321"/>
      <c r="C171" s="18" t="s">
        <v>378</v>
      </c>
      <c r="D171" s="11">
        <v>5344</v>
      </c>
      <c r="E171" s="12">
        <f t="shared" si="7"/>
        <v>0.78959810874704495</v>
      </c>
      <c r="F171" s="11"/>
      <c r="G171" s="11">
        <v>1424</v>
      </c>
      <c r="H171" s="12">
        <f t="shared" si="8"/>
        <v>0.21040189125295508</v>
      </c>
      <c r="I171" s="11">
        <f t="shared" si="6"/>
        <v>6768</v>
      </c>
      <c r="N171" s="16"/>
      <c r="O171" s="16"/>
      <c r="P171" s="16"/>
    </row>
    <row r="172" spans="1:16" x14ac:dyDescent="0.2">
      <c r="A172" s="299"/>
      <c r="B172" s="321"/>
      <c r="C172" s="189" t="s">
        <v>377</v>
      </c>
      <c r="D172" s="19">
        <v>0</v>
      </c>
      <c r="E172" s="20" t="s">
        <v>165</v>
      </c>
      <c r="F172" s="7"/>
      <c r="G172" s="19">
        <v>0</v>
      </c>
      <c r="H172" s="20" t="s">
        <v>165</v>
      </c>
      <c r="I172" s="7">
        <f t="shared" si="6"/>
        <v>0</v>
      </c>
    </row>
    <row r="173" spans="1:16" ht="13.5" thickBot="1" x14ac:dyDescent="0.25">
      <c r="A173" s="299"/>
      <c r="B173" s="305"/>
      <c r="C173" s="207" t="s">
        <v>26</v>
      </c>
      <c r="D173" s="208">
        <f>SUM(D170:D172)</f>
        <v>58367.999999999993</v>
      </c>
      <c r="E173" s="206">
        <f t="shared" si="7"/>
        <v>0.8083314868158652</v>
      </c>
      <c r="F173" s="208"/>
      <c r="G173" s="208">
        <f>SUM(G170:G172)</f>
        <v>13840</v>
      </c>
      <c r="H173" s="206">
        <f t="shared" si="8"/>
        <v>0.19166851318413472</v>
      </c>
      <c r="I173" s="208">
        <f t="shared" si="6"/>
        <v>72208</v>
      </c>
      <c r="N173" s="16"/>
      <c r="O173" s="16"/>
      <c r="P173" s="16"/>
    </row>
    <row r="174" spans="1:16" ht="15.75" customHeight="1" thickBot="1" x14ac:dyDescent="0.25">
      <c r="A174" s="296" t="s">
        <v>517</v>
      </c>
      <c r="B174" s="297"/>
      <c r="C174" s="298"/>
      <c r="D174" s="245">
        <f>SUM(D155,D169,D173)</f>
        <v>372624</v>
      </c>
      <c r="E174" s="246">
        <f t="shared" si="7"/>
        <v>0.62482225739811659</v>
      </c>
      <c r="F174" s="247"/>
      <c r="G174" s="245">
        <f>SUM(G155,G169,G173)</f>
        <v>223744</v>
      </c>
      <c r="H174" s="246">
        <f t="shared" si="8"/>
        <v>0.37517774260188341</v>
      </c>
      <c r="I174" s="247">
        <f t="shared" si="6"/>
        <v>596368</v>
      </c>
      <c r="N174" s="16"/>
      <c r="O174" s="16"/>
      <c r="P174" s="16"/>
    </row>
    <row r="175" spans="1:16" ht="12.75" customHeight="1" x14ac:dyDescent="0.2">
      <c r="A175" s="303" t="s">
        <v>132</v>
      </c>
      <c r="B175" s="300" t="s">
        <v>511</v>
      </c>
      <c r="C175" s="183" t="s">
        <v>312</v>
      </c>
      <c r="D175" s="62"/>
      <c r="E175" s="62"/>
      <c r="F175" s="62"/>
      <c r="G175" s="62"/>
      <c r="H175" s="62"/>
      <c r="I175" s="62"/>
      <c r="N175" s="16"/>
      <c r="O175" s="16"/>
      <c r="P175" s="16"/>
    </row>
    <row r="176" spans="1:16" x14ac:dyDescent="0.2">
      <c r="A176" s="315"/>
      <c r="B176" s="322"/>
      <c r="C176" s="18" t="s">
        <v>421</v>
      </c>
      <c r="D176" s="7">
        <v>15936</v>
      </c>
      <c r="E176" s="100">
        <f t="shared" ref="E176:E182" si="9">+D176/$I176</f>
        <v>0.82178217821782173</v>
      </c>
      <c r="F176" s="7"/>
      <c r="G176" s="7">
        <v>3456</v>
      </c>
      <c r="H176" s="100">
        <f t="shared" ref="H176:H182" si="10">+G176/$I176</f>
        <v>0.17821782178217821</v>
      </c>
      <c r="I176" s="7">
        <f t="shared" ref="I176:I182" si="11">+D176+G176</f>
        <v>19392</v>
      </c>
    </row>
    <row r="177" spans="1:9" x14ac:dyDescent="0.2">
      <c r="A177" s="315"/>
      <c r="B177" s="322"/>
      <c r="C177" s="18" t="s">
        <v>94</v>
      </c>
      <c r="D177" s="199">
        <v>3504</v>
      </c>
      <c r="E177" s="100">
        <f t="shared" si="9"/>
        <v>0.47816593886462883</v>
      </c>
      <c r="F177" s="7"/>
      <c r="G177" s="199">
        <v>3824.0000000000005</v>
      </c>
      <c r="H177" s="100">
        <f t="shared" si="10"/>
        <v>0.52183406113537123</v>
      </c>
      <c r="I177" s="7">
        <f t="shared" si="11"/>
        <v>7328</v>
      </c>
    </row>
    <row r="178" spans="1:9" x14ac:dyDescent="0.2">
      <c r="A178" s="315"/>
      <c r="B178" s="322"/>
      <c r="C178" s="18" t="s">
        <v>8</v>
      </c>
      <c r="D178" s="7">
        <v>6048.0000000000009</v>
      </c>
      <c r="E178" s="100">
        <f t="shared" si="9"/>
        <v>1</v>
      </c>
      <c r="F178" s="7"/>
      <c r="G178" s="7">
        <v>0</v>
      </c>
      <c r="H178" s="100">
        <f t="shared" si="10"/>
        <v>0</v>
      </c>
      <c r="I178" s="7">
        <f t="shared" si="11"/>
        <v>6048.0000000000009</v>
      </c>
    </row>
    <row r="179" spans="1:9" x14ac:dyDescent="0.2">
      <c r="A179" s="315"/>
      <c r="B179" s="322"/>
      <c r="C179" s="18" t="s">
        <v>9</v>
      </c>
      <c r="D179" s="77">
        <v>14512.000000000002</v>
      </c>
      <c r="E179" s="201">
        <f t="shared" si="9"/>
        <v>0.71699604743083012</v>
      </c>
      <c r="F179" s="203"/>
      <c r="G179" s="77">
        <v>5728</v>
      </c>
      <c r="H179" s="201">
        <f t="shared" si="10"/>
        <v>0.28300395256916994</v>
      </c>
      <c r="I179" s="77">
        <f t="shared" si="11"/>
        <v>20240</v>
      </c>
    </row>
    <row r="180" spans="1:9" x14ac:dyDescent="0.2">
      <c r="A180" s="315"/>
      <c r="B180" s="322"/>
      <c r="C180" s="18" t="s">
        <v>96</v>
      </c>
      <c r="D180" s="7">
        <v>13152</v>
      </c>
      <c r="E180" s="100">
        <f t="shared" si="9"/>
        <v>0.88387096774193552</v>
      </c>
      <c r="F180" s="7"/>
      <c r="G180" s="7">
        <v>1728</v>
      </c>
      <c r="H180" s="100">
        <f t="shared" si="10"/>
        <v>0.11612903225806452</v>
      </c>
      <c r="I180" s="7">
        <f t="shared" si="11"/>
        <v>14880</v>
      </c>
    </row>
    <row r="181" spans="1:9" x14ac:dyDescent="0.2">
      <c r="A181" s="315"/>
      <c r="B181" s="322"/>
      <c r="C181" s="18" t="s">
        <v>422</v>
      </c>
      <c r="D181" s="19">
        <v>2976</v>
      </c>
      <c r="E181" s="20">
        <f t="shared" si="9"/>
        <v>1</v>
      </c>
      <c r="F181" s="19"/>
      <c r="G181" s="19">
        <v>0</v>
      </c>
      <c r="H181" s="20">
        <f t="shared" si="10"/>
        <v>0</v>
      </c>
      <c r="I181" s="19">
        <f t="shared" si="11"/>
        <v>2976</v>
      </c>
    </row>
    <row r="182" spans="1:9" x14ac:dyDescent="0.2">
      <c r="A182" s="315"/>
      <c r="B182" s="322"/>
      <c r="C182" s="61" t="s">
        <v>91</v>
      </c>
      <c r="D182" s="59">
        <f>SUM(D176:D181)</f>
        <v>56128</v>
      </c>
      <c r="E182" s="78">
        <f t="shared" si="9"/>
        <v>0.79205238202754569</v>
      </c>
      <c r="F182" s="79"/>
      <c r="G182" s="59">
        <f>SUM(G176:G181)</f>
        <v>14736</v>
      </c>
      <c r="H182" s="78">
        <f t="shared" si="10"/>
        <v>0.20794761797245429</v>
      </c>
      <c r="I182" s="79">
        <f t="shared" si="11"/>
        <v>70864</v>
      </c>
    </row>
    <row r="183" spans="1:9" x14ac:dyDescent="0.2">
      <c r="A183" s="315"/>
      <c r="B183" s="322"/>
      <c r="C183" s="192" t="s">
        <v>262</v>
      </c>
      <c r="D183" s="94"/>
      <c r="E183" s="95"/>
      <c r="F183" s="94"/>
      <c r="G183" s="94"/>
      <c r="H183" s="95"/>
      <c r="I183" s="94"/>
    </row>
    <row r="184" spans="1:9" x14ac:dyDescent="0.2">
      <c r="A184" s="315"/>
      <c r="B184" s="322"/>
      <c r="C184" s="18" t="s">
        <v>7</v>
      </c>
      <c r="D184" s="16">
        <v>29376.000000000007</v>
      </c>
      <c r="E184" s="20">
        <f t="shared" si="7"/>
        <v>0.76981132075471703</v>
      </c>
      <c r="F184" s="19"/>
      <c r="G184" s="16">
        <v>8784</v>
      </c>
      <c r="H184" s="20">
        <f t="shared" si="8"/>
        <v>0.23018867924528297</v>
      </c>
      <c r="I184" s="19">
        <f t="shared" si="6"/>
        <v>38160.000000000007</v>
      </c>
    </row>
    <row r="185" spans="1:9" x14ac:dyDescent="0.2">
      <c r="A185" s="315"/>
      <c r="B185" s="322"/>
      <c r="C185" s="18" t="s">
        <v>95</v>
      </c>
      <c r="D185" s="11">
        <v>19104</v>
      </c>
      <c r="E185" s="12">
        <f t="shared" si="7"/>
        <v>0.7397769516728625</v>
      </c>
      <c r="F185" s="11"/>
      <c r="G185" s="11">
        <v>6720</v>
      </c>
      <c r="H185" s="12">
        <f t="shared" si="8"/>
        <v>0.26022304832713755</v>
      </c>
      <c r="I185" s="11">
        <f t="shared" si="6"/>
        <v>25824</v>
      </c>
    </row>
    <row r="186" spans="1:9" x14ac:dyDescent="0.2">
      <c r="A186" s="315"/>
      <c r="B186" s="322"/>
      <c r="C186" s="18" t="s">
        <v>357</v>
      </c>
      <c r="D186" s="7">
        <v>6288</v>
      </c>
      <c r="E186" s="12">
        <f t="shared" si="7"/>
        <v>0.33418367346938777</v>
      </c>
      <c r="F186" s="14"/>
      <c r="G186" s="11">
        <v>12528</v>
      </c>
      <c r="H186" s="12">
        <f t="shared" si="8"/>
        <v>0.66581632653061229</v>
      </c>
      <c r="I186" s="11">
        <f t="shared" si="6"/>
        <v>18816</v>
      </c>
    </row>
    <row r="187" spans="1:9" x14ac:dyDescent="0.2">
      <c r="A187" s="315"/>
      <c r="B187" s="322"/>
      <c r="C187" s="18" t="s">
        <v>164</v>
      </c>
      <c r="D187" s="17">
        <v>7344</v>
      </c>
      <c r="E187" s="12">
        <f t="shared" si="7"/>
        <v>0.54904306220095689</v>
      </c>
      <c r="F187" s="11"/>
      <c r="G187" s="16">
        <v>6032</v>
      </c>
      <c r="H187" s="12">
        <f t="shared" si="8"/>
        <v>0.45095693779904306</v>
      </c>
      <c r="I187" s="11">
        <f t="shared" si="6"/>
        <v>13376</v>
      </c>
    </row>
    <row r="188" spans="1:9" x14ac:dyDescent="0.2">
      <c r="A188" s="315"/>
      <c r="B188" s="322"/>
      <c r="C188" s="18" t="s">
        <v>10</v>
      </c>
      <c r="D188" s="11">
        <v>6528</v>
      </c>
      <c r="E188" s="12">
        <f t="shared" si="7"/>
        <v>0.39766081871345027</v>
      </c>
      <c r="F188" s="11"/>
      <c r="G188" s="11">
        <v>9888</v>
      </c>
      <c r="H188" s="12">
        <f t="shared" si="8"/>
        <v>0.60233918128654973</v>
      </c>
      <c r="I188" s="11">
        <f t="shared" si="6"/>
        <v>16416</v>
      </c>
    </row>
    <row r="189" spans="1:9" x14ac:dyDescent="0.2">
      <c r="A189" s="315"/>
      <c r="B189" s="322"/>
      <c r="C189" s="61" t="s">
        <v>91</v>
      </c>
      <c r="D189" s="59">
        <f>SUM(D184:D188)</f>
        <v>68640</v>
      </c>
      <c r="E189" s="60">
        <f t="shared" si="7"/>
        <v>0.60963478755151346</v>
      </c>
      <c r="F189" s="59"/>
      <c r="G189" s="59">
        <f>SUM(G184:G188)</f>
        <v>43952</v>
      </c>
      <c r="H189" s="60">
        <f t="shared" si="8"/>
        <v>0.3903652124484866</v>
      </c>
      <c r="I189" s="59">
        <f t="shared" si="6"/>
        <v>112592</v>
      </c>
    </row>
    <row r="190" spans="1:9" ht="13.5" thickBot="1" x14ac:dyDescent="0.25">
      <c r="A190" s="315"/>
      <c r="B190" s="302"/>
      <c r="C190" s="276" t="s">
        <v>26</v>
      </c>
      <c r="D190" s="208">
        <f>SUM(D182,D189)</f>
        <v>124768</v>
      </c>
      <c r="E190" s="206">
        <f t="shared" si="7"/>
        <v>0.68009768009768012</v>
      </c>
      <c r="F190" s="208"/>
      <c r="G190" s="208">
        <f>SUM(G182,G189)</f>
        <v>58688</v>
      </c>
      <c r="H190" s="206">
        <f t="shared" si="8"/>
        <v>0.31990231990231988</v>
      </c>
      <c r="I190" s="208">
        <f t="shared" si="6"/>
        <v>183456</v>
      </c>
    </row>
    <row r="191" spans="1:9" ht="12.75" customHeight="1" x14ac:dyDescent="0.2">
      <c r="A191" s="315"/>
      <c r="B191" s="300" t="s">
        <v>512</v>
      </c>
      <c r="C191" s="192" t="s">
        <v>160</v>
      </c>
      <c r="D191" s="62"/>
      <c r="E191" s="62"/>
      <c r="F191" s="62"/>
      <c r="G191" s="62"/>
      <c r="H191" s="62"/>
      <c r="I191" s="62"/>
    </row>
    <row r="192" spans="1:9" x14ac:dyDescent="0.2">
      <c r="A192" s="315"/>
      <c r="B192" s="322"/>
      <c r="C192" s="191" t="s">
        <v>38</v>
      </c>
      <c r="D192" s="199">
        <v>10304</v>
      </c>
      <c r="E192" s="100">
        <f t="shared" ref="E192:E200" si="12">+D192/$I192</f>
        <v>0.73515981735159819</v>
      </c>
      <c r="F192" s="7"/>
      <c r="G192" s="199">
        <v>3712</v>
      </c>
      <c r="H192" s="100">
        <f t="shared" ref="H192:H200" si="13">+G192/$I192</f>
        <v>0.26484018264840181</v>
      </c>
      <c r="I192" s="7">
        <f t="shared" ref="I192:I200" si="14">+D192+G192</f>
        <v>14016</v>
      </c>
    </row>
    <row r="193" spans="1:21" x14ac:dyDescent="0.2">
      <c r="A193" s="315"/>
      <c r="B193" s="322"/>
      <c r="C193" s="191" t="s">
        <v>354</v>
      </c>
      <c r="D193" s="7">
        <v>0</v>
      </c>
      <c r="E193" s="100">
        <f t="shared" si="12"/>
        <v>0</v>
      </c>
      <c r="F193" s="7"/>
      <c r="G193" s="7">
        <v>2960</v>
      </c>
      <c r="H193" s="100">
        <f t="shared" si="13"/>
        <v>1</v>
      </c>
      <c r="I193" s="7">
        <f t="shared" si="14"/>
        <v>2960</v>
      </c>
    </row>
    <row r="194" spans="1:21" x14ac:dyDescent="0.2">
      <c r="A194" s="315"/>
      <c r="B194" s="322"/>
      <c r="C194" s="18" t="s">
        <v>0</v>
      </c>
      <c r="D194" s="77">
        <v>4368</v>
      </c>
      <c r="E194" s="201">
        <f t="shared" si="12"/>
        <v>0.59477124183006536</v>
      </c>
      <c r="F194" s="77"/>
      <c r="G194" s="77">
        <v>2976</v>
      </c>
      <c r="H194" s="201">
        <f t="shared" si="13"/>
        <v>0.40522875816993464</v>
      </c>
      <c r="I194" s="77">
        <f t="shared" si="14"/>
        <v>7344</v>
      </c>
    </row>
    <row r="195" spans="1:21" x14ac:dyDescent="0.2">
      <c r="A195" s="315"/>
      <c r="B195" s="322"/>
      <c r="C195" s="191" t="s">
        <v>39</v>
      </c>
      <c r="D195" s="7">
        <v>16896</v>
      </c>
      <c r="E195" s="100">
        <f t="shared" si="12"/>
        <v>0.66540642722117205</v>
      </c>
      <c r="F195" s="7"/>
      <c r="G195" s="7">
        <v>8496</v>
      </c>
      <c r="H195" s="100">
        <f t="shared" si="13"/>
        <v>0.33459357277882795</v>
      </c>
      <c r="I195" s="7">
        <f t="shared" si="14"/>
        <v>25392</v>
      </c>
    </row>
    <row r="196" spans="1:21" x14ac:dyDescent="0.2">
      <c r="A196" s="315"/>
      <c r="B196" s="322"/>
      <c r="C196" s="18" t="s">
        <v>2</v>
      </c>
      <c r="D196" s="7">
        <v>0</v>
      </c>
      <c r="E196" s="100">
        <f t="shared" si="12"/>
        <v>0</v>
      </c>
      <c r="F196" s="7"/>
      <c r="G196" s="7">
        <v>2720</v>
      </c>
      <c r="H196" s="100">
        <f t="shared" si="13"/>
        <v>1</v>
      </c>
      <c r="I196" s="7">
        <f t="shared" si="14"/>
        <v>2720</v>
      </c>
    </row>
    <row r="197" spans="1:21" x14ac:dyDescent="0.2">
      <c r="A197" s="315"/>
      <c r="B197" s="322"/>
      <c r="C197" s="191" t="s">
        <v>3</v>
      </c>
      <c r="D197" s="7">
        <v>9984</v>
      </c>
      <c r="E197" s="100">
        <f t="shared" si="12"/>
        <v>0.65822784810126578</v>
      </c>
      <c r="F197" s="7"/>
      <c r="G197" s="7">
        <v>5184</v>
      </c>
      <c r="H197" s="100">
        <f t="shared" si="13"/>
        <v>0.34177215189873417</v>
      </c>
      <c r="I197" s="7">
        <f t="shared" si="14"/>
        <v>15168</v>
      </c>
    </row>
    <row r="198" spans="1:21" x14ac:dyDescent="0.2">
      <c r="A198" s="315"/>
      <c r="B198" s="322"/>
      <c r="C198" s="195" t="s">
        <v>353</v>
      </c>
      <c r="D198" s="199">
        <v>4176</v>
      </c>
      <c r="E198" s="100">
        <f t="shared" si="12"/>
        <v>0.61995249406175768</v>
      </c>
      <c r="F198" s="7"/>
      <c r="G198" s="199">
        <v>2560</v>
      </c>
      <c r="H198" s="100">
        <f t="shared" si="13"/>
        <v>0.38004750593824227</v>
      </c>
      <c r="I198" s="7">
        <f t="shared" si="14"/>
        <v>6736</v>
      </c>
    </row>
    <row r="199" spans="1:21" x14ac:dyDescent="0.2">
      <c r="A199" s="315"/>
      <c r="B199" s="322"/>
      <c r="C199" s="18" t="s">
        <v>5</v>
      </c>
      <c r="D199" s="7">
        <v>15888</v>
      </c>
      <c r="E199" s="100">
        <f t="shared" si="12"/>
        <v>0.52707006369426757</v>
      </c>
      <c r="F199" s="7"/>
      <c r="G199" s="7">
        <v>14255.999999999998</v>
      </c>
      <c r="H199" s="100">
        <f t="shared" si="13"/>
        <v>0.47292993630573243</v>
      </c>
      <c r="I199" s="7">
        <f t="shared" si="14"/>
        <v>30144</v>
      </c>
      <c r="R199" s="9" t="s">
        <v>32</v>
      </c>
      <c r="S199" s="9">
        <f>SUM(S200:S201)</f>
        <v>15888</v>
      </c>
      <c r="T199" s="9">
        <f>SUM(T200:T201)</f>
        <v>14255.999999999998</v>
      </c>
      <c r="U199" s="9">
        <f>SUM(U200:U201)</f>
        <v>30144.000000000004</v>
      </c>
    </row>
    <row r="200" spans="1:21" x14ac:dyDescent="0.2">
      <c r="A200" s="315"/>
      <c r="B200" s="322"/>
      <c r="C200" s="61" t="s">
        <v>91</v>
      </c>
      <c r="D200" s="63">
        <f>SUM(D192:D199)</f>
        <v>61616</v>
      </c>
      <c r="E200" s="60">
        <f t="shared" si="12"/>
        <v>0.58973966309341497</v>
      </c>
      <c r="F200" s="59"/>
      <c r="G200" s="63">
        <f>SUM(G192:G199)</f>
        <v>42864</v>
      </c>
      <c r="H200" s="60">
        <f t="shared" si="13"/>
        <v>0.41026033690658498</v>
      </c>
      <c r="I200" s="59">
        <f t="shared" si="14"/>
        <v>104480</v>
      </c>
      <c r="R200" s="9" t="s">
        <v>5</v>
      </c>
      <c r="S200" s="9">
        <v>13920</v>
      </c>
      <c r="T200" s="9">
        <v>14255.999999999998</v>
      </c>
      <c r="U200" s="9">
        <v>28176.000000000004</v>
      </c>
    </row>
    <row r="201" spans="1:21" x14ac:dyDescent="0.2">
      <c r="A201" s="315"/>
      <c r="B201" s="322"/>
      <c r="C201" s="192" t="s">
        <v>254</v>
      </c>
      <c r="D201" s="63"/>
      <c r="E201" s="60"/>
      <c r="F201" s="59"/>
      <c r="G201" s="63"/>
      <c r="H201" s="60"/>
      <c r="I201" s="59"/>
      <c r="R201" s="9" t="s">
        <v>545</v>
      </c>
      <c r="S201" s="9">
        <v>1968</v>
      </c>
      <c r="T201" s="9">
        <v>0</v>
      </c>
      <c r="U201" s="9">
        <v>1968</v>
      </c>
    </row>
    <row r="202" spans="1:21" x14ac:dyDescent="0.2">
      <c r="A202" s="315"/>
      <c r="B202" s="322"/>
      <c r="C202" s="18" t="s">
        <v>532</v>
      </c>
      <c r="D202" s="19">
        <v>5616</v>
      </c>
      <c r="E202" s="20">
        <f>+D202/$I202</f>
        <v>0.72222222222222221</v>
      </c>
      <c r="F202" s="19"/>
      <c r="G202" s="19">
        <v>2160</v>
      </c>
      <c r="H202" s="20">
        <f>+G202/$I202</f>
        <v>0.27777777777777779</v>
      </c>
      <c r="I202" s="19">
        <f>+D202+G202</f>
        <v>7776</v>
      </c>
    </row>
    <row r="203" spans="1:21" x14ac:dyDescent="0.2">
      <c r="A203" s="315"/>
      <c r="B203" s="322"/>
      <c r="C203" s="18" t="s">
        <v>36</v>
      </c>
      <c r="D203" s="19">
        <v>13071.999999999998</v>
      </c>
      <c r="E203" s="20">
        <f>+D203/$I203</f>
        <v>0.73471223021582721</v>
      </c>
      <c r="F203" s="19"/>
      <c r="G203" s="19">
        <v>4720</v>
      </c>
      <c r="H203" s="20">
        <f>+G203/$I203</f>
        <v>0.26528776978417268</v>
      </c>
      <c r="I203" s="19">
        <f>+D203+G203</f>
        <v>17792</v>
      </c>
    </row>
    <row r="204" spans="1:21" x14ac:dyDescent="0.2">
      <c r="A204" s="315"/>
      <c r="B204" s="322"/>
      <c r="C204" s="18" t="s">
        <v>97</v>
      </c>
      <c r="D204" s="11">
        <v>3072</v>
      </c>
      <c r="E204" s="12">
        <f>+D204/$I204</f>
        <v>0.44444444444444442</v>
      </c>
      <c r="F204" s="11"/>
      <c r="G204" s="11">
        <v>3840</v>
      </c>
      <c r="H204" s="12">
        <f>+G204/$I204</f>
        <v>0.55555555555555558</v>
      </c>
      <c r="I204" s="11">
        <f>+D204+G204</f>
        <v>6912</v>
      </c>
    </row>
    <row r="205" spans="1:21" x14ac:dyDescent="0.2">
      <c r="A205" s="315"/>
      <c r="B205" s="322"/>
      <c r="C205" s="18" t="s">
        <v>52</v>
      </c>
      <c r="D205" s="11">
        <v>5856</v>
      </c>
      <c r="E205" s="12">
        <f>+D205/$I205</f>
        <v>0.39439655172413796</v>
      </c>
      <c r="F205" s="11"/>
      <c r="G205" s="11">
        <v>8992</v>
      </c>
      <c r="H205" s="12">
        <f>+G205/$I205</f>
        <v>0.6056034482758621</v>
      </c>
      <c r="I205" s="11">
        <f>+D205+G205</f>
        <v>14848</v>
      </c>
    </row>
    <row r="206" spans="1:21" x14ac:dyDescent="0.2">
      <c r="A206" s="315"/>
      <c r="B206" s="322"/>
      <c r="C206" s="61" t="s">
        <v>91</v>
      </c>
      <c r="D206" s="59">
        <f>SUM(D202:D205)</f>
        <v>27616</v>
      </c>
      <c r="E206" s="60">
        <f>+D206/$I206</f>
        <v>0.58350236646382692</v>
      </c>
      <c r="F206" s="59"/>
      <c r="G206" s="59">
        <f>SUM(G202:G205)</f>
        <v>19712</v>
      </c>
      <c r="H206" s="60">
        <f>+G206/$I206</f>
        <v>0.41649763353617308</v>
      </c>
      <c r="I206" s="59">
        <f>+D206+G206</f>
        <v>47328</v>
      </c>
    </row>
    <row r="207" spans="1:21" x14ac:dyDescent="0.2">
      <c r="A207" s="315"/>
      <c r="B207" s="322"/>
      <c r="C207" s="192" t="s">
        <v>128</v>
      </c>
      <c r="D207" s="79"/>
      <c r="E207" s="78"/>
      <c r="F207" s="79"/>
      <c r="G207" s="79"/>
      <c r="H207" s="78"/>
      <c r="I207" s="79"/>
    </row>
    <row r="208" spans="1:21" x14ac:dyDescent="0.2">
      <c r="A208" s="315"/>
      <c r="B208" s="322"/>
      <c r="C208" s="18" t="s">
        <v>1</v>
      </c>
      <c r="D208" s="17">
        <v>86544</v>
      </c>
      <c r="E208" s="12">
        <f t="shared" si="7"/>
        <v>0.80985177421769727</v>
      </c>
      <c r="F208" s="11"/>
      <c r="G208" s="17">
        <v>20320.000000000004</v>
      </c>
      <c r="H208" s="12">
        <f t="shared" si="8"/>
        <v>0.19014822578230278</v>
      </c>
      <c r="I208" s="11">
        <f t="shared" si="6"/>
        <v>106864</v>
      </c>
    </row>
    <row r="209" spans="1:9" x14ac:dyDescent="0.2">
      <c r="A209" s="315"/>
      <c r="B209" s="322"/>
      <c r="C209" s="18" t="s">
        <v>4</v>
      </c>
      <c r="D209" s="11">
        <v>8256</v>
      </c>
      <c r="E209" s="12">
        <f t="shared" si="7"/>
        <v>0.77828054298642535</v>
      </c>
      <c r="F209" s="11"/>
      <c r="G209" s="11">
        <v>2352</v>
      </c>
      <c r="H209" s="12">
        <f t="shared" si="8"/>
        <v>0.22171945701357465</v>
      </c>
      <c r="I209" s="11">
        <f t="shared" si="6"/>
        <v>10608</v>
      </c>
    </row>
    <row r="210" spans="1:9" x14ac:dyDescent="0.2">
      <c r="A210" s="315"/>
      <c r="B210" s="322"/>
      <c r="C210" s="61" t="s">
        <v>91</v>
      </c>
      <c r="D210" s="59">
        <f>SUM(D208:D209)</f>
        <v>94800</v>
      </c>
      <c r="E210" s="60">
        <f t="shared" si="7"/>
        <v>0.80700081721601746</v>
      </c>
      <c r="F210" s="59"/>
      <c r="G210" s="59">
        <f>SUM(G208:G209)</f>
        <v>22672.000000000004</v>
      </c>
      <c r="H210" s="60">
        <f t="shared" si="8"/>
        <v>0.19299918278398259</v>
      </c>
      <c r="I210" s="59">
        <f t="shared" si="6"/>
        <v>117472</v>
      </c>
    </row>
    <row r="211" spans="1:9" ht="13.5" thickBot="1" x14ac:dyDescent="0.25">
      <c r="A211" s="315"/>
      <c r="B211" s="302"/>
      <c r="C211" s="276" t="s">
        <v>26</v>
      </c>
      <c r="D211" s="208">
        <f>SUM(D200,D206,D210)</f>
        <v>184032</v>
      </c>
      <c r="E211" s="206">
        <f t="shared" si="7"/>
        <v>0.68342245989304817</v>
      </c>
      <c r="F211" s="208"/>
      <c r="G211" s="208">
        <f>SUM(G200,G206,G210)</f>
        <v>85248</v>
      </c>
      <c r="H211" s="206">
        <f t="shared" si="8"/>
        <v>0.31657754010695188</v>
      </c>
      <c r="I211" s="208">
        <f t="shared" si="6"/>
        <v>269280</v>
      </c>
    </row>
    <row r="212" spans="1:9" ht="12.75" customHeight="1" x14ac:dyDescent="0.2">
      <c r="A212" s="299" t="s">
        <v>132</v>
      </c>
      <c r="B212" s="300" t="s">
        <v>513</v>
      </c>
      <c r="C212" s="190" t="s">
        <v>332</v>
      </c>
      <c r="D212" s="210"/>
      <c r="E212" s="210"/>
      <c r="F212" s="210"/>
      <c r="G212" s="59"/>
      <c r="H212" s="59"/>
      <c r="I212" s="64"/>
    </row>
    <row r="213" spans="1:9" x14ac:dyDescent="0.2">
      <c r="A213" s="299"/>
      <c r="B213" s="301"/>
      <c r="C213" s="18" t="s">
        <v>17</v>
      </c>
      <c r="D213" s="11">
        <v>8736</v>
      </c>
      <c r="E213" s="12">
        <f>+D213/$I213</f>
        <v>0.51851851851851849</v>
      </c>
      <c r="F213" s="14"/>
      <c r="G213" s="11">
        <v>8112</v>
      </c>
      <c r="H213" s="12">
        <f>+G213/$I213</f>
        <v>0.48148148148148145</v>
      </c>
      <c r="I213" s="17">
        <f>+D213+G213</f>
        <v>16848</v>
      </c>
    </row>
    <row r="214" spans="1:9" x14ac:dyDescent="0.2">
      <c r="A214" s="299"/>
      <c r="B214" s="301"/>
      <c r="C214" s="18" t="s">
        <v>18</v>
      </c>
      <c r="D214" s="11">
        <v>6336</v>
      </c>
      <c r="E214" s="12">
        <f>+D214/$I214</f>
        <v>0.59192825112107628</v>
      </c>
      <c r="F214" s="14"/>
      <c r="G214" s="11">
        <v>4368</v>
      </c>
      <c r="H214" s="12">
        <f>+G214/$I214</f>
        <v>0.40807174887892378</v>
      </c>
      <c r="I214" s="17">
        <f>+D214+G214</f>
        <v>10704</v>
      </c>
    </row>
    <row r="215" spans="1:9" x14ac:dyDescent="0.2">
      <c r="A215" s="299"/>
      <c r="B215" s="301"/>
      <c r="C215" s="18" t="s">
        <v>6</v>
      </c>
      <c r="D215" s="11">
        <v>81328</v>
      </c>
      <c r="E215" s="12">
        <f>+D215/$I215</f>
        <v>0.70932179737650014</v>
      </c>
      <c r="F215" s="14"/>
      <c r="G215" s="11">
        <v>33328</v>
      </c>
      <c r="H215" s="12">
        <f>+G215/$I215</f>
        <v>0.29067820262349986</v>
      </c>
      <c r="I215" s="17">
        <f>+D215+G215</f>
        <v>114656</v>
      </c>
    </row>
    <row r="216" spans="1:9" x14ac:dyDescent="0.2">
      <c r="A216" s="299"/>
      <c r="B216" s="301"/>
      <c r="C216" s="18" t="s">
        <v>19</v>
      </c>
      <c r="D216" s="11">
        <v>2160</v>
      </c>
      <c r="E216" s="12">
        <f>+D216/$I216</f>
        <v>0.2102803738317757</v>
      </c>
      <c r="F216" s="14"/>
      <c r="G216" s="11">
        <v>8112</v>
      </c>
      <c r="H216" s="12">
        <f>+G216/$I216</f>
        <v>0.78971962616822433</v>
      </c>
      <c r="I216" s="17">
        <f>+D216+G216</f>
        <v>10272</v>
      </c>
    </row>
    <row r="217" spans="1:9" x14ac:dyDescent="0.2">
      <c r="A217" s="299"/>
      <c r="B217" s="301"/>
      <c r="C217" s="61" t="s">
        <v>91</v>
      </c>
      <c r="D217" s="59">
        <f>SUM(D213:D216)</f>
        <v>98560</v>
      </c>
      <c r="E217" s="60">
        <f>+D217/$I217</f>
        <v>0.64637985309548796</v>
      </c>
      <c r="F217" s="210"/>
      <c r="G217" s="59">
        <f>SUM(G213:G216)</f>
        <v>53920</v>
      </c>
      <c r="H217" s="60">
        <f>+G217/$I217</f>
        <v>0.35362014690451204</v>
      </c>
      <c r="I217" s="63">
        <f>+D217+G217</f>
        <v>152480</v>
      </c>
    </row>
    <row r="218" spans="1:9" x14ac:dyDescent="0.2">
      <c r="A218" s="299"/>
      <c r="B218" s="301"/>
      <c r="C218" s="183" t="s">
        <v>161</v>
      </c>
      <c r="D218" s="59"/>
      <c r="E218" s="60"/>
      <c r="F218" s="210"/>
      <c r="G218" s="59"/>
      <c r="H218" s="60"/>
      <c r="I218" s="63"/>
    </row>
    <row r="219" spans="1:9" x14ac:dyDescent="0.2">
      <c r="A219" s="299"/>
      <c r="B219" s="301"/>
      <c r="C219" s="191" t="s">
        <v>487</v>
      </c>
      <c r="D219" s="11">
        <v>10032</v>
      </c>
      <c r="E219" s="12">
        <f t="shared" ref="E219:E275" si="15">+D219/$I219</f>
        <v>0.70370370370370372</v>
      </c>
      <c r="F219" s="14"/>
      <c r="G219" s="11">
        <v>4224</v>
      </c>
      <c r="H219" s="12">
        <f t="shared" ref="H219:H275" si="16">+G219/$I219</f>
        <v>0.29629629629629628</v>
      </c>
      <c r="I219" s="17">
        <f t="shared" ref="I219:I275" si="17">+D219+G219</f>
        <v>14256</v>
      </c>
    </row>
    <row r="220" spans="1:9" x14ac:dyDescent="0.2">
      <c r="A220" s="299"/>
      <c r="B220" s="301"/>
      <c r="C220" s="191" t="s">
        <v>20</v>
      </c>
      <c r="D220" s="11">
        <v>0</v>
      </c>
      <c r="E220" s="12" t="s">
        <v>165</v>
      </c>
      <c r="F220" s="14"/>
      <c r="G220" s="11">
        <v>0</v>
      </c>
      <c r="H220" s="12" t="s">
        <v>165</v>
      </c>
      <c r="I220" s="17">
        <f t="shared" si="17"/>
        <v>0</v>
      </c>
    </row>
    <row r="221" spans="1:9" x14ac:dyDescent="0.2">
      <c r="A221" s="299"/>
      <c r="B221" s="301"/>
      <c r="C221" s="18" t="s">
        <v>15</v>
      </c>
      <c r="D221" s="11">
        <v>29824</v>
      </c>
      <c r="E221" s="12">
        <f t="shared" si="15"/>
        <v>0.65472427116262732</v>
      </c>
      <c r="F221" s="14"/>
      <c r="G221" s="11">
        <v>15728</v>
      </c>
      <c r="H221" s="12">
        <f t="shared" si="16"/>
        <v>0.34527572883737268</v>
      </c>
      <c r="I221" s="17">
        <f t="shared" si="17"/>
        <v>45552</v>
      </c>
    </row>
    <row r="222" spans="1:9" x14ac:dyDescent="0.2">
      <c r="A222" s="299"/>
      <c r="B222" s="301"/>
      <c r="C222" s="18" t="s">
        <v>16</v>
      </c>
      <c r="D222" s="11">
        <v>11728</v>
      </c>
      <c r="E222" s="12">
        <f t="shared" si="15"/>
        <v>0.63961605584642234</v>
      </c>
      <c r="F222" s="14"/>
      <c r="G222" s="11">
        <v>6608.0000000000009</v>
      </c>
      <c r="H222" s="12">
        <f t="shared" si="16"/>
        <v>0.36038394415357772</v>
      </c>
      <c r="I222" s="17">
        <f t="shared" si="17"/>
        <v>18336</v>
      </c>
    </row>
    <row r="223" spans="1:9" x14ac:dyDescent="0.2">
      <c r="A223" s="299"/>
      <c r="B223" s="301"/>
      <c r="C223" s="18" t="s">
        <v>139</v>
      </c>
      <c r="D223" s="11">
        <v>6463.9999999999991</v>
      </c>
      <c r="E223" s="12">
        <f t="shared" si="15"/>
        <v>0.91818181818181821</v>
      </c>
      <c r="F223" s="14"/>
      <c r="G223" s="11">
        <v>576</v>
      </c>
      <c r="H223" s="12">
        <f t="shared" si="16"/>
        <v>8.1818181818181832E-2</v>
      </c>
      <c r="I223" s="17">
        <f t="shared" si="17"/>
        <v>7039.9999999999991</v>
      </c>
    </row>
    <row r="224" spans="1:9" x14ac:dyDescent="0.2">
      <c r="A224" s="299"/>
      <c r="B224" s="301"/>
      <c r="C224" s="18" t="s">
        <v>489</v>
      </c>
      <c r="D224" s="11">
        <v>0</v>
      </c>
      <c r="E224" s="12" t="s">
        <v>165</v>
      </c>
      <c r="F224" s="14"/>
      <c r="G224" s="11">
        <v>0</v>
      </c>
      <c r="H224" s="12" t="s">
        <v>165</v>
      </c>
      <c r="I224" s="17">
        <f t="shared" si="17"/>
        <v>0</v>
      </c>
    </row>
    <row r="225" spans="1:9" x14ac:dyDescent="0.2">
      <c r="A225" s="299"/>
      <c r="B225" s="301"/>
      <c r="C225" s="18" t="s">
        <v>25</v>
      </c>
      <c r="D225" s="11">
        <v>0</v>
      </c>
      <c r="E225" s="12">
        <f t="shared" si="15"/>
        <v>0</v>
      </c>
      <c r="F225" s="14"/>
      <c r="G225" s="11">
        <v>5808</v>
      </c>
      <c r="H225" s="12">
        <f t="shared" si="16"/>
        <v>1</v>
      </c>
      <c r="I225" s="17">
        <f t="shared" si="17"/>
        <v>5808</v>
      </c>
    </row>
    <row r="226" spans="1:9" x14ac:dyDescent="0.2">
      <c r="A226" s="299"/>
      <c r="B226" s="301"/>
      <c r="C226" s="18" t="s">
        <v>538</v>
      </c>
      <c r="D226" s="11">
        <v>0</v>
      </c>
      <c r="E226" s="12" t="s">
        <v>165</v>
      </c>
      <c r="F226" s="14"/>
      <c r="G226" s="11">
        <v>0</v>
      </c>
      <c r="H226" s="12" t="s">
        <v>165</v>
      </c>
      <c r="I226" s="17">
        <f t="shared" si="17"/>
        <v>0</v>
      </c>
    </row>
    <row r="227" spans="1:9" x14ac:dyDescent="0.2">
      <c r="A227" s="299"/>
      <c r="B227" s="301"/>
      <c r="C227" s="197" t="s">
        <v>91</v>
      </c>
      <c r="D227" s="59">
        <f>SUM(D219:D226)</f>
        <v>58048</v>
      </c>
      <c r="E227" s="60">
        <f t="shared" si="15"/>
        <v>0.63794619307191835</v>
      </c>
      <c r="F227" s="210"/>
      <c r="G227" s="59">
        <f>SUM(G219:G226)</f>
        <v>32944</v>
      </c>
      <c r="H227" s="60">
        <f t="shared" si="16"/>
        <v>0.36205380692808159</v>
      </c>
      <c r="I227" s="63">
        <f t="shared" si="17"/>
        <v>90992</v>
      </c>
    </row>
    <row r="228" spans="1:9" x14ac:dyDescent="0.2">
      <c r="A228" s="299"/>
      <c r="B228" s="301"/>
      <c r="C228" s="192" t="s">
        <v>162</v>
      </c>
      <c r="D228" s="59"/>
      <c r="E228" s="60"/>
      <c r="F228" s="210"/>
      <c r="G228" s="59"/>
      <c r="H228" s="60"/>
      <c r="I228" s="63"/>
    </row>
    <row r="229" spans="1:9" x14ac:dyDescent="0.2">
      <c r="A229" s="299"/>
      <c r="B229" s="301"/>
      <c r="C229" s="188" t="s">
        <v>357</v>
      </c>
      <c r="D229" s="11">
        <v>0</v>
      </c>
      <c r="E229" s="12">
        <f t="shared" si="15"/>
        <v>0</v>
      </c>
      <c r="F229" s="14"/>
      <c r="G229" s="11">
        <v>1200</v>
      </c>
      <c r="H229" s="12">
        <f t="shared" si="16"/>
        <v>1</v>
      </c>
      <c r="I229" s="17">
        <f t="shared" si="17"/>
        <v>1200</v>
      </c>
    </row>
    <row r="230" spans="1:9" x14ac:dyDescent="0.2">
      <c r="A230" s="299"/>
      <c r="B230" s="301"/>
      <c r="C230" s="18" t="s">
        <v>22</v>
      </c>
      <c r="D230" s="11">
        <v>43344</v>
      </c>
      <c r="E230" s="12">
        <f t="shared" si="15"/>
        <v>0.62491349480968861</v>
      </c>
      <c r="F230" s="14"/>
      <c r="G230" s="11">
        <v>26015.999999999993</v>
      </c>
      <c r="H230" s="12">
        <f t="shared" si="16"/>
        <v>0.37508650519031134</v>
      </c>
      <c r="I230" s="17">
        <f t="shared" si="17"/>
        <v>69360</v>
      </c>
    </row>
    <row r="231" spans="1:9" x14ac:dyDescent="0.2">
      <c r="A231" s="299"/>
      <c r="B231" s="301"/>
      <c r="C231" s="188" t="s">
        <v>23</v>
      </c>
      <c r="D231" s="11">
        <v>32112.000000000004</v>
      </c>
      <c r="E231" s="12">
        <f t="shared" si="15"/>
        <v>0.53995157384987902</v>
      </c>
      <c r="F231" s="14"/>
      <c r="G231" s="11">
        <v>27360</v>
      </c>
      <c r="H231" s="12">
        <f t="shared" si="16"/>
        <v>0.46004842615012109</v>
      </c>
      <c r="I231" s="17">
        <f t="shared" si="17"/>
        <v>59472</v>
      </c>
    </row>
    <row r="232" spans="1:9" x14ac:dyDescent="0.2">
      <c r="A232" s="299"/>
      <c r="B232" s="301"/>
      <c r="C232" s="18" t="s">
        <v>24</v>
      </c>
      <c r="D232" s="11">
        <v>20208</v>
      </c>
      <c r="E232" s="12">
        <f t="shared" si="15"/>
        <v>0.62462908011869434</v>
      </c>
      <c r="F232" s="14"/>
      <c r="G232" s="11">
        <v>12144</v>
      </c>
      <c r="H232" s="12">
        <f t="shared" si="16"/>
        <v>0.37537091988130566</v>
      </c>
      <c r="I232" s="17">
        <f t="shared" si="17"/>
        <v>32352</v>
      </c>
    </row>
    <row r="233" spans="1:9" x14ac:dyDescent="0.2">
      <c r="A233" s="299"/>
      <c r="B233" s="301"/>
      <c r="C233" s="61" t="s">
        <v>91</v>
      </c>
      <c r="D233" s="59">
        <f>SUM(D229:D232)</f>
        <v>95664</v>
      </c>
      <c r="E233" s="60">
        <f t="shared" si="15"/>
        <v>0.58912208099320129</v>
      </c>
      <c r="F233" s="210"/>
      <c r="G233" s="59">
        <f>SUM(G229:G232)</f>
        <v>66720</v>
      </c>
      <c r="H233" s="60">
        <f t="shared" si="16"/>
        <v>0.41087791900679871</v>
      </c>
      <c r="I233" s="63">
        <f t="shared" si="17"/>
        <v>162384</v>
      </c>
    </row>
    <row r="234" spans="1:9" x14ac:dyDescent="0.2">
      <c r="A234" s="299"/>
      <c r="B234" s="301"/>
      <c r="C234" s="183" t="s">
        <v>163</v>
      </c>
      <c r="D234" s="59"/>
      <c r="E234" s="60"/>
      <c r="F234" s="210"/>
      <c r="G234" s="59"/>
      <c r="H234" s="60"/>
      <c r="I234" s="63"/>
    </row>
    <row r="235" spans="1:9" x14ac:dyDescent="0.2">
      <c r="A235" s="299"/>
      <c r="B235" s="301"/>
      <c r="C235" s="191" t="s">
        <v>491</v>
      </c>
      <c r="D235" s="11">
        <v>0</v>
      </c>
      <c r="E235" s="12" t="s">
        <v>165</v>
      </c>
      <c r="F235" s="14"/>
      <c r="G235" s="11">
        <v>0</v>
      </c>
      <c r="H235" s="12" t="s">
        <v>165</v>
      </c>
      <c r="I235" s="17">
        <f t="shared" si="17"/>
        <v>0</v>
      </c>
    </row>
    <row r="236" spans="1:9" x14ac:dyDescent="0.2">
      <c r="A236" s="299"/>
      <c r="B236" s="301"/>
      <c r="C236" s="18" t="s">
        <v>492</v>
      </c>
      <c r="D236" s="11">
        <v>0</v>
      </c>
      <c r="E236" s="12" t="s">
        <v>165</v>
      </c>
      <c r="F236" s="14"/>
      <c r="G236" s="11">
        <v>0</v>
      </c>
      <c r="H236" s="12" t="s">
        <v>165</v>
      </c>
      <c r="I236" s="17">
        <f t="shared" si="17"/>
        <v>0</v>
      </c>
    </row>
    <row r="237" spans="1:9" x14ac:dyDescent="0.2">
      <c r="A237" s="299"/>
      <c r="B237" s="301"/>
      <c r="C237" s="188" t="s">
        <v>493</v>
      </c>
      <c r="D237" s="11">
        <v>0</v>
      </c>
      <c r="E237" s="12" t="s">
        <v>165</v>
      </c>
      <c r="F237" s="14"/>
      <c r="G237" s="11">
        <v>0</v>
      </c>
      <c r="H237" s="12" t="s">
        <v>165</v>
      </c>
      <c r="I237" s="17">
        <f t="shared" si="17"/>
        <v>0</v>
      </c>
    </row>
    <row r="238" spans="1:9" x14ac:dyDescent="0.2">
      <c r="A238" s="299"/>
      <c r="B238" s="301"/>
      <c r="C238" s="188" t="s">
        <v>494</v>
      </c>
      <c r="D238" s="11">
        <v>0</v>
      </c>
      <c r="E238" s="12" t="s">
        <v>165</v>
      </c>
      <c r="F238" s="14"/>
      <c r="G238" s="11">
        <v>0</v>
      </c>
      <c r="H238" s="12" t="s">
        <v>165</v>
      </c>
      <c r="I238" s="17">
        <f t="shared" si="17"/>
        <v>0</v>
      </c>
    </row>
    <row r="239" spans="1:9" x14ac:dyDescent="0.2">
      <c r="A239" s="299"/>
      <c r="B239" s="301"/>
      <c r="C239" s="18" t="s">
        <v>496</v>
      </c>
      <c r="D239" s="11">
        <v>0</v>
      </c>
      <c r="E239" s="12" t="s">
        <v>165</v>
      </c>
      <c r="F239" s="14"/>
      <c r="G239" s="11">
        <v>0</v>
      </c>
      <c r="H239" s="12" t="s">
        <v>165</v>
      </c>
      <c r="I239" s="17">
        <f t="shared" si="17"/>
        <v>0</v>
      </c>
    </row>
    <row r="240" spans="1:9" x14ac:dyDescent="0.2">
      <c r="A240" s="299"/>
      <c r="B240" s="301"/>
      <c r="C240" s="188" t="s">
        <v>495</v>
      </c>
      <c r="D240" s="11">
        <v>0</v>
      </c>
      <c r="E240" s="12" t="s">
        <v>165</v>
      </c>
      <c r="F240" s="14"/>
      <c r="G240" s="11">
        <v>0</v>
      </c>
      <c r="H240" s="12" t="s">
        <v>165</v>
      </c>
      <c r="I240" s="17">
        <f t="shared" si="17"/>
        <v>0</v>
      </c>
    </row>
    <row r="241" spans="1:9" x14ac:dyDescent="0.2">
      <c r="A241" s="299"/>
      <c r="B241" s="301"/>
      <c r="C241" s="18" t="s">
        <v>497</v>
      </c>
      <c r="D241" s="11">
        <v>0</v>
      </c>
      <c r="E241" s="12" t="s">
        <v>165</v>
      </c>
      <c r="F241" s="14"/>
      <c r="G241" s="11">
        <v>0</v>
      </c>
      <c r="H241" s="12" t="s">
        <v>165</v>
      </c>
      <c r="I241" s="17">
        <f t="shared" si="17"/>
        <v>0</v>
      </c>
    </row>
    <row r="242" spans="1:9" x14ac:dyDescent="0.2">
      <c r="A242" s="299"/>
      <c r="B242" s="301"/>
      <c r="C242" s="198" t="s">
        <v>91</v>
      </c>
      <c r="D242" s="59">
        <f>SUM(D235:D241)</f>
        <v>0</v>
      </c>
      <c r="E242" s="60" t="s">
        <v>165</v>
      </c>
      <c r="F242" s="210"/>
      <c r="G242" s="59">
        <f>SUM(G235:G241)</f>
        <v>0</v>
      </c>
      <c r="H242" s="60" t="s">
        <v>165</v>
      </c>
      <c r="I242" s="63">
        <f t="shared" si="17"/>
        <v>0</v>
      </c>
    </row>
    <row r="243" spans="1:9" ht="15.75" customHeight="1" thickBot="1" x14ac:dyDescent="0.25">
      <c r="A243" s="299"/>
      <c r="B243" s="302"/>
      <c r="C243" s="276" t="s">
        <v>26</v>
      </c>
      <c r="D243" s="208">
        <f>SUM(D217,D227,D233,D242)</f>
        <v>252272</v>
      </c>
      <c r="E243" s="206">
        <f t="shared" si="15"/>
        <v>0.62158006780730113</v>
      </c>
      <c r="F243" s="218"/>
      <c r="G243" s="208">
        <f>SUM(G217,G227,G233,G242)</f>
        <v>153584</v>
      </c>
      <c r="H243" s="206">
        <f t="shared" si="16"/>
        <v>0.37841993219269887</v>
      </c>
      <c r="I243" s="205">
        <f t="shared" si="17"/>
        <v>405856</v>
      </c>
    </row>
    <row r="244" spans="1:9" ht="12.75" customHeight="1" thickBot="1" x14ac:dyDescent="0.25">
      <c r="A244" s="296" t="s">
        <v>518</v>
      </c>
      <c r="B244" s="297"/>
      <c r="C244" s="298"/>
      <c r="D244" s="245">
        <f>SUM(D190,D211,D243)</f>
        <v>561072</v>
      </c>
      <c r="E244" s="246">
        <f t="shared" si="15"/>
        <v>0.65347918452536247</v>
      </c>
      <c r="F244" s="247"/>
      <c r="G244" s="245">
        <f>SUM(G190,G211,G243)</f>
        <v>297520</v>
      </c>
      <c r="H244" s="246">
        <f t="shared" si="16"/>
        <v>0.34652081547463753</v>
      </c>
      <c r="I244" s="247">
        <f t="shared" si="17"/>
        <v>858592</v>
      </c>
    </row>
    <row r="245" spans="1:9" x14ac:dyDescent="0.2">
      <c r="A245" s="303" t="s">
        <v>345</v>
      </c>
      <c r="B245" s="300" t="s">
        <v>509</v>
      </c>
      <c r="C245" s="196" t="s">
        <v>347</v>
      </c>
      <c r="D245" s="220"/>
      <c r="E245" s="264"/>
      <c r="F245" s="219"/>
      <c r="G245" s="220"/>
      <c r="H245" s="264"/>
      <c r="I245" s="278"/>
    </row>
    <row r="246" spans="1:9" x14ac:dyDescent="0.2">
      <c r="A246" s="299"/>
      <c r="B246" s="304"/>
      <c r="C246" s="191" t="s">
        <v>38</v>
      </c>
      <c r="D246" s="11">
        <v>0</v>
      </c>
      <c r="E246" s="12">
        <f t="shared" si="15"/>
        <v>0</v>
      </c>
      <c r="F246" s="14"/>
      <c r="G246" s="11">
        <v>1536</v>
      </c>
      <c r="H246" s="12">
        <f t="shared" si="16"/>
        <v>1</v>
      </c>
      <c r="I246" s="17">
        <f t="shared" si="17"/>
        <v>1536</v>
      </c>
    </row>
    <row r="247" spans="1:9" x14ac:dyDescent="0.2">
      <c r="A247" s="299"/>
      <c r="B247" s="304"/>
      <c r="C247" s="18" t="s">
        <v>7</v>
      </c>
      <c r="D247" s="11">
        <v>3984</v>
      </c>
      <c r="E247" s="12">
        <f t="shared" si="15"/>
        <v>0.55333333333333334</v>
      </c>
      <c r="F247" s="14"/>
      <c r="G247" s="11">
        <v>3216</v>
      </c>
      <c r="H247" s="12">
        <f t="shared" si="16"/>
        <v>0.44666666666666666</v>
      </c>
      <c r="I247" s="17">
        <f t="shared" si="17"/>
        <v>7200</v>
      </c>
    </row>
    <row r="248" spans="1:9" x14ac:dyDescent="0.2">
      <c r="A248" s="299"/>
      <c r="B248" s="304"/>
      <c r="C248" s="18" t="s">
        <v>15</v>
      </c>
      <c r="D248" s="11">
        <v>7088</v>
      </c>
      <c r="E248" s="12">
        <f t="shared" si="15"/>
        <v>0.29932432432432432</v>
      </c>
      <c r="F248" s="14"/>
      <c r="G248" s="11">
        <v>16592</v>
      </c>
      <c r="H248" s="12">
        <f t="shared" si="16"/>
        <v>0.70067567567567568</v>
      </c>
      <c r="I248" s="17">
        <f t="shared" si="17"/>
        <v>23680</v>
      </c>
    </row>
    <row r="249" spans="1:9" x14ac:dyDescent="0.2">
      <c r="A249" s="299"/>
      <c r="B249" s="304"/>
      <c r="C249" s="18" t="s">
        <v>0</v>
      </c>
      <c r="D249" s="11">
        <v>0</v>
      </c>
      <c r="E249" s="12">
        <f t="shared" si="15"/>
        <v>0</v>
      </c>
      <c r="F249" s="14"/>
      <c r="G249" s="11">
        <v>1152</v>
      </c>
      <c r="H249" s="12">
        <f t="shared" si="16"/>
        <v>1</v>
      </c>
      <c r="I249" s="17">
        <f t="shared" si="17"/>
        <v>1152</v>
      </c>
    </row>
    <row r="250" spans="1:9" x14ac:dyDescent="0.2">
      <c r="A250" s="299"/>
      <c r="B250" s="304"/>
      <c r="C250" s="18" t="s">
        <v>16</v>
      </c>
      <c r="D250" s="11">
        <v>3072</v>
      </c>
      <c r="E250" s="12">
        <f t="shared" si="15"/>
        <v>0.5714285714285714</v>
      </c>
      <c r="F250" s="14"/>
      <c r="G250" s="11">
        <v>2304</v>
      </c>
      <c r="H250" s="12">
        <f t="shared" si="16"/>
        <v>0.42857142857142855</v>
      </c>
      <c r="I250" s="17">
        <f t="shared" si="17"/>
        <v>5376</v>
      </c>
    </row>
    <row r="251" spans="1:9" x14ac:dyDescent="0.2">
      <c r="A251" s="299"/>
      <c r="B251" s="304"/>
      <c r="C251" s="18" t="s">
        <v>36</v>
      </c>
      <c r="D251" s="11">
        <v>1728</v>
      </c>
      <c r="E251" s="12">
        <f t="shared" si="15"/>
        <v>0.42352941176470588</v>
      </c>
      <c r="F251" s="14"/>
      <c r="G251" s="11">
        <v>2352</v>
      </c>
      <c r="H251" s="12">
        <f t="shared" si="16"/>
        <v>0.57647058823529407</v>
      </c>
      <c r="I251" s="17">
        <f t="shared" si="17"/>
        <v>4080</v>
      </c>
    </row>
    <row r="252" spans="1:9" x14ac:dyDescent="0.2">
      <c r="A252" s="299"/>
      <c r="B252" s="304"/>
      <c r="C252" s="18" t="s">
        <v>39</v>
      </c>
      <c r="D252" s="11">
        <v>3504</v>
      </c>
      <c r="E252" s="12">
        <f t="shared" si="15"/>
        <v>0.52898550724637683</v>
      </c>
      <c r="F252" s="14"/>
      <c r="G252" s="11">
        <v>3120</v>
      </c>
      <c r="H252" s="12">
        <f t="shared" si="16"/>
        <v>0.47101449275362317</v>
      </c>
      <c r="I252" s="17">
        <f t="shared" si="17"/>
        <v>6624</v>
      </c>
    </row>
    <row r="253" spans="1:9" x14ac:dyDescent="0.2">
      <c r="A253" s="299"/>
      <c r="B253" s="304"/>
      <c r="C253" s="18" t="s">
        <v>357</v>
      </c>
      <c r="D253" s="11">
        <v>2784</v>
      </c>
      <c r="E253" s="12">
        <f t="shared" si="15"/>
        <v>0.61702127659574468</v>
      </c>
      <c r="F253" s="14"/>
      <c r="G253" s="11">
        <v>1728</v>
      </c>
      <c r="H253" s="12">
        <f t="shared" si="16"/>
        <v>0.38297872340425532</v>
      </c>
      <c r="I253" s="17">
        <f t="shared" si="17"/>
        <v>4512</v>
      </c>
    </row>
    <row r="254" spans="1:9" x14ac:dyDescent="0.2">
      <c r="A254" s="299"/>
      <c r="B254" s="304"/>
      <c r="C254" s="18" t="s">
        <v>402</v>
      </c>
      <c r="D254" s="11">
        <v>1216</v>
      </c>
      <c r="E254" s="12">
        <f t="shared" si="15"/>
        <v>0.6333333333333333</v>
      </c>
      <c r="F254" s="14"/>
      <c r="G254" s="11">
        <v>704</v>
      </c>
      <c r="H254" s="12">
        <f t="shared" si="16"/>
        <v>0.36666666666666664</v>
      </c>
      <c r="I254" s="17">
        <f t="shared" si="17"/>
        <v>1920</v>
      </c>
    </row>
    <row r="255" spans="1:9" x14ac:dyDescent="0.2">
      <c r="A255" s="299"/>
      <c r="B255" s="304"/>
      <c r="C255" s="18" t="s">
        <v>1</v>
      </c>
      <c r="D255" s="11">
        <v>25088</v>
      </c>
      <c r="E255" s="12">
        <f t="shared" si="15"/>
        <v>0.44218838127467569</v>
      </c>
      <c r="F255" s="14"/>
      <c r="G255" s="11">
        <v>31648</v>
      </c>
      <c r="H255" s="12">
        <f t="shared" si="16"/>
        <v>0.55781161872532425</v>
      </c>
      <c r="I255" s="17">
        <f t="shared" si="17"/>
        <v>56736</v>
      </c>
    </row>
    <row r="256" spans="1:9" x14ac:dyDescent="0.2">
      <c r="A256" s="299"/>
      <c r="B256" s="304"/>
      <c r="C256" s="18" t="s">
        <v>17</v>
      </c>
      <c r="D256" s="11">
        <v>0</v>
      </c>
      <c r="E256" s="12">
        <f t="shared" si="15"/>
        <v>0</v>
      </c>
      <c r="F256" s="14"/>
      <c r="G256" s="11">
        <v>6048</v>
      </c>
      <c r="H256" s="12">
        <f t="shared" si="16"/>
        <v>1</v>
      </c>
      <c r="I256" s="17">
        <f t="shared" si="17"/>
        <v>6048</v>
      </c>
    </row>
    <row r="257" spans="1:9" x14ac:dyDescent="0.2">
      <c r="A257" s="299"/>
      <c r="B257" s="304"/>
      <c r="C257" s="18" t="s">
        <v>2</v>
      </c>
      <c r="D257" s="11">
        <v>0</v>
      </c>
      <c r="E257" s="12">
        <f t="shared" si="15"/>
        <v>0</v>
      </c>
      <c r="F257" s="14"/>
      <c r="G257" s="11">
        <v>2320</v>
      </c>
      <c r="H257" s="12">
        <f t="shared" si="16"/>
        <v>1</v>
      </c>
      <c r="I257" s="17">
        <f t="shared" si="17"/>
        <v>2320</v>
      </c>
    </row>
    <row r="258" spans="1:9" x14ac:dyDescent="0.2">
      <c r="A258" s="299"/>
      <c r="B258" s="304"/>
      <c r="C258" s="18" t="s">
        <v>18</v>
      </c>
      <c r="D258" s="11">
        <v>0</v>
      </c>
      <c r="E258" s="12">
        <f t="shared" si="15"/>
        <v>0</v>
      </c>
      <c r="F258" s="14"/>
      <c r="G258" s="11">
        <v>1536</v>
      </c>
      <c r="H258" s="12">
        <f t="shared" si="16"/>
        <v>1</v>
      </c>
      <c r="I258" s="17">
        <f t="shared" si="17"/>
        <v>1536</v>
      </c>
    </row>
    <row r="259" spans="1:9" x14ac:dyDescent="0.2">
      <c r="A259" s="299"/>
      <c r="B259" s="304"/>
      <c r="C259" s="18" t="s">
        <v>22</v>
      </c>
      <c r="D259" s="11">
        <v>3504</v>
      </c>
      <c r="E259" s="12">
        <f t="shared" si="15"/>
        <v>0.10977443609022557</v>
      </c>
      <c r="F259" s="14"/>
      <c r="G259" s="11">
        <v>28416</v>
      </c>
      <c r="H259" s="12">
        <f t="shared" si="16"/>
        <v>0.89022556390977448</v>
      </c>
      <c r="I259" s="17">
        <f t="shared" si="17"/>
        <v>31920</v>
      </c>
    </row>
    <row r="260" spans="1:9" x14ac:dyDescent="0.2">
      <c r="A260" s="299"/>
      <c r="B260" s="304"/>
      <c r="C260" s="18" t="s">
        <v>3</v>
      </c>
      <c r="D260" s="11">
        <v>4080</v>
      </c>
      <c r="E260" s="12">
        <f t="shared" si="15"/>
        <v>0.7589285714285714</v>
      </c>
      <c r="F260" s="14"/>
      <c r="G260" s="11">
        <v>1296</v>
      </c>
      <c r="H260" s="12">
        <f t="shared" si="16"/>
        <v>0.24107142857142858</v>
      </c>
      <c r="I260" s="17">
        <f t="shared" si="17"/>
        <v>5376</v>
      </c>
    </row>
    <row r="261" spans="1:9" x14ac:dyDescent="0.2">
      <c r="A261" s="299"/>
      <c r="B261" s="304"/>
      <c r="C261" s="18" t="s">
        <v>139</v>
      </c>
      <c r="D261" s="11"/>
      <c r="E261" s="12" t="e">
        <f t="shared" si="15"/>
        <v>#DIV/0!</v>
      </c>
      <c r="F261" s="14"/>
      <c r="G261" s="11"/>
      <c r="H261" s="12" t="e">
        <f t="shared" si="16"/>
        <v>#DIV/0!</v>
      </c>
      <c r="I261" s="17">
        <f t="shared" si="17"/>
        <v>0</v>
      </c>
    </row>
    <row r="262" spans="1:9" x14ac:dyDescent="0.2">
      <c r="A262" s="299"/>
      <c r="B262" s="304"/>
      <c r="C262" s="18" t="s">
        <v>6</v>
      </c>
      <c r="D262" s="11">
        <v>9728</v>
      </c>
      <c r="E262" s="12">
        <f t="shared" si="15"/>
        <v>0.27154979901741849</v>
      </c>
      <c r="F262" s="14"/>
      <c r="G262" s="11">
        <v>26096</v>
      </c>
      <c r="H262" s="12">
        <f t="shared" si="16"/>
        <v>0.72845020098258151</v>
      </c>
      <c r="I262" s="17">
        <f t="shared" si="17"/>
        <v>35824</v>
      </c>
    </row>
    <row r="263" spans="1:9" x14ac:dyDescent="0.2">
      <c r="A263" s="299"/>
      <c r="B263" s="304"/>
      <c r="C263" s="18" t="s">
        <v>9</v>
      </c>
      <c r="D263" s="11">
        <v>32</v>
      </c>
      <c r="E263" s="12">
        <f t="shared" si="15"/>
        <v>1.8181818181818181E-2</v>
      </c>
      <c r="F263" s="14"/>
      <c r="G263" s="11">
        <v>1728</v>
      </c>
      <c r="H263" s="12">
        <f t="shared" si="16"/>
        <v>0.98181818181818181</v>
      </c>
      <c r="I263" s="17">
        <f t="shared" si="17"/>
        <v>1760</v>
      </c>
    </row>
    <row r="264" spans="1:9" x14ac:dyDescent="0.2">
      <c r="A264" s="299"/>
      <c r="B264" s="304"/>
      <c r="C264" s="18" t="s">
        <v>4</v>
      </c>
      <c r="D264" s="11">
        <v>0</v>
      </c>
      <c r="E264" s="12">
        <f t="shared" si="15"/>
        <v>0</v>
      </c>
      <c r="F264" s="14"/>
      <c r="G264" s="11">
        <v>3360</v>
      </c>
      <c r="H264" s="12">
        <f t="shared" si="16"/>
        <v>1</v>
      </c>
      <c r="I264" s="17">
        <f t="shared" si="17"/>
        <v>3360</v>
      </c>
    </row>
    <row r="265" spans="1:9" x14ac:dyDescent="0.2">
      <c r="A265" s="299"/>
      <c r="B265" s="304"/>
      <c r="C265" s="18" t="s">
        <v>19</v>
      </c>
      <c r="D265" s="11"/>
      <c r="E265" s="12" t="e">
        <f t="shared" si="15"/>
        <v>#DIV/0!</v>
      </c>
      <c r="F265" s="14"/>
      <c r="G265" s="11"/>
      <c r="H265" s="12" t="e">
        <f t="shared" si="16"/>
        <v>#DIV/0!</v>
      </c>
      <c r="I265" s="17">
        <f t="shared" si="17"/>
        <v>0</v>
      </c>
    </row>
    <row r="266" spans="1:9" x14ac:dyDescent="0.2">
      <c r="A266" s="299"/>
      <c r="B266" s="304"/>
      <c r="C266" s="18" t="s">
        <v>23</v>
      </c>
      <c r="D266" s="11">
        <v>5568</v>
      </c>
      <c r="E266" s="12">
        <f t="shared" si="15"/>
        <v>0.27358490566037735</v>
      </c>
      <c r="F266" s="14"/>
      <c r="G266" s="11">
        <v>14784</v>
      </c>
      <c r="H266" s="12">
        <f t="shared" si="16"/>
        <v>0.72641509433962259</v>
      </c>
      <c r="I266" s="17">
        <f t="shared" si="17"/>
        <v>20352</v>
      </c>
    </row>
    <row r="267" spans="1:9" x14ac:dyDescent="0.2">
      <c r="A267" s="299"/>
      <c r="B267" s="304"/>
      <c r="C267" s="18" t="s">
        <v>24</v>
      </c>
      <c r="D267" s="11">
        <v>4272</v>
      </c>
      <c r="E267" s="12">
        <f t="shared" si="15"/>
        <v>0.61805555555555558</v>
      </c>
      <c r="F267" s="14"/>
      <c r="G267" s="11">
        <v>2640</v>
      </c>
      <c r="H267" s="12">
        <f t="shared" si="16"/>
        <v>0.38194444444444442</v>
      </c>
      <c r="I267" s="17">
        <f t="shared" si="17"/>
        <v>6912</v>
      </c>
    </row>
    <row r="268" spans="1:9" x14ac:dyDescent="0.2">
      <c r="A268" s="299"/>
      <c r="B268" s="304"/>
      <c r="C268" s="18" t="s">
        <v>52</v>
      </c>
      <c r="D268" s="11">
        <v>3456</v>
      </c>
      <c r="E268" s="12">
        <f t="shared" si="15"/>
        <v>1</v>
      </c>
      <c r="F268" s="14"/>
      <c r="G268" s="11">
        <v>0</v>
      </c>
      <c r="H268" s="12">
        <f t="shared" si="16"/>
        <v>0</v>
      </c>
      <c r="I268" s="17">
        <f t="shared" si="17"/>
        <v>3456</v>
      </c>
    </row>
    <row r="269" spans="1:9" x14ac:dyDescent="0.2">
      <c r="A269" s="299"/>
      <c r="B269" s="304"/>
      <c r="C269" s="18" t="s">
        <v>25</v>
      </c>
      <c r="D269" s="11">
        <v>1152</v>
      </c>
      <c r="E269" s="12">
        <f t="shared" si="15"/>
        <v>1</v>
      </c>
      <c r="F269" s="14"/>
      <c r="G269" s="11">
        <v>0</v>
      </c>
      <c r="H269" s="12">
        <f t="shared" si="16"/>
        <v>0</v>
      </c>
      <c r="I269" s="17">
        <f t="shared" si="17"/>
        <v>1152</v>
      </c>
    </row>
    <row r="270" spans="1:9" x14ac:dyDescent="0.2">
      <c r="A270" s="299"/>
      <c r="B270" s="304"/>
      <c r="C270" s="18" t="s">
        <v>5</v>
      </c>
      <c r="D270" s="11">
        <v>3264</v>
      </c>
      <c r="E270" s="12">
        <f t="shared" si="15"/>
        <v>0.52713178294573648</v>
      </c>
      <c r="F270" s="14"/>
      <c r="G270" s="11">
        <v>2928</v>
      </c>
      <c r="H270" s="12">
        <f t="shared" si="16"/>
        <v>0.47286821705426357</v>
      </c>
      <c r="I270" s="17">
        <f t="shared" si="17"/>
        <v>6192</v>
      </c>
    </row>
    <row r="271" spans="1:9" ht="12.75" customHeight="1" thickBot="1" x14ac:dyDescent="0.25">
      <c r="A271" s="299"/>
      <c r="B271" s="305"/>
      <c r="C271" s="276" t="s">
        <v>26</v>
      </c>
      <c r="D271" s="208">
        <f>SUM(D246:D270)</f>
        <v>83520</v>
      </c>
      <c r="E271" s="206">
        <f t="shared" si="15"/>
        <v>0.34942097864649574</v>
      </c>
      <c r="F271" s="218"/>
      <c r="G271" s="208">
        <f>SUM(G246:G270)</f>
        <v>155504</v>
      </c>
      <c r="H271" s="206">
        <f t="shared" si="16"/>
        <v>0.65057902135350421</v>
      </c>
      <c r="I271" s="205">
        <f t="shared" si="17"/>
        <v>239024</v>
      </c>
    </row>
    <row r="272" spans="1:9" x14ac:dyDescent="0.2">
      <c r="A272" s="299"/>
      <c r="B272" s="300" t="s">
        <v>514</v>
      </c>
      <c r="C272" s="187" t="s">
        <v>472</v>
      </c>
      <c r="D272" s="215">
        <v>864</v>
      </c>
      <c r="E272" s="277">
        <f t="shared" si="15"/>
        <v>1</v>
      </c>
      <c r="F272" s="214"/>
      <c r="G272" s="215">
        <v>0</v>
      </c>
      <c r="H272" s="277">
        <f t="shared" si="16"/>
        <v>0</v>
      </c>
      <c r="I272" s="279">
        <f t="shared" si="17"/>
        <v>864</v>
      </c>
    </row>
    <row r="273" spans="1:9" x14ac:dyDescent="0.2">
      <c r="A273" s="299"/>
      <c r="B273" s="306"/>
      <c r="C273" s="18" t="s">
        <v>473</v>
      </c>
      <c r="D273" s="11">
        <v>3088</v>
      </c>
      <c r="E273" s="12">
        <f t="shared" si="15"/>
        <v>1</v>
      </c>
      <c r="F273" s="14"/>
      <c r="G273" s="11">
        <v>0</v>
      </c>
      <c r="H273" s="12">
        <f t="shared" si="16"/>
        <v>0</v>
      </c>
      <c r="I273" s="17">
        <f t="shared" si="17"/>
        <v>3088</v>
      </c>
    </row>
    <row r="274" spans="1:9" ht="15.75" customHeight="1" thickBot="1" x14ac:dyDescent="0.25">
      <c r="A274" s="299"/>
      <c r="B274" s="307"/>
      <c r="C274" s="276" t="s">
        <v>26</v>
      </c>
      <c r="D274" s="212">
        <f>SUM(D272:D273)</f>
        <v>3952</v>
      </c>
      <c r="E274" s="249">
        <f t="shared" si="15"/>
        <v>1</v>
      </c>
      <c r="F274" s="211"/>
      <c r="G274" s="212">
        <f>SUM(G272:G273)</f>
        <v>0</v>
      </c>
      <c r="H274" s="249">
        <f t="shared" si="16"/>
        <v>0</v>
      </c>
      <c r="I274" s="280">
        <f t="shared" si="17"/>
        <v>3952</v>
      </c>
    </row>
    <row r="275" spans="1:9" ht="15.75" thickBot="1" x14ac:dyDescent="0.25">
      <c r="A275" s="296" t="s">
        <v>519</v>
      </c>
      <c r="B275" s="297"/>
      <c r="C275" s="298"/>
      <c r="D275" s="245">
        <f>SUM(D271,D274)</f>
        <v>87472</v>
      </c>
      <c r="E275" s="246">
        <f t="shared" si="15"/>
        <v>0.3600026340050046</v>
      </c>
      <c r="F275" s="247"/>
      <c r="G275" s="245">
        <f>SUM(G271,G274)</f>
        <v>155504</v>
      </c>
      <c r="H275" s="246">
        <f t="shared" si="16"/>
        <v>0.63999736599499535</v>
      </c>
      <c r="I275" s="247">
        <f t="shared" si="17"/>
        <v>242976</v>
      </c>
    </row>
    <row r="276" spans="1:9" x14ac:dyDescent="0.2">
      <c r="D276" s="2"/>
      <c r="E276" s="2"/>
      <c r="F276" s="2"/>
      <c r="G276" s="1"/>
      <c r="H276" s="1"/>
    </row>
  </sheetData>
  <mergeCells count="29">
    <mergeCell ref="B272:B274"/>
    <mergeCell ref="A275:C275"/>
    <mergeCell ref="A174:C174"/>
    <mergeCell ref="A175:A211"/>
    <mergeCell ref="B175:B190"/>
    <mergeCell ref="B191:B211"/>
    <mergeCell ref="A212:A243"/>
    <mergeCell ref="B212:B243"/>
    <mergeCell ref="A244:C244"/>
    <mergeCell ref="A245:A274"/>
    <mergeCell ref="B245:B271"/>
    <mergeCell ref="A114:C114"/>
    <mergeCell ref="A115:A155"/>
    <mergeCell ref="B115:B155"/>
    <mergeCell ref="A156:A173"/>
    <mergeCell ref="B156:B169"/>
    <mergeCell ref="B170:B173"/>
    <mergeCell ref="A39:C39"/>
    <mergeCell ref="A40:A78"/>
    <mergeCell ref="B40:B78"/>
    <mergeCell ref="A79:A113"/>
    <mergeCell ref="B79:B94"/>
    <mergeCell ref="B95:B113"/>
    <mergeCell ref="D6:E6"/>
    <mergeCell ref="G6:H6"/>
    <mergeCell ref="B8:C8"/>
    <mergeCell ref="A9:A38"/>
    <mergeCell ref="B9:B21"/>
    <mergeCell ref="B22:B38"/>
  </mergeCells>
  <phoneticPr fontId="5" type="noConversion"/>
  <printOptions horizontalCentered="1"/>
  <pageMargins left="0.25" right="0.25" top="1" bottom="1" header="0.5" footer="0.5"/>
  <pageSetup orientation="portrait" r:id="rId1"/>
  <headerFooter alignWithMargins="0">
    <oddFooter>&amp;C&amp;10Collin IRO tkm; 10/29/2020; Page &amp;P of &amp;N
...\Faculty Workload\F-T vs P-T Faculty Load Reports\202110 Contact Hours.xlsx</oddFooter>
  </headerFooter>
  <rowBreaks count="4" manualBreakCount="4">
    <brk id="21" min="1" max="8" man="1"/>
    <brk id="57" min="1" max="8" man="1"/>
    <brk id="97" min="1" max="8" man="1"/>
    <brk id="134" min="1"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6"/>
  <sheetViews>
    <sheetView zoomScale="140" zoomScaleNormal="140" workbookViewId="0">
      <pane ySplit="7" topLeftCell="A8" activePane="bottomLeft" state="frozen"/>
      <selection activeCell="A8" sqref="A8"/>
      <selection pane="bottomLeft" activeCell="A8" sqref="A8"/>
    </sheetView>
  </sheetViews>
  <sheetFormatPr defaultColWidth="8.88671875" defaultRowHeight="12.75" x14ac:dyDescent="0.2"/>
  <cols>
    <col min="1" max="1" width="1.77734375" style="9" customWidth="1"/>
    <col min="2" max="2" width="10.77734375" style="9" customWidth="1"/>
    <col min="3" max="3" width="25.77734375" style="9" customWidth="1"/>
    <col min="4" max="4" width="8.77734375" style="9" customWidth="1"/>
    <col min="5" max="5" width="6.77734375" style="9" customWidth="1"/>
    <col min="6" max="6" width="1.77734375" style="9" customWidth="1"/>
    <col min="7" max="7" width="8.77734375" style="9" customWidth="1"/>
    <col min="8" max="8" width="6.77734375" style="9" customWidth="1"/>
    <col min="9" max="9" width="8.77734375" style="9" customWidth="1"/>
    <col min="10" max="12" width="1.77734375" style="9" customWidth="1"/>
    <col min="13" max="13" width="25.88671875" style="9" bestFit="1" customWidth="1"/>
    <col min="14" max="16" width="8.88671875" style="9"/>
    <col min="17" max="17" width="1.77734375" style="9" customWidth="1"/>
    <col min="18" max="16384" width="8.88671875" style="9"/>
  </cols>
  <sheetData>
    <row r="1" spans="1:16" ht="12.75" customHeight="1" x14ac:dyDescent="0.2">
      <c r="B1" s="36" t="s">
        <v>286</v>
      </c>
      <c r="C1" s="29"/>
      <c r="D1" s="29"/>
      <c r="E1" s="29"/>
      <c r="F1" s="29"/>
      <c r="G1" s="29"/>
      <c r="H1" s="29"/>
      <c r="I1" s="29"/>
    </row>
    <row r="2" spans="1:16" ht="12.75" customHeight="1" x14ac:dyDescent="0.2">
      <c r="B2" s="36" t="s">
        <v>125</v>
      </c>
      <c r="C2" s="29"/>
      <c r="D2" s="29"/>
      <c r="E2" s="29"/>
      <c r="F2" s="29"/>
      <c r="G2" s="29"/>
      <c r="H2" s="29"/>
      <c r="I2" s="29"/>
    </row>
    <row r="3" spans="1:16" ht="12.75" customHeight="1" x14ac:dyDescent="0.2">
      <c r="B3" s="36" t="s">
        <v>45</v>
      </c>
      <c r="C3" s="29"/>
      <c r="D3" s="29"/>
      <c r="E3" s="29"/>
      <c r="F3" s="29"/>
      <c r="G3" s="29"/>
      <c r="H3" s="29"/>
      <c r="I3" s="29"/>
    </row>
    <row r="4" spans="1:16" ht="12.75" customHeight="1" x14ac:dyDescent="0.2">
      <c r="B4" s="36" t="s">
        <v>298</v>
      </c>
      <c r="C4" s="29"/>
      <c r="D4" s="29"/>
      <c r="E4" s="29"/>
      <c r="F4" s="29"/>
      <c r="G4" s="29"/>
      <c r="H4" s="29"/>
      <c r="I4" s="29"/>
    </row>
    <row r="5" spans="1:16" ht="12.75" customHeight="1" x14ac:dyDescent="0.2">
      <c r="B5" s="101"/>
    </row>
    <row r="6" spans="1:16" ht="12.75" customHeight="1" x14ac:dyDescent="0.2">
      <c r="D6" s="291" t="s">
        <v>50</v>
      </c>
      <c r="E6" s="291"/>
      <c r="F6" s="3"/>
      <c r="G6" s="291" t="s">
        <v>27</v>
      </c>
      <c r="H6" s="291"/>
      <c r="I6" s="3"/>
    </row>
    <row r="7" spans="1:16" ht="12.75" customHeight="1" x14ac:dyDescent="0.2">
      <c r="B7" s="4" t="s">
        <v>28</v>
      </c>
      <c r="C7" s="4" t="s">
        <v>29</v>
      </c>
      <c r="D7" s="5" t="s">
        <v>30</v>
      </c>
      <c r="E7" s="90" t="s">
        <v>31</v>
      </c>
      <c r="F7" s="5"/>
      <c r="G7" s="5" t="s">
        <v>30</v>
      </c>
      <c r="H7" s="90" t="s">
        <v>31</v>
      </c>
      <c r="I7" s="5" t="s">
        <v>32</v>
      </c>
    </row>
    <row r="8" spans="1:16" ht="12.75" customHeight="1" thickBot="1" x14ac:dyDescent="0.25">
      <c r="A8" s="236"/>
      <c r="B8" s="295" t="s">
        <v>543</v>
      </c>
      <c r="C8" s="295"/>
      <c r="D8" s="208">
        <f>SUM(D39,D114,D174,D244,D275)</f>
        <v>1633088</v>
      </c>
      <c r="E8" s="206">
        <f>D8/$I8</f>
        <v>0.72351194062648416</v>
      </c>
      <c r="F8" s="205"/>
      <c r="G8" s="208">
        <f>SUM(G39,G114,G174,G244,G275)</f>
        <v>624080</v>
      </c>
      <c r="H8" s="206">
        <f>G8/$I8</f>
        <v>0.27648805937351584</v>
      </c>
      <c r="I8" s="208">
        <f>+D8+G8</f>
        <v>2257168</v>
      </c>
      <c r="N8" s="16"/>
      <c r="O8" s="16"/>
      <c r="P8" s="16"/>
    </row>
    <row r="9" spans="1:16" ht="12.75" customHeight="1" x14ac:dyDescent="0.2">
      <c r="A9" s="308" t="s">
        <v>441</v>
      </c>
      <c r="B9" s="309" t="s">
        <v>509</v>
      </c>
      <c r="C9" s="190" t="s">
        <v>312</v>
      </c>
      <c r="D9" s="94"/>
      <c r="E9" s="95"/>
      <c r="F9" s="94"/>
      <c r="G9" s="94"/>
      <c r="H9" s="95"/>
      <c r="I9" s="94"/>
      <c r="N9" s="16"/>
      <c r="O9" s="16"/>
      <c r="P9" s="16"/>
    </row>
    <row r="10" spans="1:16" ht="12.75" customHeight="1" x14ac:dyDescent="0.2">
      <c r="A10" s="308"/>
      <c r="B10" s="310"/>
      <c r="C10" s="191" t="s">
        <v>15</v>
      </c>
      <c r="D10" s="19">
        <v>0</v>
      </c>
      <c r="E10" s="20" t="s">
        <v>165</v>
      </c>
      <c r="F10" s="19"/>
      <c r="G10" s="19">
        <v>0</v>
      </c>
      <c r="H10" s="20" t="s">
        <v>165</v>
      </c>
      <c r="I10" s="19">
        <f t="shared" ref="I10:I73" si="0">+D10+G10</f>
        <v>0</v>
      </c>
      <c r="N10" s="16"/>
      <c r="O10" s="16"/>
      <c r="P10" s="16"/>
    </row>
    <row r="11" spans="1:16" ht="12.75" customHeight="1" x14ac:dyDescent="0.2">
      <c r="A11" s="308"/>
      <c r="B11" s="310"/>
      <c r="C11" s="191" t="s">
        <v>39</v>
      </c>
      <c r="D11" s="11">
        <v>6048</v>
      </c>
      <c r="E11" s="12">
        <f t="shared" ref="E11:E74" si="1">+D11/$I11</f>
        <v>1</v>
      </c>
      <c r="F11" s="11"/>
      <c r="G11" s="11">
        <v>0</v>
      </c>
      <c r="H11" s="12">
        <f t="shared" ref="H11:H74" si="2">+G11/$I11</f>
        <v>0</v>
      </c>
      <c r="I11" s="11">
        <f t="shared" si="0"/>
        <v>6048</v>
      </c>
      <c r="N11" s="16"/>
      <c r="O11" s="16"/>
      <c r="P11" s="16"/>
    </row>
    <row r="12" spans="1:16" ht="12.75" customHeight="1" x14ac:dyDescent="0.2">
      <c r="A12" s="308"/>
      <c r="B12" s="311"/>
      <c r="C12" s="18" t="s">
        <v>357</v>
      </c>
      <c r="D12" s="11">
        <v>1056</v>
      </c>
      <c r="E12" s="12">
        <f t="shared" si="1"/>
        <v>1</v>
      </c>
      <c r="F12" s="11"/>
      <c r="G12" s="11">
        <v>0</v>
      </c>
      <c r="H12" s="12">
        <f t="shared" si="2"/>
        <v>0</v>
      </c>
      <c r="I12" s="11">
        <f t="shared" si="0"/>
        <v>1056</v>
      </c>
      <c r="O12" s="16"/>
      <c r="P12" s="16"/>
    </row>
    <row r="13" spans="1:16" ht="12.75" customHeight="1" x14ac:dyDescent="0.2">
      <c r="A13" s="308"/>
      <c r="B13" s="311"/>
      <c r="C13" s="18" t="s">
        <v>1</v>
      </c>
      <c r="D13" s="11">
        <v>19152</v>
      </c>
      <c r="E13" s="12">
        <f t="shared" si="1"/>
        <v>1</v>
      </c>
      <c r="F13" s="11"/>
      <c r="G13" s="11">
        <v>0</v>
      </c>
      <c r="H13" s="12">
        <f t="shared" si="2"/>
        <v>0</v>
      </c>
      <c r="I13" s="11">
        <f t="shared" si="0"/>
        <v>19152</v>
      </c>
      <c r="N13" s="16"/>
      <c r="O13" s="16"/>
      <c r="P13" s="16"/>
    </row>
    <row r="14" spans="1:16" ht="12.75" customHeight="1" x14ac:dyDescent="0.2">
      <c r="A14" s="308"/>
      <c r="B14" s="311"/>
      <c r="C14" s="18" t="s">
        <v>17</v>
      </c>
      <c r="D14" s="19">
        <v>0</v>
      </c>
      <c r="E14" s="20" t="s">
        <v>165</v>
      </c>
      <c r="F14" s="14"/>
      <c r="G14" s="19">
        <v>0</v>
      </c>
      <c r="H14" s="20" t="s">
        <v>165</v>
      </c>
      <c r="I14" s="11">
        <f t="shared" si="0"/>
        <v>0</v>
      </c>
    </row>
    <row r="15" spans="1:16" ht="12.75" customHeight="1" x14ac:dyDescent="0.2">
      <c r="A15" s="308"/>
      <c r="B15" s="311"/>
      <c r="C15" s="18" t="s">
        <v>22</v>
      </c>
      <c r="D15" s="17">
        <v>9168</v>
      </c>
      <c r="E15" s="12">
        <f t="shared" si="1"/>
        <v>1</v>
      </c>
      <c r="F15" s="11"/>
      <c r="G15" s="17">
        <v>0</v>
      </c>
      <c r="H15" s="12">
        <f t="shared" si="2"/>
        <v>0</v>
      </c>
      <c r="I15" s="11">
        <f t="shared" si="0"/>
        <v>9168</v>
      </c>
      <c r="N15" s="16"/>
      <c r="O15" s="16"/>
      <c r="P15" s="16"/>
    </row>
    <row r="16" spans="1:16" ht="12.75" customHeight="1" x14ac:dyDescent="0.2">
      <c r="A16" s="308"/>
      <c r="B16" s="311"/>
      <c r="C16" s="18" t="s">
        <v>6</v>
      </c>
      <c r="D16" s="17">
        <v>7296</v>
      </c>
      <c r="E16" s="12">
        <f t="shared" si="1"/>
        <v>1</v>
      </c>
      <c r="F16" s="11"/>
      <c r="G16" s="17">
        <v>0</v>
      </c>
      <c r="H16" s="12">
        <f t="shared" si="2"/>
        <v>0</v>
      </c>
      <c r="I16" s="11">
        <f t="shared" si="0"/>
        <v>7296</v>
      </c>
      <c r="N16" s="16"/>
      <c r="P16" s="16"/>
    </row>
    <row r="17" spans="1:16" ht="12.75" customHeight="1" x14ac:dyDescent="0.2">
      <c r="A17" s="308"/>
      <c r="B17" s="311"/>
      <c r="C17" s="18" t="s">
        <v>19</v>
      </c>
      <c r="D17" s="11">
        <v>0</v>
      </c>
      <c r="E17" s="12">
        <f t="shared" si="1"/>
        <v>0</v>
      </c>
      <c r="F17" s="11"/>
      <c r="G17" s="11">
        <v>2304</v>
      </c>
      <c r="H17" s="12">
        <f t="shared" si="2"/>
        <v>1</v>
      </c>
      <c r="I17" s="11">
        <f t="shared" si="0"/>
        <v>2304</v>
      </c>
    </row>
    <row r="18" spans="1:16" ht="12.75" customHeight="1" x14ac:dyDescent="0.2">
      <c r="A18" s="308"/>
      <c r="B18" s="311"/>
      <c r="C18" s="18" t="s">
        <v>23</v>
      </c>
      <c r="D18" s="11">
        <v>4992</v>
      </c>
      <c r="E18" s="12">
        <f t="shared" si="1"/>
        <v>0.78787878787878785</v>
      </c>
      <c r="F18" s="11"/>
      <c r="G18" s="11">
        <v>1344</v>
      </c>
      <c r="H18" s="12">
        <f t="shared" si="2"/>
        <v>0.21212121212121213</v>
      </c>
      <c r="I18" s="11">
        <f t="shared" si="0"/>
        <v>6336</v>
      </c>
    </row>
    <row r="19" spans="1:16" ht="12.75" customHeight="1" x14ac:dyDescent="0.2">
      <c r="A19" s="308"/>
      <c r="B19" s="311"/>
      <c r="C19" s="18" t="s">
        <v>24</v>
      </c>
      <c r="D19" s="11">
        <v>2880</v>
      </c>
      <c r="E19" s="12">
        <f t="shared" si="1"/>
        <v>1</v>
      </c>
      <c r="F19" s="11"/>
      <c r="G19" s="11">
        <v>0</v>
      </c>
      <c r="H19" s="12">
        <f t="shared" si="2"/>
        <v>0</v>
      </c>
      <c r="I19" s="11">
        <f t="shared" si="0"/>
        <v>2880</v>
      </c>
      <c r="N19" s="16"/>
      <c r="O19" s="16"/>
      <c r="P19" s="16"/>
    </row>
    <row r="20" spans="1:16" ht="12.75" customHeight="1" x14ac:dyDescent="0.2">
      <c r="A20" s="308"/>
      <c r="B20" s="311"/>
      <c r="C20" s="18" t="s">
        <v>5</v>
      </c>
      <c r="D20" s="11">
        <v>5472</v>
      </c>
      <c r="E20" s="12">
        <f t="shared" si="1"/>
        <v>1</v>
      </c>
      <c r="F20" s="11"/>
      <c r="G20" s="11">
        <v>0</v>
      </c>
      <c r="H20" s="12">
        <f t="shared" si="2"/>
        <v>0</v>
      </c>
      <c r="I20" s="11">
        <f t="shared" si="0"/>
        <v>5472</v>
      </c>
      <c r="N20" s="16"/>
      <c r="O20" s="16"/>
      <c r="P20" s="16"/>
    </row>
    <row r="21" spans="1:16" ht="12.75" customHeight="1" thickBot="1" x14ac:dyDescent="0.25">
      <c r="A21" s="308"/>
      <c r="B21" s="312"/>
      <c r="C21" s="204" t="s">
        <v>26</v>
      </c>
      <c r="D21" s="205">
        <f>SUM(D10:D20)</f>
        <v>56064</v>
      </c>
      <c r="E21" s="206">
        <f t="shared" si="1"/>
        <v>0.93890675241157562</v>
      </c>
      <c r="F21" s="207"/>
      <c r="G21" s="205">
        <f>SUM(G10:G20)</f>
        <v>3648</v>
      </c>
      <c r="H21" s="206">
        <f t="shared" si="2"/>
        <v>6.1093247588424437E-2</v>
      </c>
      <c r="I21" s="208">
        <f t="shared" si="0"/>
        <v>59712</v>
      </c>
      <c r="N21" s="16"/>
      <c r="O21" s="16"/>
      <c r="P21" s="16"/>
    </row>
    <row r="22" spans="1:16" ht="12.75" customHeight="1" x14ac:dyDescent="0.2">
      <c r="A22" s="308"/>
      <c r="B22" s="313" t="s">
        <v>510</v>
      </c>
      <c r="C22" s="187" t="s">
        <v>479</v>
      </c>
      <c r="D22" s="19">
        <v>0</v>
      </c>
      <c r="E22" s="20" t="s">
        <v>165</v>
      </c>
      <c r="F22" s="19"/>
      <c r="G22" s="19">
        <v>0</v>
      </c>
      <c r="H22" s="20" t="s">
        <v>165</v>
      </c>
      <c r="I22" s="19">
        <f t="shared" si="0"/>
        <v>0</v>
      </c>
    </row>
    <row r="23" spans="1:16" ht="12.75" customHeight="1" x14ac:dyDescent="0.2">
      <c r="A23" s="308"/>
      <c r="B23" s="313"/>
      <c r="C23" s="18" t="s">
        <v>480</v>
      </c>
      <c r="D23" s="19">
        <v>0</v>
      </c>
      <c r="E23" s="20" t="s">
        <v>165</v>
      </c>
      <c r="F23" s="14"/>
      <c r="G23" s="19">
        <v>0</v>
      </c>
      <c r="H23" s="20" t="s">
        <v>165</v>
      </c>
      <c r="I23" s="11">
        <f t="shared" si="0"/>
        <v>0</v>
      </c>
      <c r="N23" s="16"/>
      <c r="O23" s="16"/>
      <c r="P23" s="16"/>
    </row>
    <row r="24" spans="1:16" ht="12.75" customHeight="1" x14ac:dyDescent="0.2">
      <c r="A24" s="308"/>
      <c r="B24" s="313"/>
      <c r="C24" s="18" t="s">
        <v>101</v>
      </c>
      <c r="D24" s="14">
        <v>896</v>
      </c>
      <c r="E24" s="12">
        <f t="shared" si="1"/>
        <v>0.36842105263157893</v>
      </c>
      <c r="F24" s="14"/>
      <c r="G24" s="11">
        <v>1536</v>
      </c>
      <c r="H24" s="12">
        <f t="shared" si="2"/>
        <v>0.63157894736842102</v>
      </c>
      <c r="I24" s="11">
        <f t="shared" si="0"/>
        <v>2432</v>
      </c>
    </row>
    <row r="25" spans="1:16" ht="12.75" customHeight="1" x14ac:dyDescent="0.2">
      <c r="A25" s="308"/>
      <c r="B25" s="313"/>
      <c r="C25" s="18" t="s">
        <v>481</v>
      </c>
      <c r="D25" s="19">
        <v>0</v>
      </c>
      <c r="E25" s="20" t="s">
        <v>165</v>
      </c>
      <c r="F25" s="11"/>
      <c r="G25" s="19">
        <v>0</v>
      </c>
      <c r="H25" s="20" t="s">
        <v>165</v>
      </c>
      <c r="I25" s="11">
        <f t="shared" si="0"/>
        <v>0</v>
      </c>
    </row>
    <row r="26" spans="1:16" ht="12.75" customHeight="1" x14ac:dyDescent="0.2">
      <c r="A26" s="308"/>
      <c r="B26" s="313"/>
      <c r="C26" s="18" t="s">
        <v>482</v>
      </c>
      <c r="D26" s="19">
        <v>0</v>
      </c>
      <c r="E26" s="20" t="s">
        <v>165</v>
      </c>
      <c r="F26" s="11"/>
      <c r="G26" s="19">
        <v>0</v>
      </c>
      <c r="H26" s="20" t="s">
        <v>165</v>
      </c>
      <c r="I26" s="11">
        <f t="shared" si="0"/>
        <v>0</v>
      </c>
    </row>
    <row r="27" spans="1:16" ht="12.75" customHeight="1" x14ac:dyDescent="0.2">
      <c r="A27" s="308"/>
      <c r="B27" s="313"/>
      <c r="C27" s="18" t="s">
        <v>483</v>
      </c>
      <c r="D27" s="19">
        <v>0</v>
      </c>
      <c r="E27" s="20" t="s">
        <v>165</v>
      </c>
      <c r="F27" s="11"/>
      <c r="G27" s="19">
        <v>0</v>
      </c>
      <c r="H27" s="20" t="s">
        <v>165</v>
      </c>
      <c r="I27" s="11">
        <f t="shared" si="0"/>
        <v>0</v>
      </c>
    </row>
    <row r="28" spans="1:16" ht="12.75" customHeight="1" x14ac:dyDescent="0.2">
      <c r="A28" s="308"/>
      <c r="B28" s="313"/>
      <c r="C28" s="18" t="s">
        <v>484</v>
      </c>
      <c r="D28" s="19">
        <v>0</v>
      </c>
      <c r="E28" s="20" t="s">
        <v>165</v>
      </c>
      <c r="F28" s="11"/>
      <c r="G28" s="19">
        <v>0</v>
      </c>
      <c r="H28" s="20" t="s">
        <v>165</v>
      </c>
      <c r="I28" s="11">
        <f t="shared" si="0"/>
        <v>0</v>
      </c>
    </row>
    <row r="29" spans="1:16" ht="12.75" customHeight="1" x14ac:dyDescent="0.2">
      <c r="A29" s="308"/>
      <c r="B29" s="313"/>
      <c r="C29" s="18" t="s">
        <v>103</v>
      </c>
      <c r="D29" s="19">
        <v>0</v>
      </c>
      <c r="E29" s="20" t="s">
        <v>165</v>
      </c>
      <c r="F29" s="11"/>
      <c r="G29" s="19">
        <v>0</v>
      </c>
      <c r="H29" s="20" t="s">
        <v>165</v>
      </c>
      <c r="I29" s="11">
        <f t="shared" si="0"/>
        <v>0</v>
      </c>
      <c r="N29" s="16"/>
      <c r="O29" s="16"/>
      <c r="P29" s="16"/>
    </row>
    <row r="30" spans="1:16" ht="12.75" customHeight="1" x14ac:dyDescent="0.2">
      <c r="A30" s="308"/>
      <c r="B30" s="313"/>
      <c r="C30" s="18" t="s">
        <v>104</v>
      </c>
      <c r="D30" s="11">
        <v>1344</v>
      </c>
      <c r="E30" s="12">
        <f t="shared" si="1"/>
        <v>1</v>
      </c>
      <c r="F30" s="11"/>
      <c r="G30" s="11">
        <v>0</v>
      </c>
      <c r="H30" s="12">
        <f t="shared" si="2"/>
        <v>0</v>
      </c>
      <c r="I30" s="11">
        <f t="shared" si="0"/>
        <v>1344</v>
      </c>
    </row>
    <row r="31" spans="1:16" ht="12.75" customHeight="1" x14ac:dyDescent="0.2">
      <c r="A31" s="308"/>
      <c r="B31" s="313"/>
      <c r="C31" s="18" t="s">
        <v>485</v>
      </c>
      <c r="D31" s="19">
        <v>0</v>
      </c>
      <c r="E31" s="20" t="s">
        <v>165</v>
      </c>
      <c r="F31" s="11"/>
      <c r="G31" s="19">
        <v>0</v>
      </c>
      <c r="H31" s="20" t="s">
        <v>165</v>
      </c>
      <c r="I31" s="11">
        <f t="shared" si="0"/>
        <v>0</v>
      </c>
    </row>
    <row r="32" spans="1:16" ht="12.75" customHeight="1" x14ac:dyDescent="0.2">
      <c r="A32" s="308"/>
      <c r="B32" s="313"/>
      <c r="C32" s="18" t="s">
        <v>131</v>
      </c>
      <c r="D32" s="19">
        <v>0</v>
      </c>
      <c r="E32" s="20" t="s">
        <v>165</v>
      </c>
      <c r="F32" s="19"/>
      <c r="G32" s="19">
        <v>0</v>
      </c>
      <c r="H32" s="20" t="s">
        <v>165</v>
      </c>
      <c r="I32" s="19">
        <f t="shared" si="0"/>
        <v>0</v>
      </c>
    </row>
    <row r="33" spans="1:16" ht="12.75" customHeight="1" x14ac:dyDescent="0.2">
      <c r="A33" s="308"/>
      <c r="B33" s="313"/>
      <c r="C33" s="18" t="s">
        <v>478</v>
      </c>
      <c r="D33" s="19">
        <v>0</v>
      </c>
      <c r="E33" s="20" t="s">
        <v>165</v>
      </c>
      <c r="F33" s="14"/>
      <c r="G33" s="19">
        <v>0</v>
      </c>
      <c r="H33" s="20" t="s">
        <v>165</v>
      </c>
      <c r="I33" s="11">
        <f t="shared" si="0"/>
        <v>0</v>
      </c>
    </row>
    <row r="34" spans="1:16" ht="12.75" customHeight="1" x14ac:dyDescent="0.2">
      <c r="A34" s="308"/>
      <c r="B34" s="313"/>
      <c r="C34" s="18" t="s">
        <v>105</v>
      </c>
      <c r="D34" s="11">
        <v>10400</v>
      </c>
      <c r="E34" s="12">
        <f t="shared" si="1"/>
        <v>0.64484126984126988</v>
      </c>
      <c r="F34" s="11"/>
      <c r="G34" s="11">
        <v>5728</v>
      </c>
      <c r="H34" s="12">
        <f t="shared" si="2"/>
        <v>0.35515873015873017</v>
      </c>
      <c r="I34" s="11">
        <f t="shared" si="0"/>
        <v>16128</v>
      </c>
    </row>
    <row r="35" spans="1:16" ht="12.75" customHeight="1" x14ac:dyDescent="0.2">
      <c r="A35" s="308"/>
      <c r="B35" s="313"/>
      <c r="C35" s="18" t="s">
        <v>477</v>
      </c>
      <c r="D35" s="19">
        <v>0</v>
      </c>
      <c r="E35" s="20" t="s">
        <v>165</v>
      </c>
      <c r="F35" s="11"/>
      <c r="G35" s="19">
        <v>0</v>
      </c>
      <c r="H35" s="20" t="s">
        <v>165</v>
      </c>
      <c r="I35" s="11">
        <f t="shared" si="0"/>
        <v>0</v>
      </c>
    </row>
    <row r="36" spans="1:16" ht="12.75" customHeight="1" x14ac:dyDescent="0.2">
      <c r="A36" s="308"/>
      <c r="B36" s="313"/>
      <c r="C36" s="18" t="s">
        <v>476</v>
      </c>
      <c r="D36" s="19">
        <v>0</v>
      </c>
      <c r="E36" s="20" t="s">
        <v>165</v>
      </c>
      <c r="F36" s="11"/>
      <c r="G36" s="19">
        <v>0</v>
      </c>
      <c r="H36" s="20" t="s">
        <v>165</v>
      </c>
      <c r="I36" s="11">
        <f t="shared" si="0"/>
        <v>0</v>
      </c>
    </row>
    <row r="37" spans="1:16" ht="12.75" customHeight="1" x14ac:dyDescent="0.2">
      <c r="A37" s="308"/>
      <c r="B37" s="313"/>
      <c r="C37" s="18" t="s">
        <v>475</v>
      </c>
      <c r="D37" s="19">
        <v>0</v>
      </c>
      <c r="E37" s="20" t="s">
        <v>165</v>
      </c>
      <c r="F37" s="11"/>
      <c r="G37" s="19">
        <v>0</v>
      </c>
      <c r="H37" s="20" t="s">
        <v>165</v>
      </c>
      <c r="I37" s="11">
        <f t="shared" si="0"/>
        <v>0</v>
      </c>
      <c r="N37" s="16"/>
      <c r="O37" s="16"/>
      <c r="P37" s="16"/>
    </row>
    <row r="38" spans="1:16" ht="12.75" customHeight="1" thickBot="1" x14ac:dyDescent="0.25">
      <c r="A38" s="308"/>
      <c r="B38" s="314"/>
      <c r="C38" s="276" t="s">
        <v>26</v>
      </c>
      <c r="D38" s="205">
        <f>SUM(D22:D37)</f>
        <v>12640</v>
      </c>
      <c r="E38" s="206">
        <f t="shared" si="1"/>
        <v>0.635048231511254</v>
      </c>
      <c r="F38" s="208"/>
      <c r="G38" s="205">
        <f>SUM(G22:G37)</f>
        <v>7264</v>
      </c>
      <c r="H38" s="206">
        <f t="shared" si="2"/>
        <v>0.364951768488746</v>
      </c>
      <c r="I38" s="208">
        <f t="shared" si="0"/>
        <v>19904</v>
      </c>
      <c r="N38" s="16"/>
      <c r="O38" s="16"/>
      <c r="P38" s="16"/>
    </row>
    <row r="39" spans="1:16" ht="12.75" customHeight="1" thickBot="1" x14ac:dyDescent="0.25">
      <c r="A39" s="296" t="s">
        <v>515</v>
      </c>
      <c r="B39" s="297"/>
      <c r="C39" s="298"/>
      <c r="D39" s="245">
        <f>SUM(D21,D38)</f>
        <v>68704</v>
      </c>
      <c r="E39" s="246">
        <f t="shared" si="1"/>
        <v>0.86294212218649513</v>
      </c>
      <c r="F39" s="247"/>
      <c r="G39" s="245">
        <f>SUM(G21,G38)</f>
        <v>10912</v>
      </c>
      <c r="H39" s="246">
        <f t="shared" si="2"/>
        <v>0.13705787781350481</v>
      </c>
      <c r="I39" s="247">
        <f t="shared" si="0"/>
        <v>79616</v>
      </c>
    </row>
    <row r="40" spans="1:16" ht="12.75" customHeight="1" x14ac:dyDescent="0.2">
      <c r="A40" s="315" t="s">
        <v>133</v>
      </c>
      <c r="B40" s="309" t="s">
        <v>509</v>
      </c>
      <c r="C40" s="192" t="s">
        <v>86</v>
      </c>
      <c r="D40" s="79"/>
      <c r="E40" s="78"/>
      <c r="F40" s="79"/>
      <c r="G40" s="79"/>
      <c r="H40" s="78"/>
      <c r="I40" s="79"/>
    </row>
    <row r="41" spans="1:16" ht="12.75" customHeight="1" x14ac:dyDescent="0.2">
      <c r="A41" s="316"/>
      <c r="B41" s="316"/>
      <c r="C41" s="18" t="s">
        <v>20</v>
      </c>
      <c r="D41" s="11">
        <v>0</v>
      </c>
      <c r="E41" s="12">
        <f t="shared" si="1"/>
        <v>0</v>
      </c>
      <c r="F41" s="14"/>
      <c r="G41" s="11">
        <v>2304</v>
      </c>
      <c r="H41" s="12">
        <f t="shared" si="2"/>
        <v>1</v>
      </c>
      <c r="I41" s="11">
        <f t="shared" si="0"/>
        <v>2304</v>
      </c>
      <c r="N41" s="16"/>
      <c r="O41" s="16"/>
      <c r="P41" s="16"/>
    </row>
    <row r="42" spans="1:16" ht="12.75" customHeight="1" x14ac:dyDescent="0.2">
      <c r="A42" s="316"/>
      <c r="B42" s="316"/>
      <c r="C42" s="18" t="s">
        <v>7</v>
      </c>
      <c r="D42" s="11">
        <v>6960</v>
      </c>
      <c r="E42" s="12">
        <f t="shared" si="1"/>
        <v>0.7142857142857143</v>
      </c>
      <c r="F42" s="11"/>
      <c r="G42" s="11">
        <v>2784</v>
      </c>
      <c r="H42" s="12">
        <f t="shared" si="2"/>
        <v>0.2857142857142857</v>
      </c>
      <c r="I42" s="11">
        <f t="shared" si="0"/>
        <v>9744</v>
      </c>
      <c r="N42" s="16"/>
      <c r="O42" s="16"/>
      <c r="P42" s="16"/>
    </row>
    <row r="43" spans="1:16" ht="12.75" customHeight="1" x14ac:dyDescent="0.2">
      <c r="A43" s="316"/>
      <c r="B43" s="316"/>
      <c r="C43" s="18" t="s">
        <v>357</v>
      </c>
      <c r="D43" s="11">
        <v>3600</v>
      </c>
      <c r="E43" s="12">
        <f t="shared" si="1"/>
        <v>0.75</v>
      </c>
      <c r="F43" s="11"/>
      <c r="G43" s="11">
        <v>1200</v>
      </c>
      <c r="H43" s="12">
        <f t="shared" si="2"/>
        <v>0.25</v>
      </c>
      <c r="I43" s="11">
        <f t="shared" si="0"/>
        <v>4800</v>
      </c>
    </row>
    <row r="44" spans="1:16" ht="12.75" customHeight="1" x14ac:dyDescent="0.2">
      <c r="A44" s="316"/>
      <c r="B44" s="316"/>
      <c r="C44" s="18" t="s">
        <v>21</v>
      </c>
      <c r="D44" s="11">
        <v>0</v>
      </c>
      <c r="E44" s="12">
        <f t="shared" si="1"/>
        <v>0</v>
      </c>
      <c r="F44" s="11"/>
      <c r="G44" s="11">
        <v>2304</v>
      </c>
      <c r="H44" s="12">
        <f t="shared" si="2"/>
        <v>1</v>
      </c>
      <c r="I44" s="11">
        <f t="shared" si="0"/>
        <v>2304</v>
      </c>
    </row>
    <row r="45" spans="1:16" ht="12.75" customHeight="1" x14ac:dyDescent="0.2">
      <c r="A45" s="316"/>
      <c r="B45" s="316"/>
      <c r="C45" s="18" t="s">
        <v>22</v>
      </c>
      <c r="D45" s="11">
        <v>41136.000000000007</v>
      </c>
      <c r="E45" s="12">
        <f t="shared" si="1"/>
        <v>0.72259696458684652</v>
      </c>
      <c r="F45" s="11"/>
      <c r="G45" s="11">
        <v>15792.000000000004</v>
      </c>
      <c r="H45" s="12">
        <f t="shared" si="2"/>
        <v>0.27740303541315348</v>
      </c>
      <c r="I45" s="11">
        <f t="shared" si="0"/>
        <v>56928.000000000015</v>
      </c>
      <c r="N45" s="16"/>
      <c r="O45" s="16"/>
      <c r="P45" s="16"/>
    </row>
    <row r="46" spans="1:16" ht="12.75" customHeight="1" x14ac:dyDescent="0.2">
      <c r="A46" s="316"/>
      <c r="B46" s="316"/>
      <c r="C46" s="18" t="s">
        <v>23</v>
      </c>
      <c r="D46" s="199">
        <v>34624</v>
      </c>
      <c r="E46" s="200">
        <f t="shared" si="1"/>
        <v>0.71822104215068039</v>
      </c>
      <c r="F46" s="189"/>
      <c r="G46" s="199">
        <v>13584</v>
      </c>
      <c r="H46" s="200">
        <f t="shared" si="2"/>
        <v>0.28177895784931961</v>
      </c>
      <c r="I46" s="199">
        <f t="shared" si="0"/>
        <v>48208</v>
      </c>
    </row>
    <row r="47" spans="1:16" ht="12.75" customHeight="1" x14ac:dyDescent="0.2">
      <c r="A47" s="316"/>
      <c r="B47" s="316"/>
      <c r="C47" s="18" t="s">
        <v>24</v>
      </c>
      <c r="D47" s="199">
        <v>12192</v>
      </c>
      <c r="E47" s="200">
        <f t="shared" si="1"/>
        <v>0.60911270983213428</v>
      </c>
      <c r="F47" s="189"/>
      <c r="G47" s="199">
        <v>7824</v>
      </c>
      <c r="H47" s="200">
        <f t="shared" si="2"/>
        <v>0.39088729016786572</v>
      </c>
      <c r="I47" s="199">
        <f t="shared" si="0"/>
        <v>20016</v>
      </c>
    </row>
    <row r="48" spans="1:16" ht="12.75" customHeight="1" x14ac:dyDescent="0.2">
      <c r="A48" s="316"/>
      <c r="B48" s="316"/>
      <c r="C48" s="18" t="s">
        <v>25</v>
      </c>
      <c r="D48" s="199">
        <v>6672</v>
      </c>
      <c r="E48" s="200">
        <f t="shared" si="1"/>
        <v>0.66826923076923073</v>
      </c>
      <c r="F48" s="189"/>
      <c r="G48" s="199">
        <v>3312</v>
      </c>
      <c r="H48" s="200">
        <f t="shared" si="2"/>
        <v>0.33173076923076922</v>
      </c>
      <c r="I48" s="199">
        <f t="shared" si="0"/>
        <v>9984</v>
      </c>
      <c r="N48" s="16"/>
      <c r="O48" s="16"/>
      <c r="P48" s="16"/>
    </row>
    <row r="49" spans="1:16" ht="12.75" customHeight="1" x14ac:dyDescent="0.2">
      <c r="A49" s="316"/>
      <c r="B49" s="316"/>
      <c r="C49" s="61" t="s">
        <v>91</v>
      </c>
      <c r="D49" s="59">
        <f>SUM(D41:D48)</f>
        <v>105184</v>
      </c>
      <c r="E49" s="60">
        <f t="shared" si="1"/>
        <v>0.68173804832521001</v>
      </c>
      <c r="F49" s="59"/>
      <c r="G49" s="59">
        <f>SUM(G41:G48)</f>
        <v>49104</v>
      </c>
      <c r="H49" s="60">
        <f t="shared" si="2"/>
        <v>0.31826195167478999</v>
      </c>
      <c r="I49" s="59">
        <f t="shared" si="0"/>
        <v>154288</v>
      </c>
      <c r="N49" s="16"/>
      <c r="O49" s="16"/>
      <c r="P49" s="16"/>
    </row>
    <row r="50" spans="1:16" ht="12.75" customHeight="1" x14ac:dyDescent="0.2">
      <c r="A50" s="316"/>
      <c r="B50" s="316"/>
      <c r="C50" s="192" t="s">
        <v>129</v>
      </c>
      <c r="D50" s="79"/>
      <c r="E50" s="78"/>
      <c r="F50" s="79"/>
      <c r="G50" s="79"/>
      <c r="H50" s="78"/>
      <c r="I50" s="79"/>
    </row>
    <row r="51" spans="1:16" ht="12.75" customHeight="1" x14ac:dyDescent="0.2">
      <c r="A51" s="316"/>
      <c r="B51" s="316"/>
      <c r="C51" s="18" t="s">
        <v>8</v>
      </c>
      <c r="D51" s="19">
        <v>3552</v>
      </c>
      <c r="E51" s="20">
        <f t="shared" si="1"/>
        <v>1</v>
      </c>
      <c r="F51" s="19"/>
      <c r="G51" s="19">
        <v>0</v>
      </c>
      <c r="H51" s="20">
        <f t="shared" si="2"/>
        <v>0</v>
      </c>
      <c r="I51" s="19">
        <f t="shared" si="0"/>
        <v>3552</v>
      </c>
      <c r="N51" s="16"/>
      <c r="O51" s="16"/>
      <c r="P51" s="16"/>
    </row>
    <row r="52" spans="1:16" ht="12.75" customHeight="1" x14ac:dyDescent="0.2">
      <c r="A52" s="316"/>
      <c r="B52" s="316"/>
      <c r="C52" s="18" t="s">
        <v>1</v>
      </c>
      <c r="D52" s="11">
        <v>90895.999999999985</v>
      </c>
      <c r="E52" s="12">
        <f t="shared" si="1"/>
        <v>0.76367791369807769</v>
      </c>
      <c r="F52" s="11"/>
      <c r="G52" s="11">
        <v>28128</v>
      </c>
      <c r="H52" s="12">
        <f t="shared" si="2"/>
        <v>0.23632208630192234</v>
      </c>
      <c r="I52" s="11">
        <f t="shared" si="0"/>
        <v>119023.99999999999</v>
      </c>
    </row>
    <row r="53" spans="1:16" ht="12.75" customHeight="1" x14ac:dyDescent="0.2">
      <c r="A53" s="316"/>
      <c r="B53" s="316"/>
      <c r="C53" s="18" t="s">
        <v>2</v>
      </c>
      <c r="D53" s="11">
        <v>5600</v>
      </c>
      <c r="E53" s="12">
        <f t="shared" si="1"/>
        <v>0.75268817204301075</v>
      </c>
      <c r="F53" s="11"/>
      <c r="G53" s="11">
        <v>1840</v>
      </c>
      <c r="H53" s="12">
        <f t="shared" si="2"/>
        <v>0.24731182795698925</v>
      </c>
      <c r="I53" s="11">
        <f t="shared" si="0"/>
        <v>7440</v>
      </c>
      <c r="N53" s="16"/>
      <c r="O53" s="16"/>
      <c r="P53" s="16"/>
    </row>
    <row r="54" spans="1:16" ht="12.75" customHeight="1" x14ac:dyDescent="0.2">
      <c r="A54" s="316"/>
      <c r="B54" s="316"/>
      <c r="C54" s="18" t="s">
        <v>3</v>
      </c>
      <c r="D54" s="16">
        <v>11616.000000000002</v>
      </c>
      <c r="E54" s="12">
        <f t="shared" si="1"/>
        <v>0.88644688644688652</v>
      </c>
      <c r="F54" s="11"/>
      <c r="G54" s="11">
        <v>1488</v>
      </c>
      <c r="H54" s="12">
        <f t="shared" si="2"/>
        <v>0.11355311355311354</v>
      </c>
      <c r="I54" s="11">
        <f t="shared" si="0"/>
        <v>13104.000000000002</v>
      </c>
      <c r="N54" s="16"/>
      <c r="O54" s="16"/>
      <c r="P54" s="16"/>
    </row>
    <row r="55" spans="1:16" ht="12.75" customHeight="1" x14ac:dyDescent="0.2">
      <c r="A55" s="316"/>
      <c r="B55" s="316"/>
      <c r="C55" s="191" t="s">
        <v>9</v>
      </c>
      <c r="D55" s="11">
        <v>2304</v>
      </c>
      <c r="E55" s="12">
        <f t="shared" si="1"/>
        <v>1</v>
      </c>
      <c r="F55" s="11"/>
      <c r="G55" s="11">
        <v>0</v>
      </c>
      <c r="H55" s="12">
        <f t="shared" si="2"/>
        <v>0</v>
      </c>
      <c r="I55" s="11">
        <f t="shared" si="0"/>
        <v>2304</v>
      </c>
      <c r="N55" s="16"/>
      <c r="O55" s="16"/>
      <c r="P55" s="16"/>
    </row>
    <row r="56" spans="1:16" ht="12.75" customHeight="1" x14ac:dyDescent="0.2">
      <c r="A56" s="316"/>
      <c r="B56" s="316"/>
      <c r="C56" s="18" t="s">
        <v>4</v>
      </c>
      <c r="D56" s="11">
        <v>4512</v>
      </c>
      <c r="E56" s="12">
        <f t="shared" si="1"/>
        <v>0.54970760233918126</v>
      </c>
      <c r="F56" s="11"/>
      <c r="G56" s="11">
        <v>3696</v>
      </c>
      <c r="H56" s="12">
        <f t="shared" si="2"/>
        <v>0.45029239766081869</v>
      </c>
      <c r="I56" s="11">
        <f t="shared" si="0"/>
        <v>8208</v>
      </c>
      <c r="N56" s="16"/>
      <c r="O56" s="16"/>
      <c r="P56" s="16"/>
    </row>
    <row r="57" spans="1:16" ht="12.75" customHeight="1" x14ac:dyDescent="0.2">
      <c r="A57" s="316"/>
      <c r="B57" s="316"/>
      <c r="C57" s="18" t="s">
        <v>10</v>
      </c>
      <c r="D57" s="11">
        <v>0</v>
      </c>
      <c r="E57" s="12">
        <f t="shared" si="1"/>
        <v>0</v>
      </c>
      <c r="F57" s="11"/>
      <c r="G57" s="11">
        <v>1152</v>
      </c>
      <c r="H57" s="12">
        <f t="shared" si="2"/>
        <v>1</v>
      </c>
      <c r="I57" s="11">
        <f t="shared" si="0"/>
        <v>1152</v>
      </c>
      <c r="N57" s="16"/>
      <c r="O57" s="16"/>
      <c r="P57" s="16"/>
    </row>
    <row r="58" spans="1:16" ht="12.75" customHeight="1" x14ac:dyDescent="0.2">
      <c r="A58" s="316"/>
      <c r="B58" s="316"/>
      <c r="C58" s="188" t="s">
        <v>52</v>
      </c>
      <c r="D58" s="7">
        <v>2064</v>
      </c>
      <c r="E58" s="100">
        <f t="shared" si="1"/>
        <v>1</v>
      </c>
      <c r="F58" s="7"/>
      <c r="G58" s="7">
        <v>0</v>
      </c>
      <c r="H58" s="100">
        <f t="shared" si="2"/>
        <v>0</v>
      </c>
      <c r="I58" s="7">
        <f t="shared" si="0"/>
        <v>2064</v>
      </c>
      <c r="N58" s="16"/>
      <c r="O58" s="16"/>
      <c r="P58" s="16"/>
    </row>
    <row r="59" spans="1:16" ht="12.75" customHeight="1" x14ac:dyDescent="0.2">
      <c r="A59" s="316"/>
      <c r="B59" s="316"/>
      <c r="C59" s="18" t="s">
        <v>5</v>
      </c>
      <c r="D59" s="7">
        <v>11664</v>
      </c>
      <c r="E59" s="100">
        <f t="shared" si="1"/>
        <v>0.90671641791044777</v>
      </c>
      <c r="F59" s="7"/>
      <c r="G59" s="7">
        <v>1200</v>
      </c>
      <c r="H59" s="100">
        <f t="shared" si="2"/>
        <v>9.3283582089552244E-2</v>
      </c>
      <c r="I59" s="7">
        <f t="shared" si="0"/>
        <v>12864</v>
      </c>
      <c r="N59" s="16"/>
      <c r="O59" s="16"/>
      <c r="P59" s="16"/>
    </row>
    <row r="60" spans="1:16" ht="12.75" customHeight="1" x14ac:dyDescent="0.2">
      <c r="A60" s="316"/>
      <c r="B60" s="316"/>
      <c r="C60" s="61" t="s">
        <v>91</v>
      </c>
      <c r="D60" s="59">
        <f>SUM(D51:D59)</f>
        <v>132208</v>
      </c>
      <c r="E60" s="60">
        <f t="shared" si="1"/>
        <v>0.77901385877250873</v>
      </c>
      <c r="F60" s="59"/>
      <c r="G60" s="59">
        <f>SUM(G51:G59)</f>
        <v>37504</v>
      </c>
      <c r="H60" s="60">
        <f t="shared" si="2"/>
        <v>0.22098614122749127</v>
      </c>
      <c r="I60" s="59">
        <f t="shared" si="0"/>
        <v>169712</v>
      </c>
      <c r="N60" s="16"/>
      <c r="P60" s="16"/>
    </row>
    <row r="61" spans="1:16" ht="12.75" customHeight="1" x14ac:dyDescent="0.2">
      <c r="A61" s="316"/>
      <c r="B61" s="316"/>
      <c r="C61" s="192" t="s">
        <v>87</v>
      </c>
      <c r="D61" s="79"/>
      <c r="E61" s="78"/>
      <c r="F61" s="79"/>
      <c r="G61" s="79"/>
      <c r="H61" s="78"/>
      <c r="I61" s="79"/>
      <c r="N61" s="16"/>
      <c r="O61" s="16"/>
      <c r="P61" s="16"/>
    </row>
    <row r="62" spans="1:16" ht="12.75" customHeight="1" x14ac:dyDescent="0.2">
      <c r="A62" s="316"/>
      <c r="B62" s="316"/>
      <c r="C62" s="18" t="s">
        <v>38</v>
      </c>
      <c r="D62" s="11">
        <v>2880</v>
      </c>
      <c r="E62" s="12">
        <f t="shared" si="1"/>
        <v>0.47872340425531917</v>
      </c>
      <c r="F62" s="11"/>
      <c r="G62" s="11">
        <v>3136</v>
      </c>
      <c r="H62" s="12">
        <f t="shared" si="2"/>
        <v>0.52127659574468088</v>
      </c>
      <c r="I62" s="11">
        <f t="shared" si="0"/>
        <v>6016</v>
      </c>
      <c r="N62" s="16"/>
      <c r="O62" s="16"/>
      <c r="P62" s="16"/>
    </row>
    <row r="63" spans="1:16" ht="12.75" customHeight="1" x14ac:dyDescent="0.2">
      <c r="A63" s="316"/>
      <c r="B63" s="316"/>
      <c r="C63" s="18" t="s">
        <v>0</v>
      </c>
      <c r="D63" s="11">
        <v>7056</v>
      </c>
      <c r="E63" s="12">
        <f t="shared" si="1"/>
        <v>0.66216216216216217</v>
      </c>
      <c r="F63" s="11"/>
      <c r="G63" s="11">
        <v>3600</v>
      </c>
      <c r="H63" s="12">
        <f t="shared" si="2"/>
        <v>0.33783783783783783</v>
      </c>
      <c r="I63" s="11">
        <f t="shared" si="0"/>
        <v>10656</v>
      </c>
      <c r="N63" s="16"/>
      <c r="O63" s="16"/>
      <c r="P63" s="16"/>
    </row>
    <row r="64" spans="1:16" ht="12.75" customHeight="1" x14ac:dyDescent="0.2">
      <c r="A64" s="316"/>
      <c r="B64" s="316"/>
      <c r="C64" s="18" t="s">
        <v>36</v>
      </c>
      <c r="D64" s="11">
        <v>6752</v>
      </c>
      <c r="E64" s="12">
        <f t="shared" si="1"/>
        <v>0.62333825701624812</v>
      </c>
      <c r="F64" s="11"/>
      <c r="G64" s="11">
        <v>4080</v>
      </c>
      <c r="H64" s="12">
        <f t="shared" si="2"/>
        <v>0.37666174298375182</v>
      </c>
      <c r="I64" s="11">
        <f t="shared" si="0"/>
        <v>10832</v>
      </c>
      <c r="N64" s="16"/>
      <c r="O64" s="16"/>
      <c r="P64" s="16"/>
    </row>
    <row r="65" spans="1:16" ht="12.75" customHeight="1" x14ac:dyDescent="0.2">
      <c r="A65" s="316"/>
      <c r="B65" s="316"/>
      <c r="C65" s="18" t="s">
        <v>39</v>
      </c>
      <c r="D65" s="11">
        <v>18912</v>
      </c>
      <c r="E65" s="12">
        <f t="shared" si="1"/>
        <v>0.6253968253968254</v>
      </c>
      <c r="F65" s="11"/>
      <c r="G65" s="11">
        <v>11328</v>
      </c>
      <c r="H65" s="12">
        <f t="shared" si="2"/>
        <v>0.3746031746031746</v>
      </c>
      <c r="I65" s="11">
        <f t="shared" si="0"/>
        <v>30240</v>
      </c>
      <c r="N65" s="16"/>
      <c r="O65" s="16"/>
      <c r="P65" s="16"/>
    </row>
    <row r="66" spans="1:16" ht="12.75" customHeight="1" x14ac:dyDescent="0.2">
      <c r="A66" s="316"/>
      <c r="B66" s="316"/>
      <c r="C66" s="191" t="s">
        <v>6</v>
      </c>
      <c r="D66" s="11">
        <v>43376.000000000007</v>
      </c>
      <c r="E66" s="12">
        <f t="shared" si="1"/>
        <v>0.82027231467473527</v>
      </c>
      <c r="F66" s="11"/>
      <c r="G66" s="11">
        <v>9504</v>
      </c>
      <c r="H66" s="12">
        <f t="shared" si="2"/>
        <v>0.17972768532526473</v>
      </c>
      <c r="I66" s="11">
        <f t="shared" si="0"/>
        <v>52880.000000000007</v>
      </c>
      <c r="N66" s="16"/>
      <c r="O66" s="16"/>
      <c r="P66" s="16"/>
    </row>
    <row r="67" spans="1:16" ht="12.75" customHeight="1" x14ac:dyDescent="0.2">
      <c r="A67" s="316"/>
      <c r="B67" s="316"/>
      <c r="C67" s="61" t="s">
        <v>91</v>
      </c>
      <c r="D67" s="59">
        <f>SUM(D62:D66)</f>
        <v>78976</v>
      </c>
      <c r="E67" s="60">
        <f t="shared" si="1"/>
        <v>0.71391379809083022</v>
      </c>
      <c r="F67" s="59"/>
      <c r="G67" s="59">
        <f>SUM(G62:G66)</f>
        <v>31648</v>
      </c>
      <c r="H67" s="60">
        <f t="shared" si="2"/>
        <v>0.28608620190916978</v>
      </c>
      <c r="I67" s="59">
        <f t="shared" si="0"/>
        <v>110624</v>
      </c>
      <c r="N67" s="16"/>
      <c r="O67" s="16"/>
      <c r="P67" s="16"/>
    </row>
    <row r="68" spans="1:16" ht="12.75" customHeight="1" x14ac:dyDescent="0.2">
      <c r="A68" s="316"/>
      <c r="B68" s="316"/>
      <c r="C68" s="192" t="s">
        <v>159</v>
      </c>
      <c r="D68" s="59"/>
      <c r="E68" s="60"/>
      <c r="F68" s="59"/>
      <c r="G68" s="59"/>
      <c r="H68" s="60"/>
      <c r="I68" s="59"/>
    </row>
    <row r="69" spans="1:16" ht="12.75" customHeight="1" x14ac:dyDescent="0.2">
      <c r="A69" s="316"/>
      <c r="B69" s="316"/>
      <c r="C69" s="18" t="s">
        <v>487</v>
      </c>
      <c r="D69" s="11">
        <v>12112</v>
      </c>
      <c r="E69" s="12">
        <f t="shared" si="1"/>
        <v>0.81749460043196542</v>
      </c>
      <c r="F69" s="11"/>
      <c r="G69" s="11">
        <v>2704</v>
      </c>
      <c r="H69" s="12">
        <f t="shared" si="2"/>
        <v>0.18250539956803455</v>
      </c>
      <c r="I69" s="11">
        <f t="shared" si="0"/>
        <v>14816</v>
      </c>
      <c r="N69" s="16"/>
      <c r="O69" s="16"/>
      <c r="P69" s="16"/>
    </row>
    <row r="70" spans="1:16" ht="12.75" customHeight="1" x14ac:dyDescent="0.2">
      <c r="A70" s="316"/>
      <c r="B70" s="316"/>
      <c r="C70" s="18" t="s">
        <v>488</v>
      </c>
      <c r="D70" s="11">
        <v>3600</v>
      </c>
      <c r="E70" s="12">
        <f t="shared" si="1"/>
        <v>1</v>
      </c>
      <c r="F70" s="11"/>
      <c r="G70" s="11">
        <v>0</v>
      </c>
      <c r="H70" s="12">
        <f t="shared" si="2"/>
        <v>0</v>
      </c>
      <c r="I70" s="11">
        <f t="shared" si="0"/>
        <v>3600</v>
      </c>
      <c r="N70" s="16"/>
      <c r="O70" s="16"/>
      <c r="P70" s="16"/>
    </row>
    <row r="71" spans="1:16" ht="12.75" customHeight="1" x14ac:dyDescent="0.2">
      <c r="A71" s="316"/>
      <c r="B71" s="316"/>
      <c r="C71" s="18" t="s">
        <v>15</v>
      </c>
      <c r="D71" s="199">
        <v>19855.999999999996</v>
      </c>
      <c r="E71" s="100">
        <f t="shared" si="1"/>
        <v>0.68525676421866366</v>
      </c>
      <c r="F71" s="7"/>
      <c r="G71" s="199">
        <v>9120</v>
      </c>
      <c r="H71" s="100">
        <f t="shared" si="2"/>
        <v>0.31474323578133634</v>
      </c>
      <c r="I71" s="7">
        <f t="shared" si="0"/>
        <v>28975.999999999996</v>
      </c>
      <c r="N71" s="16"/>
      <c r="O71" s="16"/>
      <c r="P71" s="16"/>
    </row>
    <row r="72" spans="1:16" ht="12.75" customHeight="1" x14ac:dyDescent="0.2">
      <c r="A72" s="316"/>
      <c r="B72" s="316"/>
      <c r="C72" s="18" t="s">
        <v>16</v>
      </c>
      <c r="D72" s="199">
        <v>9536</v>
      </c>
      <c r="E72" s="100">
        <f t="shared" si="1"/>
        <v>0.76410256410256405</v>
      </c>
      <c r="F72" s="7"/>
      <c r="G72" s="199">
        <v>2944</v>
      </c>
      <c r="H72" s="100">
        <f t="shared" si="2"/>
        <v>0.23589743589743589</v>
      </c>
      <c r="I72" s="7">
        <f t="shared" si="0"/>
        <v>12480</v>
      </c>
      <c r="N72" s="16"/>
      <c r="O72" s="16"/>
      <c r="P72" s="16"/>
    </row>
    <row r="73" spans="1:16" ht="12.75" customHeight="1" x14ac:dyDescent="0.2">
      <c r="A73" s="316"/>
      <c r="B73" s="316"/>
      <c r="C73" s="18" t="s">
        <v>17</v>
      </c>
      <c r="D73" s="11">
        <v>3456</v>
      </c>
      <c r="E73" s="12">
        <f t="shared" si="1"/>
        <v>0.75789473684210529</v>
      </c>
      <c r="F73" s="11"/>
      <c r="G73" s="11">
        <v>1104</v>
      </c>
      <c r="H73" s="12">
        <f t="shared" si="2"/>
        <v>0.24210526315789474</v>
      </c>
      <c r="I73" s="11">
        <f t="shared" si="0"/>
        <v>4560</v>
      </c>
      <c r="N73" s="16"/>
      <c r="O73" s="16"/>
      <c r="P73" s="16"/>
    </row>
    <row r="74" spans="1:16" ht="12.75" customHeight="1" x14ac:dyDescent="0.2">
      <c r="A74" s="316"/>
      <c r="B74" s="316"/>
      <c r="C74" s="18" t="s">
        <v>18</v>
      </c>
      <c r="D74" s="11">
        <v>6912</v>
      </c>
      <c r="E74" s="12">
        <f t="shared" si="1"/>
        <v>0.69230769230769229</v>
      </c>
      <c r="F74" s="11"/>
      <c r="G74" s="11">
        <v>3072</v>
      </c>
      <c r="H74" s="12">
        <f t="shared" si="2"/>
        <v>0.30769230769230771</v>
      </c>
      <c r="I74" s="11">
        <f t="shared" ref="I74:I127" si="3">+D74+G74</f>
        <v>9984</v>
      </c>
      <c r="N74" s="16"/>
      <c r="O74" s="16"/>
      <c r="P74" s="16"/>
    </row>
    <row r="75" spans="1:16" ht="12.75" customHeight="1" x14ac:dyDescent="0.2">
      <c r="A75" s="316"/>
      <c r="B75" s="316"/>
      <c r="C75" s="18" t="s">
        <v>139</v>
      </c>
      <c r="D75" s="11">
        <v>6096</v>
      </c>
      <c r="E75" s="12">
        <f t="shared" ref="E75:E127" si="4">+D75/$I75</f>
        <v>0.86986301369863017</v>
      </c>
      <c r="F75" s="11"/>
      <c r="G75" s="11">
        <v>912</v>
      </c>
      <c r="H75" s="12">
        <f t="shared" ref="H75:H127" si="5">+G75/$I75</f>
        <v>0.13013698630136986</v>
      </c>
      <c r="I75" s="11">
        <f t="shared" si="3"/>
        <v>7008</v>
      </c>
    </row>
    <row r="76" spans="1:16" ht="12.75" customHeight="1" x14ac:dyDescent="0.2">
      <c r="A76" s="316"/>
      <c r="B76" s="316"/>
      <c r="C76" s="18" t="s">
        <v>489</v>
      </c>
      <c r="D76" s="11">
        <v>4560</v>
      </c>
      <c r="E76" s="12">
        <f t="shared" si="4"/>
        <v>1</v>
      </c>
      <c r="F76" s="11"/>
      <c r="G76" s="11">
        <v>0</v>
      </c>
      <c r="H76" s="12">
        <f t="shared" si="5"/>
        <v>0</v>
      </c>
      <c r="I76" s="11">
        <f t="shared" si="3"/>
        <v>4560</v>
      </c>
    </row>
    <row r="77" spans="1:16" ht="12.75" customHeight="1" x14ac:dyDescent="0.2">
      <c r="A77" s="316"/>
      <c r="B77" s="316"/>
      <c r="C77" s="18" t="s">
        <v>19</v>
      </c>
      <c r="D77" s="11">
        <v>6240</v>
      </c>
      <c r="E77" s="12">
        <f t="shared" si="4"/>
        <v>0.37790697674418605</v>
      </c>
      <c r="F77" s="11"/>
      <c r="G77" s="11">
        <v>10272</v>
      </c>
      <c r="H77" s="12">
        <f t="shared" si="5"/>
        <v>0.62209302325581395</v>
      </c>
      <c r="I77" s="11">
        <f t="shared" si="3"/>
        <v>16512</v>
      </c>
    </row>
    <row r="78" spans="1:16" ht="12.75" customHeight="1" thickBot="1" x14ac:dyDescent="0.25">
      <c r="A78" s="316"/>
      <c r="B78" s="316"/>
      <c r="C78" s="242" t="s">
        <v>91</v>
      </c>
      <c r="D78" s="243">
        <f>SUM(D69:D77)</f>
        <v>72368</v>
      </c>
      <c r="E78" s="244">
        <f t="shared" si="4"/>
        <v>0.70605682172962847</v>
      </c>
      <c r="F78" s="243"/>
      <c r="G78" s="243">
        <f>SUM(G69:G77)</f>
        <v>30128</v>
      </c>
      <c r="H78" s="244">
        <f t="shared" si="5"/>
        <v>0.29394317827037153</v>
      </c>
      <c r="I78" s="243">
        <f t="shared" si="3"/>
        <v>102496</v>
      </c>
      <c r="N78" s="16"/>
      <c r="O78" s="16"/>
      <c r="P78" s="16"/>
    </row>
    <row r="79" spans="1:16" ht="12.75" customHeight="1" x14ac:dyDescent="0.2">
      <c r="A79" s="299" t="s">
        <v>133</v>
      </c>
      <c r="B79" s="310" t="s">
        <v>509</v>
      </c>
      <c r="C79" s="192" t="s">
        <v>325</v>
      </c>
      <c r="D79" s="241"/>
      <c r="E79" s="78"/>
      <c r="F79" s="79"/>
      <c r="G79" s="241"/>
      <c r="H79" s="78"/>
      <c r="I79" s="79"/>
    </row>
    <row r="80" spans="1:16" ht="12.75" customHeight="1" x14ac:dyDescent="0.2">
      <c r="A80" s="317"/>
      <c r="B80" s="299"/>
      <c r="C80" s="191" t="s">
        <v>498</v>
      </c>
      <c r="D80" s="19">
        <v>0</v>
      </c>
      <c r="E80" s="20" t="s">
        <v>165</v>
      </c>
      <c r="F80" s="19"/>
      <c r="G80" s="19">
        <v>0</v>
      </c>
      <c r="H80" s="20" t="s">
        <v>165</v>
      </c>
      <c r="I80" s="19">
        <f t="shared" si="3"/>
        <v>0</v>
      </c>
      <c r="N80" s="16"/>
      <c r="O80" s="16"/>
      <c r="P80" s="16"/>
    </row>
    <row r="81" spans="1:16" ht="12.75" customHeight="1" x14ac:dyDescent="0.2">
      <c r="A81" s="317"/>
      <c r="B81" s="299"/>
      <c r="C81" s="191" t="s">
        <v>491</v>
      </c>
      <c r="D81" s="19">
        <v>0</v>
      </c>
      <c r="E81" s="20" t="s">
        <v>165</v>
      </c>
      <c r="F81" s="19"/>
      <c r="G81" s="19">
        <v>0</v>
      </c>
      <c r="H81" s="20" t="s">
        <v>165</v>
      </c>
      <c r="I81" s="19">
        <f t="shared" si="3"/>
        <v>0</v>
      </c>
      <c r="N81" s="16"/>
      <c r="O81" s="16"/>
      <c r="P81" s="16"/>
    </row>
    <row r="82" spans="1:16" ht="12.75" customHeight="1" x14ac:dyDescent="0.2">
      <c r="A82" s="317"/>
      <c r="B82" s="299"/>
      <c r="C82" s="191" t="s">
        <v>499</v>
      </c>
      <c r="D82" s="19">
        <v>0</v>
      </c>
      <c r="E82" s="20" t="s">
        <v>165</v>
      </c>
      <c r="F82" s="19"/>
      <c r="G82" s="19">
        <v>0</v>
      </c>
      <c r="H82" s="20" t="s">
        <v>165</v>
      </c>
      <c r="I82" s="19">
        <f t="shared" si="3"/>
        <v>0</v>
      </c>
    </row>
    <row r="83" spans="1:16" ht="12.75" customHeight="1" x14ac:dyDescent="0.2">
      <c r="A83" s="317"/>
      <c r="B83" s="299"/>
      <c r="C83" s="18" t="s">
        <v>492</v>
      </c>
      <c r="D83" s="19">
        <v>0</v>
      </c>
      <c r="E83" s="20" t="s">
        <v>165</v>
      </c>
      <c r="F83" s="19"/>
      <c r="G83" s="19">
        <v>0</v>
      </c>
      <c r="H83" s="20" t="s">
        <v>165</v>
      </c>
      <c r="I83" s="19">
        <f t="shared" si="3"/>
        <v>0</v>
      </c>
      <c r="N83" s="16"/>
      <c r="O83" s="16"/>
      <c r="P83" s="16"/>
    </row>
    <row r="84" spans="1:16" ht="12.75" customHeight="1" x14ac:dyDescent="0.2">
      <c r="A84" s="317"/>
      <c r="B84" s="299"/>
      <c r="C84" s="188" t="s">
        <v>500</v>
      </c>
      <c r="D84" s="19">
        <v>0</v>
      </c>
      <c r="E84" s="20" t="s">
        <v>165</v>
      </c>
      <c r="F84" s="19"/>
      <c r="G84" s="19">
        <v>0</v>
      </c>
      <c r="H84" s="20" t="s">
        <v>165</v>
      </c>
      <c r="I84" s="19">
        <f t="shared" si="3"/>
        <v>0</v>
      </c>
      <c r="N84" s="16"/>
      <c r="O84" s="16"/>
      <c r="P84" s="16"/>
    </row>
    <row r="85" spans="1:16" ht="12.75" customHeight="1" x14ac:dyDescent="0.2">
      <c r="A85" s="317"/>
      <c r="B85" s="299"/>
      <c r="C85" s="188" t="s">
        <v>493</v>
      </c>
      <c r="D85" s="19">
        <v>0</v>
      </c>
      <c r="E85" s="20" t="s">
        <v>165</v>
      </c>
      <c r="F85" s="19"/>
      <c r="G85" s="19">
        <v>0</v>
      </c>
      <c r="H85" s="20" t="s">
        <v>165</v>
      </c>
      <c r="I85" s="19">
        <f t="shared" si="3"/>
        <v>0</v>
      </c>
      <c r="N85" s="16"/>
      <c r="O85" s="16"/>
      <c r="P85" s="16"/>
    </row>
    <row r="86" spans="1:16" ht="12.75" customHeight="1" x14ac:dyDescent="0.2">
      <c r="A86" s="317"/>
      <c r="B86" s="299"/>
      <c r="C86" s="188" t="s">
        <v>494</v>
      </c>
      <c r="D86" s="19">
        <v>0</v>
      </c>
      <c r="E86" s="20" t="s">
        <v>165</v>
      </c>
      <c r="F86" s="11"/>
      <c r="G86" s="19">
        <v>0</v>
      </c>
      <c r="H86" s="20" t="s">
        <v>165</v>
      </c>
      <c r="I86" s="11">
        <f t="shared" si="3"/>
        <v>0</v>
      </c>
    </row>
    <row r="87" spans="1:16" ht="12.75" customHeight="1" x14ac:dyDescent="0.2">
      <c r="A87" s="317"/>
      <c r="B87" s="299"/>
      <c r="C87" s="188" t="s">
        <v>501</v>
      </c>
      <c r="D87" s="19">
        <v>0</v>
      </c>
      <c r="E87" s="20" t="s">
        <v>165</v>
      </c>
      <c r="F87" s="11"/>
      <c r="G87" s="19">
        <v>0</v>
      </c>
      <c r="H87" s="20" t="s">
        <v>165</v>
      </c>
      <c r="I87" s="11">
        <f t="shared" si="3"/>
        <v>0</v>
      </c>
      <c r="N87" s="16"/>
      <c r="O87" s="16"/>
      <c r="P87" s="16"/>
    </row>
    <row r="88" spans="1:16" ht="12.75" customHeight="1" x14ac:dyDescent="0.2">
      <c r="A88" s="317"/>
      <c r="B88" s="299"/>
      <c r="C88" s="18" t="s">
        <v>496</v>
      </c>
      <c r="D88" s="19">
        <v>0</v>
      </c>
      <c r="E88" s="20" t="s">
        <v>165</v>
      </c>
      <c r="F88" s="11"/>
      <c r="G88" s="19">
        <v>0</v>
      </c>
      <c r="H88" s="20" t="s">
        <v>165</v>
      </c>
      <c r="I88" s="11">
        <f t="shared" si="3"/>
        <v>0</v>
      </c>
      <c r="N88" s="16"/>
      <c r="O88" s="16"/>
      <c r="P88" s="16"/>
    </row>
    <row r="89" spans="1:16" ht="12.75" customHeight="1" x14ac:dyDescent="0.2">
      <c r="A89" s="317"/>
      <c r="B89" s="299"/>
      <c r="C89" s="188" t="s">
        <v>495</v>
      </c>
      <c r="D89" s="19">
        <v>0</v>
      </c>
      <c r="E89" s="20" t="s">
        <v>165</v>
      </c>
      <c r="F89" s="11"/>
      <c r="G89" s="19">
        <v>0</v>
      </c>
      <c r="H89" s="20" t="s">
        <v>165</v>
      </c>
      <c r="I89" s="11">
        <f t="shared" si="3"/>
        <v>0</v>
      </c>
      <c r="N89" s="16"/>
      <c r="O89" s="16"/>
      <c r="P89" s="16"/>
    </row>
    <row r="90" spans="1:16" ht="12.75" customHeight="1" x14ac:dyDescent="0.2">
      <c r="A90" s="317"/>
      <c r="B90" s="299"/>
      <c r="C90" s="18" t="s">
        <v>502</v>
      </c>
      <c r="D90" s="19">
        <v>0</v>
      </c>
      <c r="E90" s="20" t="s">
        <v>165</v>
      </c>
      <c r="F90" s="11"/>
      <c r="G90" s="19">
        <v>0</v>
      </c>
      <c r="H90" s="20" t="s">
        <v>165</v>
      </c>
      <c r="I90" s="11">
        <f t="shared" si="3"/>
        <v>0</v>
      </c>
    </row>
    <row r="91" spans="1:16" ht="12.75" customHeight="1" x14ac:dyDescent="0.2">
      <c r="A91" s="317"/>
      <c r="B91" s="299"/>
      <c r="C91" s="18" t="s">
        <v>503</v>
      </c>
      <c r="D91" s="19">
        <v>0</v>
      </c>
      <c r="E91" s="20" t="s">
        <v>165</v>
      </c>
      <c r="F91" s="11"/>
      <c r="G91" s="19">
        <v>0</v>
      </c>
      <c r="H91" s="20" t="s">
        <v>165</v>
      </c>
      <c r="I91" s="11">
        <f t="shared" si="3"/>
        <v>0</v>
      </c>
      <c r="N91" s="16"/>
      <c r="O91" s="16"/>
      <c r="P91" s="16"/>
    </row>
    <row r="92" spans="1:16" ht="12.75" customHeight="1" x14ac:dyDescent="0.2">
      <c r="A92" s="317"/>
      <c r="B92" s="299"/>
      <c r="C92" s="18" t="s">
        <v>497</v>
      </c>
      <c r="D92" s="19">
        <v>0</v>
      </c>
      <c r="E92" s="20" t="s">
        <v>165</v>
      </c>
      <c r="F92" s="11"/>
      <c r="G92" s="19">
        <v>0</v>
      </c>
      <c r="H92" s="20" t="s">
        <v>165</v>
      </c>
      <c r="I92" s="11">
        <f t="shared" si="3"/>
        <v>0</v>
      </c>
      <c r="N92" s="16"/>
      <c r="P92" s="16"/>
    </row>
    <row r="93" spans="1:16" ht="12.75" customHeight="1" x14ac:dyDescent="0.2">
      <c r="A93" s="317"/>
      <c r="B93" s="299"/>
      <c r="C93" s="61" t="s">
        <v>91</v>
      </c>
      <c r="D93" s="59">
        <f>SUM(D80:D92)</f>
        <v>0</v>
      </c>
      <c r="E93" s="60" t="s">
        <v>165</v>
      </c>
      <c r="F93" s="59"/>
      <c r="G93" s="59">
        <f>SUM(G80:G92)</f>
        <v>0</v>
      </c>
      <c r="H93" s="60" t="s">
        <v>165</v>
      </c>
      <c r="I93" s="59">
        <f t="shared" si="3"/>
        <v>0</v>
      </c>
    </row>
    <row r="94" spans="1:16" ht="13.5" thickBot="1" x14ac:dyDescent="0.25">
      <c r="A94" s="317"/>
      <c r="B94" s="318"/>
      <c r="C94" s="204" t="s">
        <v>26</v>
      </c>
      <c r="D94" s="205">
        <f>SUM(D49,D60,D67,D78,D93)</f>
        <v>388736</v>
      </c>
      <c r="E94" s="206">
        <f t="shared" si="4"/>
        <v>0.72374143580577899</v>
      </c>
      <c r="F94" s="208"/>
      <c r="G94" s="205">
        <f>SUM(G49,G60,G67,G78,G93)</f>
        <v>148384</v>
      </c>
      <c r="H94" s="206">
        <f t="shared" si="5"/>
        <v>0.27625856419422101</v>
      </c>
      <c r="I94" s="208">
        <f t="shared" si="3"/>
        <v>537120</v>
      </c>
    </row>
    <row r="95" spans="1:16" ht="12.75" customHeight="1" x14ac:dyDescent="0.2">
      <c r="A95" s="317"/>
      <c r="B95" s="309" t="s">
        <v>510</v>
      </c>
      <c r="C95" s="190" t="s">
        <v>253</v>
      </c>
      <c r="D95" s="79"/>
      <c r="E95" s="78"/>
      <c r="F95" s="79"/>
      <c r="G95" s="79"/>
      <c r="H95" s="78"/>
      <c r="I95" s="79"/>
    </row>
    <row r="96" spans="1:16" ht="12.75" customHeight="1" x14ac:dyDescent="0.2">
      <c r="A96" s="317"/>
      <c r="B96" s="310"/>
      <c r="C96" s="189" t="s">
        <v>102</v>
      </c>
      <c r="D96" s="11">
        <v>68288</v>
      </c>
      <c r="E96" s="12">
        <f t="shared" si="4"/>
        <v>0.78818097876269622</v>
      </c>
      <c r="F96" s="11"/>
      <c r="G96" s="11">
        <v>18352.000000000004</v>
      </c>
      <c r="H96" s="12">
        <f t="shared" si="5"/>
        <v>0.21181902123730384</v>
      </c>
      <c r="I96" s="11">
        <f t="shared" si="3"/>
        <v>86640</v>
      </c>
      <c r="N96" s="16"/>
      <c r="O96" s="16"/>
      <c r="P96" s="16"/>
    </row>
    <row r="97" spans="1:16" ht="12.75" customHeight="1" x14ac:dyDescent="0.2">
      <c r="A97" s="317"/>
      <c r="B97" s="310"/>
      <c r="C97" s="18" t="s">
        <v>106</v>
      </c>
      <c r="D97" s="11">
        <v>14735.999999999998</v>
      </c>
      <c r="E97" s="12">
        <f t="shared" si="4"/>
        <v>0.87547528517110251</v>
      </c>
      <c r="F97" s="11"/>
      <c r="G97" s="11">
        <v>2096</v>
      </c>
      <c r="H97" s="12">
        <f t="shared" si="5"/>
        <v>0.12452471482889733</v>
      </c>
      <c r="I97" s="11">
        <f t="shared" si="3"/>
        <v>16832</v>
      </c>
      <c r="N97" s="16"/>
      <c r="O97" s="16"/>
      <c r="P97" s="16"/>
    </row>
    <row r="98" spans="1:16" ht="12.75" customHeight="1" x14ac:dyDescent="0.2">
      <c r="A98" s="317"/>
      <c r="B98" s="310"/>
      <c r="C98" s="61" t="s">
        <v>91</v>
      </c>
      <c r="D98" s="59">
        <f>SUM(D96:D97)</f>
        <v>83024</v>
      </c>
      <c r="E98" s="60">
        <f t="shared" si="4"/>
        <v>0.80238132055048705</v>
      </c>
      <c r="F98" s="59"/>
      <c r="G98" s="59">
        <f>SUM(G96:G97)</f>
        <v>20448.000000000004</v>
      </c>
      <c r="H98" s="60">
        <f t="shared" si="5"/>
        <v>0.19761867944951295</v>
      </c>
      <c r="I98" s="59">
        <f t="shared" si="3"/>
        <v>103472</v>
      </c>
      <c r="N98" s="16"/>
      <c r="O98" s="16"/>
      <c r="P98" s="16"/>
    </row>
    <row r="99" spans="1:16" ht="12.75" customHeight="1" x14ac:dyDescent="0.2">
      <c r="A99" s="317"/>
      <c r="B99" s="310"/>
      <c r="C99" s="193" t="s">
        <v>292</v>
      </c>
      <c r="D99" s="59"/>
      <c r="E99" s="60"/>
      <c r="F99" s="210"/>
      <c r="G99" s="59"/>
      <c r="H99" s="60"/>
      <c r="I99" s="59"/>
      <c r="N99" s="16"/>
      <c r="O99" s="16"/>
      <c r="P99" s="16"/>
    </row>
    <row r="100" spans="1:16" ht="12.75" customHeight="1" x14ac:dyDescent="0.2">
      <c r="A100" s="317"/>
      <c r="B100" s="310"/>
      <c r="C100" s="18" t="s">
        <v>93</v>
      </c>
      <c r="D100" s="93">
        <v>12384</v>
      </c>
      <c r="E100" s="100">
        <f t="shared" si="4"/>
        <v>1</v>
      </c>
      <c r="F100" s="7"/>
      <c r="G100" s="93">
        <v>0</v>
      </c>
      <c r="H100" s="100">
        <f t="shared" si="5"/>
        <v>0</v>
      </c>
      <c r="I100" s="7">
        <f t="shared" si="3"/>
        <v>12384</v>
      </c>
      <c r="N100" s="16"/>
      <c r="O100" s="16"/>
      <c r="P100" s="16"/>
    </row>
    <row r="101" spans="1:16" ht="12.75" customHeight="1" x14ac:dyDescent="0.2">
      <c r="A101" s="317"/>
      <c r="B101" s="310"/>
      <c r="C101" s="18" t="s">
        <v>107</v>
      </c>
      <c r="D101" s="7">
        <v>2016</v>
      </c>
      <c r="E101" s="100">
        <f t="shared" si="4"/>
        <v>0.53164556962025311</v>
      </c>
      <c r="F101" s="7"/>
      <c r="G101" s="7">
        <v>1776</v>
      </c>
      <c r="H101" s="100">
        <f t="shared" si="5"/>
        <v>0.46835443037974683</v>
      </c>
      <c r="I101" s="7">
        <f t="shared" si="3"/>
        <v>3792</v>
      </c>
    </row>
    <row r="102" spans="1:16" ht="12.75" customHeight="1" x14ac:dyDescent="0.2">
      <c r="A102" s="317"/>
      <c r="B102" s="310"/>
      <c r="C102" s="189" t="s">
        <v>108</v>
      </c>
      <c r="D102" s="199">
        <v>10064</v>
      </c>
      <c r="E102" s="100">
        <f t="shared" si="4"/>
        <v>0.75510204081632648</v>
      </c>
      <c r="F102" s="7"/>
      <c r="G102" s="199">
        <v>3264</v>
      </c>
      <c r="H102" s="100">
        <f t="shared" si="5"/>
        <v>0.24489795918367346</v>
      </c>
      <c r="I102" s="7">
        <f t="shared" si="3"/>
        <v>13328</v>
      </c>
    </row>
    <row r="103" spans="1:16" ht="12.75" customHeight="1" x14ac:dyDescent="0.2">
      <c r="A103" s="317"/>
      <c r="B103" s="310"/>
      <c r="C103" s="189" t="s">
        <v>374</v>
      </c>
      <c r="D103" s="11">
        <v>528</v>
      </c>
      <c r="E103" s="12">
        <f t="shared" si="4"/>
        <v>1</v>
      </c>
      <c r="F103" s="11"/>
      <c r="G103" s="11">
        <v>0</v>
      </c>
      <c r="H103" s="20">
        <f t="shared" si="5"/>
        <v>0</v>
      </c>
      <c r="I103" s="19">
        <f t="shared" si="3"/>
        <v>528</v>
      </c>
    </row>
    <row r="104" spans="1:16" ht="12.75" customHeight="1" x14ac:dyDescent="0.2">
      <c r="A104" s="317"/>
      <c r="B104" s="310"/>
      <c r="C104" s="18" t="s">
        <v>109</v>
      </c>
      <c r="D104" s="11">
        <v>7968</v>
      </c>
      <c r="E104" s="12">
        <f t="shared" si="4"/>
        <v>0.59927797833935015</v>
      </c>
      <c r="F104" s="11"/>
      <c r="G104" s="11">
        <v>5328</v>
      </c>
      <c r="H104" s="12">
        <f t="shared" si="5"/>
        <v>0.4007220216606498</v>
      </c>
      <c r="I104" s="11">
        <f t="shared" si="3"/>
        <v>13296</v>
      </c>
      <c r="N104" s="16"/>
      <c r="O104" s="16"/>
      <c r="P104" s="16"/>
    </row>
    <row r="105" spans="1:16" ht="12.75" customHeight="1" x14ac:dyDescent="0.2">
      <c r="A105" s="317"/>
      <c r="B105" s="310"/>
      <c r="C105" s="18" t="s">
        <v>110</v>
      </c>
      <c r="D105" s="11">
        <v>17472.000000000004</v>
      </c>
      <c r="E105" s="12">
        <f t="shared" si="4"/>
        <v>0.57142857142857151</v>
      </c>
      <c r="F105" s="11"/>
      <c r="G105" s="11">
        <v>13104</v>
      </c>
      <c r="H105" s="12">
        <f t="shared" si="5"/>
        <v>0.42857142857142855</v>
      </c>
      <c r="I105" s="11">
        <f t="shared" si="3"/>
        <v>30576.000000000004</v>
      </c>
    </row>
    <row r="106" spans="1:16" ht="12.75" customHeight="1" x14ac:dyDescent="0.2">
      <c r="A106" s="317"/>
      <c r="B106" s="310"/>
      <c r="C106" s="189" t="s">
        <v>111</v>
      </c>
      <c r="D106" s="17">
        <v>5952</v>
      </c>
      <c r="E106" s="12">
        <f t="shared" si="4"/>
        <v>0.4720812182741117</v>
      </c>
      <c r="F106" s="11"/>
      <c r="G106" s="11">
        <v>6656</v>
      </c>
      <c r="H106" s="12">
        <f t="shared" si="5"/>
        <v>0.52791878172588835</v>
      </c>
      <c r="I106" s="11">
        <f t="shared" si="3"/>
        <v>12608</v>
      </c>
    </row>
    <row r="107" spans="1:16" ht="12.75" customHeight="1" x14ac:dyDescent="0.2">
      <c r="A107" s="317"/>
      <c r="B107" s="310"/>
      <c r="C107" s="189" t="s">
        <v>112</v>
      </c>
      <c r="D107" s="16">
        <v>1008</v>
      </c>
      <c r="E107" s="20">
        <f t="shared" si="4"/>
        <v>0.75</v>
      </c>
      <c r="F107" s="19"/>
      <c r="G107" s="11">
        <v>336</v>
      </c>
      <c r="H107" s="20">
        <f t="shared" si="5"/>
        <v>0.25</v>
      </c>
      <c r="I107" s="19">
        <f t="shared" si="3"/>
        <v>1344</v>
      </c>
    </row>
    <row r="108" spans="1:16" ht="12.75" customHeight="1" x14ac:dyDescent="0.2">
      <c r="A108" s="317"/>
      <c r="B108" s="310"/>
      <c r="C108" s="189" t="s">
        <v>113</v>
      </c>
      <c r="D108" s="11">
        <v>4416</v>
      </c>
      <c r="E108" s="12">
        <f t="shared" si="4"/>
        <v>0.85185185185185186</v>
      </c>
      <c r="F108" s="11"/>
      <c r="G108" s="11">
        <v>768</v>
      </c>
      <c r="H108" s="12">
        <f t="shared" si="5"/>
        <v>0.14814814814814814</v>
      </c>
      <c r="I108" s="11">
        <f t="shared" si="3"/>
        <v>5184</v>
      </c>
      <c r="N108" s="16"/>
      <c r="O108" s="16"/>
      <c r="P108" s="16"/>
    </row>
    <row r="109" spans="1:16" ht="12.75" customHeight="1" x14ac:dyDescent="0.2">
      <c r="A109" s="317"/>
      <c r="B109" s="310"/>
      <c r="C109" s="189" t="s">
        <v>538</v>
      </c>
      <c r="D109" s="11">
        <v>0</v>
      </c>
      <c r="E109" s="12" t="s">
        <v>165</v>
      </c>
      <c r="F109" s="11"/>
      <c r="G109" s="11">
        <v>0</v>
      </c>
      <c r="H109" s="12" t="s">
        <v>165</v>
      </c>
      <c r="I109" s="11">
        <f t="shared" si="3"/>
        <v>0</v>
      </c>
    </row>
    <row r="110" spans="1:16" ht="12.75" customHeight="1" x14ac:dyDescent="0.2">
      <c r="A110" s="317"/>
      <c r="B110" s="310"/>
      <c r="C110" s="61" t="s">
        <v>91</v>
      </c>
      <c r="D110" s="59">
        <f>SUM(D100:D109)</f>
        <v>61808</v>
      </c>
      <c r="E110" s="60">
        <f t="shared" si="4"/>
        <v>0.66431642304385208</v>
      </c>
      <c r="F110" s="59"/>
      <c r="G110" s="59">
        <f>SUM(G100:G109)</f>
        <v>31232</v>
      </c>
      <c r="H110" s="60">
        <f t="shared" si="5"/>
        <v>0.33568357695614787</v>
      </c>
      <c r="I110" s="59">
        <f t="shared" si="3"/>
        <v>93040</v>
      </c>
    </row>
    <row r="111" spans="1:16" x14ac:dyDescent="0.2">
      <c r="A111" s="317"/>
      <c r="B111" s="311"/>
      <c r="C111" s="194" t="s">
        <v>474</v>
      </c>
      <c r="D111" s="11">
        <v>0</v>
      </c>
      <c r="E111" s="12">
        <f t="shared" si="4"/>
        <v>0</v>
      </c>
      <c r="F111" s="11"/>
      <c r="G111" s="17">
        <v>3600</v>
      </c>
      <c r="H111" s="12">
        <f t="shared" si="5"/>
        <v>1</v>
      </c>
      <c r="I111" s="11">
        <f t="shared" si="3"/>
        <v>3600</v>
      </c>
      <c r="N111" s="16"/>
      <c r="P111" s="16"/>
    </row>
    <row r="112" spans="1:16" x14ac:dyDescent="0.2">
      <c r="A112" s="317"/>
      <c r="B112" s="311"/>
      <c r="C112" s="61" t="s">
        <v>91</v>
      </c>
      <c r="D112" s="59">
        <f>+D111</f>
        <v>0</v>
      </c>
      <c r="E112" s="60">
        <f t="shared" si="4"/>
        <v>0</v>
      </c>
      <c r="F112" s="59"/>
      <c r="G112" s="59">
        <f>+G111</f>
        <v>3600</v>
      </c>
      <c r="H112" s="60">
        <f t="shared" si="5"/>
        <v>1</v>
      </c>
      <c r="I112" s="59">
        <f t="shared" si="3"/>
        <v>3600</v>
      </c>
      <c r="N112" s="16"/>
      <c r="O112" s="16"/>
      <c r="P112" s="16"/>
    </row>
    <row r="113" spans="1:16" ht="13.5" thickBot="1" x14ac:dyDescent="0.25">
      <c r="A113" s="317"/>
      <c r="B113" s="312"/>
      <c r="C113" s="276" t="s">
        <v>26</v>
      </c>
      <c r="D113" s="208">
        <f>SUM(D98,D110,D112)</f>
        <v>144832</v>
      </c>
      <c r="E113" s="206">
        <f t="shared" si="4"/>
        <v>0.72375469736947307</v>
      </c>
      <c r="F113" s="208"/>
      <c r="G113" s="208">
        <f>SUM(G98,G110,G112)</f>
        <v>55280</v>
      </c>
      <c r="H113" s="206">
        <f t="shared" si="5"/>
        <v>0.27624530263052688</v>
      </c>
      <c r="I113" s="208">
        <f t="shared" si="3"/>
        <v>200112</v>
      </c>
      <c r="N113" s="16"/>
      <c r="O113" s="16"/>
      <c r="P113" s="16"/>
    </row>
    <row r="114" spans="1:16" ht="15.75" customHeight="1" thickBot="1" x14ac:dyDescent="0.25">
      <c r="A114" s="296" t="s">
        <v>516</v>
      </c>
      <c r="B114" s="297"/>
      <c r="C114" s="298"/>
      <c r="D114" s="245">
        <f>SUM(D94,D113)</f>
        <v>533568</v>
      </c>
      <c r="E114" s="246">
        <f t="shared" si="4"/>
        <v>0.72374503548408098</v>
      </c>
      <c r="F114" s="247"/>
      <c r="G114" s="245">
        <f>SUM(G94,G113)</f>
        <v>203664</v>
      </c>
      <c r="H114" s="246">
        <f t="shared" si="5"/>
        <v>0.27625496451591902</v>
      </c>
      <c r="I114" s="247">
        <f t="shared" si="3"/>
        <v>737232</v>
      </c>
      <c r="N114" s="16"/>
      <c r="O114" s="16"/>
      <c r="P114" s="16"/>
    </row>
    <row r="115" spans="1:16" ht="12.75" customHeight="1" x14ac:dyDescent="0.2">
      <c r="A115" s="303" t="s">
        <v>134</v>
      </c>
      <c r="B115" s="306" t="s">
        <v>509</v>
      </c>
      <c r="C115" s="192" t="s">
        <v>92</v>
      </c>
      <c r="D115" s="79"/>
      <c r="E115" s="78"/>
      <c r="F115" s="79"/>
      <c r="G115" s="79"/>
      <c r="H115" s="78"/>
      <c r="I115" s="79"/>
      <c r="N115" s="16"/>
      <c r="O115" s="16"/>
      <c r="P115" s="16"/>
    </row>
    <row r="116" spans="1:16" x14ac:dyDescent="0.2">
      <c r="A116" s="315"/>
      <c r="B116" s="319"/>
      <c r="C116" s="191" t="s">
        <v>487</v>
      </c>
      <c r="D116" s="19">
        <v>10016</v>
      </c>
      <c r="E116" s="20">
        <f t="shared" si="4"/>
        <v>0.795425667090216</v>
      </c>
      <c r="F116" s="19"/>
      <c r="G116" s="19">
        <v>2576</v>
      </c>
      <c r="H116" s="20">
        <f t="shared" si="5"/>
        <v>0.204574332909784</v>
      </c>
      <c r="I116" s="19">
        <f t="shared" si="3"/>
        <v>12592</v>
      </c>
    </row>
    <row r="117" spans="1:16" x14ac:dyDescent="0.2">
      <c r="A117" s="315"/>
      <c r="B117" s="319"/>
      <c r="C117" s="18" t="s">
        <v>488</v>
      </c>
      <c r="D117" s="19">
        <v>4128</v>
      </c>
      <c r="E117" s="20">
        <f t="shared" si="4"/>
        <v>1</v>
      </c>
      <c r="F117" s="19"/>
      <c r="G117" s="19">
        <v>0</v>
      </c>
      <c r="H117" s="20">
        <f t="shared" si="5"/>
        <v>0</v>
      </c>
      <c r="I117" s="19">
        <f t="shared" si="3"/>
        <v>4128</v>
      </c>
      <c r="N117" s="16"/>
      <c r="O117" s="16"/>
      <c r="P117" s="16"/>
    </row>
    <row r="118" spans="1:16" x14ac:dyDescent="0.2">
      <c r="A118" s="315"/>
      <c r="B118" s="319"/>
      <c r="C118" s="18" t="s">
        <v>15</v>
      </c>
      <c r="D118" s="19">
        <v>17919.999999999996</v>
      </c>
      <c r="E118" s="20">
        <f t="shared" si="4"/>
        <v>0.5758354755784062</v>
      </c>
      <c r="F118" s="19"/>
      <c r="G118" s="19">
        <v>13199.999999999996</v>
      </c>
      <c r="H118" s="20">
        <f t="shared" si="5"/>
        <v>0.4241645244215938</v>
      </c>
      <c r="I118" s="19">
        <f t="shared" si="3"/>
        <v>31119.999999999993</v>
      </c>
      <c r="N118" s="16"/>
      <c r="O118" s="16"/>
      <c r="P118" s="16"/>
    </row>
    <row r="119" spans="1:16" x14ac:dyDescent="0.2">
      <c r="A119" s="315"/>
      <c r="B119" s="319"/>
      <c r="C119" s="18" t="s">
        <v>16</v>
      </c>
      <c r="D119" s="11">
        <v>6368</v>
      </c>
      <c r="E119" s="12">
        <f t="shared" si="4"/>
        <v>0.4795180722891566</v>
      </c>
      <c r="F119" s="11"/>
      <c r="G119" s="11">
        <v>6912</v>
      </c>
      <c r="H119" s="12">
        <f t="shared" si="5"/>
        <v>0.52048192771084334</v>
      </c>
      <c r="I119" s="11">
        <f t="shared" si="3"/>
        <v>13280</v>
      </c>
      <c r="N119" s="16"/>
      <c r="O119" s="16"/>
      <c r="P119" s="16"/>
    </row>
    <row r="120" spans="1:16" ht="12.75" customHeight="1" x14ac:dyDescent="0.2">
      <c r="A120" s="315"/>
      <c r="B120" s="319"/>
      <c r="C120" s="18" t="s">
        <v>17</v>
      </c>
      <c r="D120" s="11">
        <v>8352</v>
      </c>
      <c r="E120" s="12">
        <f t="shared" si="4"/>
        <v>0.81308411214953269</v>
      </c>
      <c r="F120" s="11"/>
      <c r="G120" s="11">
        <v>1920</v>
      </c>
      <c r="H120" s="12">
        <f t="shared" si="5"/>
        <v>0.18691588785046728</v>
      </c>
      <c r="I120" s="11">
        <f t="shared" si="3"/>
        <v>10272</v>
      </c>
      <c r="N120" s="16"/>
      <c r="O120" s="16"/>
      <c r="P120" s="16"/>
    </row>
    <row r="121" spans="1:16" x14ac:dyDescent="0.2">
      <c r="A121" s="315"/>
      <c r="B121" s="319"/>
      <c r="C121" s="18" t="s">
        <v>21</v>
      </c>
      <c r="D121" s="11">
        <v>0</v>
      </c>
      <c r="E121" s="12" t="s">
        <v>165</v>
      </c>
      <c r="F121" s="11"/>
      <c r="G121" s="11">
        <v>0</v>
      </c>
      <c r="H121" s="12" t="s">
        <v>165</v>
      </c>
      <c r="I121" s="11">
        <f t="shared" si="3"/>
        <v>0</v>
      </c>
    </row>
    <row r="122" spans="1:16" ht="12.75" customHeight="1" x14ac:dyDescent="0.2">
      <c r="A122" s="315"/>
      <c r="B122" s="319"/>
      <c r="C122" s="18" t="s">
        <v>18</v>
      </c>
      <c r="D122" s="11">
        <v>1152</v>
      </c>
      <c r="E122" s="12">
        <f t="shared" si="4"/>
        <v>0.63157894736842102</v>
      </c>
      <c r="F122" s="11"/>
      <c r="G122" s="11">
        <v>672</v>
      </c>
      <c r="H122" s="12">
        <f t="shared" si="5"/>
        <v>0.36842105263157893</v>
      </c>
      <c r="I122" s="11">
        <f t="shared" si="3"/>
        <v>1824</v>
      </c>
      <c r="N122" s="16"/>
      <c r="O122" s="16"/>
      <c r="P122" s="16"/>
    </row>
    <row r="123" spans="1:16" x14ac:dyDescent="0.2">
      <c r="A123" s="315"/>
      <c r="B123" s="319"/>
      <c r="C123" s="18" t="s">
        <v>139</v>
      </c>
      <c r="D123" s="11">
        <v>11391.999999999998</v>
      </c>
      <c r="E123" s="12">
        <f t="shared" si="4"/>
        <v>0.95956873315363878</v>
      </c>
      <c r="F123" s="11"/>
      <c r="G123" s="11">
        <v>480</v>
      </c>
      <c r="H123" s="12">
        <f t="shared" si="5"/>
        <v>4.043126684636119E-2</v>
      </c>
      <c r="I123" s="11">
        <f t="shared" si="3"/>
        <v>11871.999999999998</v>
      </c>
      <c r="N123" s="16"/>
      <c r="O123" s="16"/>
      <c r="P123" s="16"/>
    </row>
    <row r="124" spans="1:16" x14ac:dyDescent="0.2">
      <c r="A124" s="315"/>
      <c r="B124" s="319"/>
      <c r="C124" s="18" t="s">
        <v>489</v>
      </c>
      <c r="D124" s="11">
        <v>0</v>
      </c>
      <c r="E124" s="12">
        <f t="shared" si="4"/>
        <v>0</v>
      </c>
      <c r="F124" s="11"/>
      <c r="G124" s="11">
        <v>3552</v>
      </c>
      <c r="H124" s="12">
        <f t="shared" si="5"/>
        <v>1</v>
      </c>
      <c r="I124" s="11">
        <f t="shared" si="3"/>
        <v>3552</v>
      </c>
      <c r="N124" s="16"/>
      <c r="O124" s="16"/>
      <c r="P124" s="16"/>
    </row>
    <row r="125" spans="1:16" x14ac:dyDescent="0.2">
      <c r="A125" s="315"/>
      <c r="B125" s="319"/>
      <c r="C125" s="18" t="s">
        <v>19</v>
      </c>
      <c r="D125" s="7">
        <v>624</v>
      </c>
      <c r="E125" s="100">
        <f t="shared" si="4"/>
        <v>1</v>
      </c>
      <c r="F125" s="7"/>
      <c r="G125" s="7">
        <v>0</v>
      </c>
      <c r="H125" s="100">
        <f t="shared" si="5"/>
        <v>0</v>
      </c>
      <c r="I125" s="7">
        <f t="shared" si="3"/>
        <v>624</v>
      </c>
    </row>
    <row r="126" spans="1:16" x14ac:dyDescent="0.2">
      <c r="A126" s="315"/>
      <c r="B126" s="319"/>
      <c r="C126" s="18" t="s">
        <v>23</v>
      </c>
      <c r="D126" s="7">
        <v>7440</v>
      </c>
      <c r="E126" s="100">
        <f t="shared" si="4"/>
        <v>0.66239316239316237</v>
      </c>
      <c r="F126" s="7"/>
      <c r="G126" s="7">
        <v>3792</v>
      </c>
      <c r="H126" s="100">
        <f t="shared" si="5"/>
        <v>0.33760683760683763</v>
      </c>
      <c r="I126" s="7">
        <f t="shared" si="3"/>
        <v>11232</v>
      </c>
    </row>
    <row r="127" spans="1:16" x14ac:dyDescent="0.2">
      <c r="A127" s="315"/>
      <c r="B127" s="319"/>
      <c r="C127" s="61" t="s">
        <v>91</v>
      </c>
      <c r="D127" s="59">
        <f>SUM(D116:D126)</f>
        <v>67392</v>
      </c>
      <c r="E127" s="72">
        <f t="shared" si="4"/>
        <v>0.67059385448177045</v>
      </c>
      <c r="F127" s="71"/>
      <c r="G127" s="59">
        <f>SUM(G116:G126)</f>
        <v>33104</v>
      </c>
      <c r="H127" s="72">
        <f t="shared" si="5"/>
        <v>0.32940614551822955</v>
      </c>
      <c r="I127" s="71">
        <f t="shared" si="3"/>
        <v>100496</v>
      </c>
      <c r="N127" s="16"/>
      <c r="O127" s="16"/>
      <c r="P127" s="16"/>
    </row>
    <row r="128" spans="1:16" x14ac:dyDescent="0.2">
      <c r="A128" s="315"/>
      <c r="B128" s="319"/>
      <c r="C128" s="192" t="s">
        <v>255</v>
      </c>
      <c r="D128" s="59"/>
      <c r="E128" s="60"/>
      <c r="F128" s="210"/>
      <c r="G128" s="59"/>
      <c r="H128" s="60"/>
      <c r="I128" s="59"/>
      <c r="N128" s="16"/>
      <c r="O128" s="16"/>
      <c r="P128" s="16"/>
    </row>
    <row r="129" spans="1:16" x14ac:dyDescent="0.2">
      <c r="A129" s="315"/>
      <c r="B129" s="319"/>
      <c r="C129" s="18" t="s">
        <v>20</v>
      </c>
      <c r="D129" s="19">
        <v>960</v>
      </c>
      <c r="E129" s="20">
        <f t="shared" ref="E129:E211" si="6">+D129/$I129</f>
        <v>1</v>
      </c>
      <c r="F129" s="75"/>
      <c r="G129" s="19">
        <v>0</v>
      </c>
      <c r="H129" s="20">
        <f t="shared" ref="H129:H211" si="7">+G129/$I129</f>
        <v>0</v>
      </c>
      <c r="I129" s="19">
        <f t="shared" ref="I129:I211" si="8">+D129+G129</f>
        <v>960</v>
      </c>
    </row>
    <row r="130" spans="1:16" x14ac:dyDescent="0.2">
      <c r="A130" s="315"/>
      <c r="B130" s="319"/>
      <c r="C130" s="18" t="s">
        <v>490</v>
      </c>
      <c r="D130" s="11">
        <v>0</v>
      </c>
      <c r="E130" s="12" t="s">
        <v>165</v>
      </c>
      <c r="F130" s="14"/>
      <c r="G130" s="11">
        <v>0</v>
      </c>
      <c r="H130" s="12" t="s">
        <v>165</v>
      </c>
      <c r="I130" s="11">
        <f t="shared" si="8"/>
        <v>0</v>
      </c>
    </row>
    <row r="131" spans="1:16" x14ac:dyDescent="0.2">
      <c r="A131" s="315"/>
      <c r="B131" s="319"/>
      <c r="C131" s="18" t="s">
        <v>1</v>
      </c>
      <c r="D131" s="11">
        <v>43968</v>
      </c>
      <c r="E131" s="12">
        <f t="shared" si="6"/>
        <v>0.77408450704225351</v>
      </c>
      <c r="F131" s="14"/>
      <c r="G131" s="11">
        <v>12832</v>
      </c>
      <c r="H131" s="12">
        <f t="shared" si="7"/>
        <v>0.22591549295774649</v>
      </c>
      <c r="I131" s="11">
        <f t="shared" si="8"/>
        <v>56800</v>
      </c>
      <c r="N131" s="16"/>
      <c r="P131" s="16"/>
    </row>
    <row r="132" spans="1:16" x14ac:dyDescent="0.2">
      <c r="A132" s="315"/>
      <c r="B132" s="319"/>
      <c r="C132" s="18" t="s">
        <v>2</v>
      </c>
      <c r="D132" s="11">
        <v>0</v>
      </c>
      <c r="E132" s="12">
        <f t="shared" si="6"/>
        <v>0</v>
      </c>
      <c r="F132" s="11"/>
      <c r="G132" s="11">
        <v>6832</v>
      </c>
      <c r="H132" s="12">
        <f t="shared" si="7"/>
        <v>1</v>
      </c>
      <c r="I132" s="11">
        <f t="shared" si="8"/>
        <v>6832</v>
      </c>
      <c r="N132" s="16"/>
      <c r="O132" s="16"/>
      <c r="P132" s="16"/>
    </row>
    <row r="133" spans="1:16" x14ac:dyDescent="0.2">
      <c r="A133" s="315"/>
      <c r="B133" s="319"/>
      <c r="C133" s="18" t="s">
        <v>22</v>
      </c>
      <c r="D133" s="11">
        <v>11712</v>
      </c>
      <c r="E133" s="12">
        <f t="shared" si="6"/>
        <v>0.43963963963963965</v>
      </c>
      <c r="F133" s="11"/>
      <c r="G133" s="11">
        <v>14928</v>
      </c>
      <c r="H133" s="12">
        <f t="shared" si="7"/>
        <v>0.56036036036036041</v>
      </c>
      <c r="I133" s="11">
        <f t="shared" si="8"/>
        <v>26640</v>
      </c>
      <c r="N133" s="16"/>
      <c r="O133" s="16"/>
      <c r="P133" s="16"/>
    </row>
    <row r="134" spans="1:16" x14ac:dyDescent="0.2">
      <c r="A134" s="315"/>
      <c r="B134" s="319"/>
      <c r="C134" s="18" t="s">
        <v>3</v>
      </c>
      <c r="D134" s="199">
        <v>6048</v>
      </c>
      <c r="E134" s="100">
        <f t="shared" si="6"/>
        <v>0.80769230769230771</v>
      </c>
      <c r="F134" s="7"/>
      <c r="G134" s="199">
        <v>1440</v>
      </c>
      <c r="H134" s="100">
        <f t="shared" si="7"/>
        <v>0.19230769230769232</v>
      </c>
      <c r="I134" s="7">
        <f t="shared" si="8"/>
        <v>7488</v>
      </c>
      <c r="N134" s="16"/>
      <c r="O134" s="16"/>
      <c r="P134" s="16"/>
    </row>
    <row r="135" spans="1:16" ht="12.75" customHeight="1" x14ac:dyDescent="0.2">
      <c r="A135" s="315"/>
      <c r="B135" s="319"/>
      <c r="C135" s="18" t="s">
        <v>4</v>
      </c>
      <c r="D135" s="199">
        <v>3408</v>
      </c>
      <c r="E135" s="12">
        <f t="shared" si="6"/>
        <v>1</v>
      </c>
      <c r="F135" s="11"/>
      <c r="G135" s="11">
        <v>0</v>
      </c>
      <c r="H135" s="12">
        <f t="shared" si="7"/>
        <v>0</v>
      </c>
      <c r="I135" s="7">
        <f t="shared" si="8"/>
        <v>3408</v>
      </c>
      <c r="N135" s="16"/>
      <c r="O135" s="16"/>
      <c r="P135" s="16"/>
    </row>
    <row r="136" spans="1:16" x14ac:dyDescent="0.2">
      <c r="A136" s="315"/>
      <c r="B136" s="319"/>
      <c r="C136" s="18" t="s">
        <v>52</v>
      </c>
      <c r="D136" s="11">
        <v>912</v>
      </c>
      <c r="E136" s="12">
        <f t="shared" si="6"/>
        <v>0.32203389830508472</v>
      </c>
      <c r="F136" s="11"/>
      <c r="G136" s="11">
        <v>1920</v>
      </c>
      <c r="H136" s="12">
        <f t="shared" si="7"/>
        <v>0.67796610169491522</v>
      </c>
      <c r="I136" s="11">
        <f t="shared" si="8"/>
        <v>2832</v>
      </c>
    </row>
    <row r="137" spans="1:16" x14ac:dyDescent="0.2">
      <c r="A137" s="315"/>
      <c r="B137" s="319"/>
      <c r="C137" s="189" t="s">
        <v>5</v>
      </c>
      <c r="D137" s="11">
        <v>6048</v>
      </c>
      <c r="E137" s="12">
        <f t="shared" si="6"/>
        <v>0.36734693877551022</v>
      </c>
      <c r="F137" s="11"/>
      <c r="G137" s="11">
        <v>10416.000000000002</v>
      </c>
      <c r="H137" s="12">
        <f t="shared" si="7"/>
        <v>0.63265306122448994</v>
      </c>
      <c r="I137" s="11">
        <f t="shared" si="8"/>
        <v>16464</v>
      </c>
    </row>
    <row r="138" spans="1:16" x14ac:dyDescent="0.2">
      <c r="A138" s="315"/>
      <c r="B138" s="319"/>
      <c r="C138" s="61" t="s">
        <v>91</v>
      </c>
      <c r="D138" s="59">
        <f>SUM(D129:D137)</f>
        <v>73056</v>
      </c>
      <c r="E138" s="60">
        <f t="shared" si="6"/>
        <v>0.60166029779944652</v>
      </c>
      <c r="F138" s="59"/>
      <c r="G138" s="59">
        <f>SUM(G129:G137)</f>
        <v>48368</v>
      </c>
      <c r="H138" s="60">
        <f t="shared" si="7"/>
        <v>0.39833970220055342</v>
      </c>
      <c r="I138" s="59">
        <f t="shared" si="8"/>
        <v>121424</v>
      </c>
    </row>
    <row r="139" spans="1:16" x14ac:dyDescent="0.2">
      <c r="A139" s="315"/>
      <c r="B139" s="319"/>
      <c r="C139" s="192" t="s">
        <v>151</v>
      </c>
      <c r="D139" s="59"/>
      <c r="E139" s="60"/>
      <c r="F139" s="210"/>
      <c r="G139" s="59"/>
      <c r="H139" s="60"/>
      <c r="I139" s="59"/>
    </row>
    <row r="140" spans="1:16" x14ac:dyDescent="0.2">
      <c r="A140" s="315"/>
      <c r="B140" s="319"/>
      <c r="C140" s="18" t="s">
        <v>38</v>
      </c>
      <c r="D140" s="11">
        <v>7360</v>
      </c>
      <c r="E140" s="12">
        <f t="shared" si="6"/>
        <v>0.83333333333333337</v>
      </c>
      <c r="F140" s="14"/>
      <c r="G140" s="11">
        <v>1472</v>
      </c>
      <c r="H140" s="12">
        <f t="shared" si="7"/>
        <v>0.16666666666666666</v>
      </c>
      <c r="I140" s="11">
        <f t="shared" si="8"/>
        <v>8832</v>
      </c>
      <c r="N140" s="16"/>
      <c r="O140" s="16"/>
      <c r="P140" s="16"/>
    </row>
    <row r="141" spans="1:16" x14ac:dyDescent="0.2">
      <c r="A141" s="315"/>
      <c r="B141" s="319"/>
      <c r="C141" s="18" t="s">
        <v>7</v>
      </c>
      <c r="D141" s="17">
        <v>9984</v>
      </c>
      <c r="E141" s="12">
        <f t="shared" si="6"/>
        <v>0.88888888888888884</v>
      </c>
      <c r="F141" s="11"/>
      <c r="G141" s="17">
        <v>1248</v>
      </c>
      <c r="H141" s="12">
        <f t="shared" si="7"/>
        <v>0.1111111111111111</v>
      </c>
      <c r="I141" s="11">
        <f t="shared" si="8"/>
        <v>11232</v>
      </c>
    </row>
    <row r="142" spans="1:16" x14ac:dyDescent="0.2">
      <c r="A142" s="315"/>
      <c r="B142" s="319"/>
      <c r="C142" s="18" t="s">
        <v>0</v>
      </c>
      <c r="D142" s="199">
        <v>1152</v>
      </c>
      <c r="E142" s="100">
        <f t="shared" si="6"/>
        <v>1</v>
      </c>
      <c r="F142" s="7"/>
      <c r="G142" s="199">
        <v>0</v>
      </c>
      <c r="H142" s="100">
        <f t="shared" si="7"/>
        <v>0</v>
      </c>
      <c r="I142" s="7">
        <f t="shared" si="8"/>
        <v>1152</v>
      </c>
    </row>
    <row r="143" spans="1:16" x14ac:dyDescent="0.2">
      <c r="A143" s="315"/>
      <c r="B143" s="319"/>
      <c r="C143" s="18" t="s">
        <v>8</v>
      </c>
      <c r="D143" s="7">
        <v>1776</v>
      </c>
      <c r="E143" s="100">
        <f t="shared" si="6"/>
        <v>0.75510204081632648</v>
      </c>
      <c r="F143" s="7"/>
      <c r="G143" s="7">
        <v>576</v>
      </c>
      <c r="H143" s="100">
        <f t="shared" si="7"/>
        <v>0.24489795918367346</v>
      </c>
      <c r="I143" s="7">
        <f t="shared" si="8"/>
        <v>2352</v>
      </c>
      <c r="N143" s="16"/>
      <c r="P143" s="16"/>
    </row>
    <row r="144" spans="1:16" x14ac:dyDescent="0.2">
      <c r="A144" s="315"/>
      <c r="B144" s="319"/>
      <c r="C144" s="18" t="s">
        <v>36</v>
      </c>
      <c r="D144" s="199">
        <v>3648</v>
      </c>
      <c r="E144" s="100">
        <f t="shared" si="6"/>
        <v>0.56575682382133996</v>
      </c>
      <c r="F144" s="7"/>
      <c r="G144" s="199">
        <v>2800</v>
      </c>
      <c r="H144" s="100">
        <f t="shared" si="7"/>
        <v>0.43424317617866004</v>
      </c>
      <c r="I144" s="7">
        <f t="shared" si="8"/>
        <v>6448</v>
      </c>
      <c r="N144" s="16"/>
      <c r="P144" s="16"/>
    </row>
    <row r="145" spans="1:16" x14ac:dyDescent="0.2">
      <c r="A145" s="315"/>
      <c r="B145" s="319"/>
      <c r="C145" s="18" t="s">
        <v>39</v>
      </c>
      <c r="D145" s="7">
        <v>8400</v>
      </c>
      <c r="E145" s="100">
        <f t="shared" si="6"/>
        <v>0.58333333333333337</v>
      </c>
      <c r="F145" s="7"/>
      <c r="G145" s="7">
        <v>6000</v>
      </c>
      <c r="H145" s="100">
        <f t="shared" si="7"/>
        <v>0.41666666666666669</v>
      </c>
      <c r="I145" s="7">
        <f t="shared" si="8"/>
        <v>14400</v>
      </c>
    </row>
    <row r="146" spans="1:16" x14ac:dyDescent="0.2">
      <c r="A146" s="315"/>
      <c r="B146" s="319"/>
      <c r="C146" s="18" t="s">
        <v>357</v>
      </c>
      <c r="D146" s="11">
        <v>0</v>
      </c>
      <c r="E146" s="12" t="s">
        <v>165</v>
      </c>
      <c r="F146" s="7"/>
      <c r="G146" s="11">
        <v>0</v>
      </c>
      <c r="H146" s="12" t="s">
        <v>165</v>
      </c>
      <c r="I146" s="7">
        <f t="shared" si="8"/>
        <v>0</v>
      </c>
    </row>
    <row r="147" spans="1:16" x14ac:dyDescent="0.2">
      <c r="A147" s="315"/>
      <c r="B147" s="319"/>
      <c r="C147" s="18" t="s">
        <v>402</v>
      </c>
      <c r="D147" s="7">
        <v>2256</v>
      </c>
      <c r="E147" s="100">
        <f t="shared" si="6"/>
        <v>0.26503759398496241</v>
      </c>
      <c r="F147" s="202"/>
      <c r="G147" s="7">
        <v>6256</v>
      </c>
      <c r="H147" s="100">
        <f t="shared" si="7"/>
        <v>0.73496240601503759</v>
      </c>
      <c r="I147" s="7">
        <f t="shared" si="8"/>
        <v>8512</v>
      </c>
      <c r="N147" s="16"/>
      <c r="O147" s="16"/>
      <c r="P147" s="16"/>
    </row>
    <row r="148" spans="1:16" x14ac:dyDescent="0.2">
      <c r="A148" s="315"/>
      <c r="B148" s="319"/>
      <c r="C148" s="18" t="s">
        <v>6</v>
      </c>
      <c r="D148" s="199">
        <v>41584</v>
      </c>
      <c r="E148" s="100">
        <f t="shared" si="6"/>
        <v>0.96437847866419291</v>
      </c>
      <c r="F148" s="7"/>
      <c r="G148" s="199">
        <v>1536</v>
      </c>
      <c r="H148" s="100">
        <f t="shared" si="7"/>
        <v>3.5621521335807052E-2</v>
      </c>
      <c r="I148" s="7">
        <f t="shared" si="8"/>
        <v>43120</v>
      </c>
      <c r="N148" s="16"/>
      <c r="O148" s="16"/>
      <c r="P148" s="16"/>
    </row>
    <row r="149" spans="1:16" x14ac:dyDescent="0.2">
      <c r="A149" s="315"/>
      <c r="B149" s="319"/>
      <c r="C149" s="18" t="s">
        <v>9</v>
      </c>
      <c r="D149" s="7">
        <v>5888</v>
      </c>
      <c r="E149" s="100">
        <f t="shared" si="6"/>
        <v>0.79481641468682507</v>
      </c>
      <c r="F149" s="7"/>
      <c r="G149" s="7">
        <v>1520</v>
      </c>
      <c r="H149" s="100">
        <f t="shared" si="7"/>
        <v>0.20518358531317496</v>
      </c>
      <c r="I149" s="7">
        <f t="shared" si="8"/>
        <v>7408</v>
      </c>
      <c r="N149" s="16"/>
      <c r="O149" s="16"/>
      <c r="P149" s="16"/>
    </row>
    <row r="150" spans="1:16" x14ac:dyDescent="0.2">
      <c r="A150" s="315"/>
      <c r="B150" s="319"/>
      <c r="C150" s="18" t="s">
        <v>10</v>
      </c>
      <c r="D150" s="7">
        <v>0</v>
      </c>
      <c r="E150" s="100">
        <f t="shared" si="6"/>
        <v>0</v>
      </c>
      <c r="F150" s="7"/>
      <c r="G150" s="7">
        <v>1728</v>
      </c>
      <c r="H150" s="100">
        <f t="shared" si="7"/>
        <v>1</v>
      </c>
      <c r="I150" s="7">
        <f t="shared" si="8"/>
        <v>1728</v>
      </c>
      <c r="N150" s="16"/>
      <c r="P150" s="16"/>
    </row>
    <row r="151" spans="1:16" x14ac:dyDescent="0.2">
      <c r="A151" s="315"/>
      <c r="B151" s="319"/>
      <c r="C151" s="18" t="s">
        <v>24</v>
      </c>
      <c r="D151" s="7">
        <v>6624</v>
      </c>
      <c r="E151" s="100">
        <f t="shared" si="6"/>
        <v>0.4825174825174825</v>
      </c>
      <c r="F151" s="7"/>
      <c r="G151" s="7">
        <v>7104</v>
      </c>
      <c r="H151" s="100">
        <f t="shared" si="7"/>
        <v>0.5174825174825175</v>
      </c>
      <c r="I151" s="7">
        <f t="shared" si="8"/>
        <v>13728</v>
      </c>
      <c r="N151" s="16"/>
      <c r="O151" s="16"/>
      <c r="P151" s="16"/>
    </row>
    <row r="152" spans="1:16" x14ac:dyDescent="0.2">
      <c r="A152" s="315"/>
      <c r="B152" s="319"/>
      <c r="C152" s="189" t="s">
        <v>25</v>
      </c>
      <c r="D152" s="7">
        <v>4080</v>
      </c>
      <c r="E152" s="100">
        <f t="shared" si="6"/>
        <v>0.63432835820895528</v>
      </c>
      <c r="F152" s="7"/>
      <c r="G152" s="7">
        <v>2352</v>
      </c>
      <c r="H152" s="100">
        <f t="shared" si="7"/>
        <v>0.36567164179104478</v>
      </c>
      <c r="I152" s="7">
        <f t="shared" si="8"/>
        <v>6432</v>
      </c>
      <c r="N152" s="16"/>
      <c r="O152" s="16"/>
      <c r="P152" s="16"/>
    </row>
    <row r="153" spans="1:16" x14ac:dyDescent="0.2">
      <c r="A153" s="315"/>
      <c r="B153" s="319"/>
      <c r="C153" s="189" t="s">
        <v>359</v>
      </c>
      <c r="D153" s="199">
        <v>0</v>
      </c>
      <c r="E153" s="100">
        <f t="shared" si="6"/>
        <v>0</v>
      </c>
      <c r="F153" s="7"/>
      <c r="G153" s="199">
        <v>2592</v>
      </c>
      <c r="H153" s="100">
        <f t="shared" si="7"/>
        <v>1</v>
      </c>
      <c r="I153" s="7">
        <f t="shared" si="8"/>
        <v>2592</v>
      </c>
      <c r="N153" s="16"/>
      <c r="O153" s="16"/>
      <c r="P153" s="16"/>
    </row>
    <row r="154" spans="1:16" ht="12.75" customHeight="1" x14ac:dyDescent="0.2">
      <c r="A154" s="315"/>
      <c r="B154" s="319"/>
      <c r="C154" s="61" t="s">
        <v>91</v>
      </c>
      <c r="D154" s="59">
        <f>SUM(D140:D153)</f>
        <v>92752</v>
      </c>
      <c r="E154" s="60">
        <f t="shared" si="6"/>
        <v>0.72498749374687343</v>
      </c>
      <c r="F154" s="59"/>
      <c r="G154" s="59">
        <f>SUM(G140:G153)</f>
        <v>35184</v>
      </c>
      <c r="H154" s="60">
        <f t="shared" si="7"/>
        <v>0.27501250625312657</v>
      </c>
      <c r="I154" s="59">
        <f t="shared" si="8"/>
        <v>127936</v>
      </c>
    </row>
    <row r="155" spans="1:16" ht="13.5" thickBot="1" x14ac:dyDescent="0.25">
      <c r="A155" s="315"/>
      <c r="B155" s="320"/>
      <c r="C155" s="276" t="s">
        <v>26</v>
      </c>
      <c r="D155" s="208">
        <f>SUM(D127,D138,D154)</f>
        <v>233200</v>
      </c>
      <c r="E155" s="206">
        <f t="shared" si="6"/>
        <v>0.66655995609622243</v>
      </c>
      <c r="F155" s="208"/>
      <c r="G155" s="208">
        <f>SUM(G127,G138,G154)</f>
        <v>116656</v>
      </c>
      <c r="H155" s="206">
        <f t="shared" si="7"/>
        <v>0.33344004390377757</v>
      </c>
      <c r="I155" s="208">
        <f t="shared" si="8"/>
        <v>349856</v>
      </c>
    </row>
    <row r="156" spans="1:16" ht="12.75" customHeight="1" x14ac:dyDescent="0.2">
      <c r="A156" s="299" t="s">
        <v>134</v>
      </c>
      <c r="B156" s="306" t="s">
        <v>508</v>
      </c>
      <c r="C156" s="191" t="s">
        <v>436</v>
      </c>
      <c r="D156" s="19">
        <v>960</v>
      </c>
      <c r="E156" s="20">
        <f t="shared" si="6"/>
        <v>1</v>
      </c>
      <c r="F156" s="75"/>
      <c r="G156" s="19">
        <v>0</v>
      </c>
      <c r="H156" s="20">
        <f t="shared" si="7"/>
        <v>0</v>
      </c>
      <c r="I156" s="19">
        <f t="shared" si="8"/>
        <v>960</v>
      </c>
    </row>
    <row r="157" spans="1:16" x14ac:dyDescent="0.2">
      <c r="A157" s="299"/>
      <c r="B157" s="306"/>
      <c r="C157" s="18" t="s">
        <v>114</v>
      </c>
      <c r="D157" s="11">
        <v>5696.0000000000009</v>
      </c>
      <c r="E157" s="12">
        <f t="shared" si="6"/>
        <v>0.83568075117370899</v>
      </c>
      <c r="F157" s="14"/>
      <c r="G157" s="11">
        <v>1120</v>
      </c>
      <c r="H157" s="12">
        <f t="shared" si="7"/>
        <v>0.16431924882629106</v>
      </c>
      <c r="I157" s="11">
        <f t="shared" si="8"/>
        <v>6816.0000000000009</v>
      </c>
    </row>
    <row r="158" spans="1:16" x14ac:dyDescent="0.2">
      <c r="A158" s="299"/>
      <c r="B158" s="306"/>
      <c r="C158" s="18" t="s">
        <v>533</v>
      </c>
      <c r="D158" s="11">
        <v>448</v>
      </c>
      <c r="E158" s="12">
        <f t="shared" si="6"/>
        <v>9.2715231788079472E-2</v>
      </c>
      <c r="F158" s="11"/>
      <c r="G158" s="11">
        <v>4384</v>
      </c>
      <c r="H158" s="12">
        <f t="shared" si="7"/>
        <v>0.9072847682119205</v>
      </c>
      <c r="I158" s="11">
        <f t="shared" si="8"/>
        <v>4832</v>
      </c>
    </row>
    <row r="159" spans="1:16" x14ac:dyDescent="0.2">
      <c r="A159" s="299"/>
      <c r="B159" s="306"/>
      <c r="C159" s="18" t="s">
        <v>115</v>
      </c>
      <c r="D159" s="11">
        <v>5040</v>
      </c>
      <c r="E159" s="12">
        <f t="shared" si="6"/>
        <v>0.75</v>
      </c>
      <c r="F159" s="14"/>
      <c r="G159" s="11">
        <v>1680</v>
      </c>
      <c r="H159" s="12">
        <f t="shared" si="7"/>
        <v>0.25</v>
      </c>
      <c r="I159" s="11">
        <f t="shared" si="8"/>
        <v>6720</v>
      </c>
      <c r="N159" s="16"/>
      <c r="O159" s="16"/>
      <c r="P159" s="16"/>
    </row>
    <row r="160" spans="1:16" x14ac:dyDescent="0.2">
      <c r="A160" s="299"/>
      <c r="B160" s="306"/>
      <c r="C160" s="18" t="s">
        <v>116</v>
      </c>
      <c r="D160" s="11">
        <v>816</v>
      </c>
      <c r="E160" s="12">
        <f t="shared" si="6"/>
        <v>0.68</v>
      </c>
      <c r="F160" s="14"/>
      <c r="G160" s="11">
        <v>384</v>
      </c>
      <c r="H160" s="12">
        <f t="shared" si="7"/>
        <v>0.32</v>
      </c>
      <c r="I160" s="11">
        <f t="shared" si="8"/>
        <v>1200</v>
      </c>
      <c r="N160" s="16"/>
      <c r="O160" s="16"/>
      <c r="P160" s="16"/>
    </row>
    <row r="161" spans="1:16" x14ac:dyDescent="0.2">
      <c r="A161" s="299"/>
      <c r="B161" s="306"/>
      <c r="C161" s="18" t="s">
        <v>276</v>
      </c>
      <c r="D161" s="11">
        <v>14640</v>
      </c>
      <c r="E161" s="12">
        <f t="shared" si="6"/>
        <v>0.35410216718266252</v>
      </c>
      <c r="F161" s="14"/>
      <c r="G161" s="11">
        <v>26703.999999999996</v>
      </c>
      <c r="H161" s="12">
        <f t="shared" si="7"/>
        <v>0.64589783281733737</v>
      </c>
      <c r="I161" s="11">
        <f t="shared" si="8"/>
        <v>41344</v>
      </c>
      <c r="N161" s="16"/>
      <c r="O161" s="16"/>
      <c r="P161" s="16"/>
    </row>
    <row r="162" spans="1:16" x14ac:dyDescent="0.2">
      <c r="A162" s="299"/>
      <c r="B162" s="306"/>
      <c r="C162" s="18" t="s">
        <v>124</v>
      </c>
      <c r="D162" s="16">
        <v>10128.000000000002</v>
      </c>
      <c r="E162" s="20">
        <f t="shared" si="6"/>
        <v>0.21385135135135133</v>
      </c>
      <c r="F162" s="19"/>
      <c r="G162" s="16">
        <v>37232.000000000015</v>
      </c>
      <c r="H162" s="20">
        <f t="shared" si="7"/>
        <v>0.78614864864864875</v>
      </c>
      <c r="I162" s="19">
        <f t="shared" si="8"/>
        <v>47360.000000000015</v>
      </c>
    </row>
    <row r="163" spans="1:16" x14ac:dyDescent="0.2">
      <c r="A163" s="299"/>
      <c r="B163" s="306"/>
      <c r="C163" s="18" t="s">
        <v>443</v>
      </c>
      <c r="D163" s="11">
        <v>624</v>
      </c>
      <c r="E163" s="12">
        <f t="shared" si="6"/>
        <v>0.21666666666666667</v>
      </c>
      <c r="F163" s="11"/>
      <c r="G163" s="11">
        <v>2256</v>
      </c>
      <c r="H163" s="12">
        <f t="shared" si="7"/>
        <v>0.78333333333333333</v>
      </c>
      <c r="I163" s="11">
        <f t="shared" si="8"/>
        <v>2880</v>
      </c>
      <c r="O163" s="16"/>
      <c r="P163" s="16"/>
    </row>
    <row r="164" spans="1:16" x14ac:dyDescent="0.2">
      <c r="A164" s="299"/>
      <c r="B164" s="306"/>
      <c r="C164" s="18" t="s">
        <v>528</v>
      </c>
      <c r="D164" s="11">
        <v>0</v>
      </c>
      <c r="E164" s="12">
        <f t="shared" si="6"/>
        <v>0</v>
      </c>
      <c r="F164" s="11"/>
      <c r="G164" s="11">
        <v>1040</v>
      </c>
      <c r="H164" s="12">
        <f t="shared" si="7"/>
        <v>1</v>
      </c>
      <c r="I164" s="11">
        <f t="shared" si="8"/>
        <v>1040</v>
      </c>
    </row>
    <row r="165" spans="1:16" x14ac:dyDescent="0.2">
      <c r="A165" s="299"/>
      <c r="B165" s="306"/>
      <c r="C165" s="18" t="s">
        <v>277</v>
      </c>
      <c r="D165" s="11">
        <v>3408</v>
      </c>
      <c r="E165" s="12">
        <f t="shared" si="6"/>
        <v>0.83529411764705885</v>
      </c>
      <c r="F165" s="11"/>
      <c r="G165" s="11">
        <v>672</v>
      </c>
      <c r="H165" s="12">
        <f t="shared" si="7"/>
        <v>0.16470588235294117</v>
      </c>
      <c r="I165" s="11">
        <f t="shared" si="8"/>
        <v>4080</v>
      </c>
      <c r="O165" s="16"/>
      <c r="P165" s="16"/>
    </row>
    <row r="166" spans="1:16" x14ac:dyDescent="0.2">
      <c r="A166" s="299"/>
      <c r="B166" s="306"/>
      <c r="C166" s="18" t="s">
        <v>117</v>
      </c>
      <c r="D166" s="11">
        <v>576</v>
      </c>
      <c r="E166" s="12">
        <f t="shared" si="6"/>
        <v>0.70588235294117652</v>
      </c>
      <c r="F166" s="11"/>
      <c r="G166" s="11">
        <v>240</v>
      </c>
      <c r="H166" s="12">
        <f t="shared" si="7"/>
        <v>0.29411764705882354</v>
      </c>
      <c r="I166" s="11">
        <f t="shared" si="8"/>
        <v>816</v>
      </c>
    </row>
    <row r="167" spans="1:16" x14ac:dyDescent="0.2">
      <c r="A167" s="299"/>
      <c r="B167" s="306"/>
      <c r="C167" s="188" t="s">
        <v>278</v>
      </c>
      <c r="D167" s="11">
        <v>384</v>
      </c>
      <c r="E167" s="12">
        <f t="shared" si="6"/>
        <v>1</v>
      </c>
      <c r="F167" s="11"/>
      <c r="G167" s="11">
        <v>0</v>
      </c>
      <c r="H167" s="12">
        <f t="shared" si="7"/>
        <v>0</v>
      </c>
      <c r="I167" s="11">
        <f t="shared" si="8"/>
        <v>384</v>
      </c>
      <c r="N167" s="16"/>
      <c r="O167" s="16"/>
      <c r="P167" s="16"/>
    </row>
    <row r="168" spans="1:16" x14ac:dyDescent="0.2">
      <c r="A168" s="299"/>
      <c r="B168" s="306"/>
      <c r="C168" s="18" t="s">
        <v>118</v>
      </c>
      <c r="D168" s="11">
        <v>4608</v>
      </c>
      <c r="E168" s="12">
        <f t="shared" si="6"/>
        <v>0.81586402266288949</v>
      </c>
      <c r="F168" s="11"/>
      <c r="G168" s="11">
        <v>1040</v>
      </c>
      <c r="H168" s="12">
        <f t="shared" si="7"/>
        <v>0.18413597733711048</v>
      </c>
      <c r="I168" s="11">
        <f t="shared" si="8"/>
        <v>5648</v>
      </c>
      <c r="N168" s="16"/>
      <c r="P168" s="16"/>
    </row>
    <row r="169" spans="1:16" ht="13.5" thickBot="1" x14ac:dyDescent="0.25">
      <c r="A169" s="299"/>
      <c r="B169" s="307"/>
      <c r="C169" s="276" t="s">
        <v>26</v>
      </c>
      <c r="D169" s="208">
        <f>SUM(D156:D168)</f>
        <v>47328</v>
      </c>
      <c r="E169" s="206">
        <f t="shared" si="6"/>
        <v>0.38143133462282391</v>
      </c>
      <c r="F169" s="208"/>
      <c r="G169" s="208">
        <f>SUM(G156:G168)</f>
        <v>76752.000000000015</v>
      </c>
      <c r="H169" s="206">
        <f t="shared" si="7"/>
        <v>0.61856866537717603</v>
      </c>
      <c r="I169" s="208">
        <f t="shared" si="8"/>
        <v>124080.00000000001</v>
      </c>
    </row>
    <row r="170" spans="1:16" ht="12.75" customHeight="1" x14ac:dyDescent="0.2">
      <c r="A170" s="299"/>
      <c r="B170" s="300" t="s">
        <v>14</v>
      </c>
      <c r="C170" s="187" t="s">
        <v>486</v>
      </c>
      <c r="D170" s="19">
        <v>18448</v>
      </c>
      <c r="E170" s="20">
        <f t="shared" si="6"/>
        <v>1</v>
      </c>
      <c r="F170" s="19"/>
      <c r="G170" s="19">
        <v>0</v>
      </c>
      <c r="H170" s="20">
        <f t="shared" si="7"/>
        <v>0</v>
      </c>
      <c r="I170" s="19">
        <f t="shared" si="8"/>
        <v>18448</v>
      </c>
    </row>
    <row r="171" spans="1:16" x14ac:dyDescent="0.2">
      <c r="A171" s="299"/>
      <c r="B171" s="321"/>
      <c r="C171" s="18" t="s">
        <v>378</v>
      </c>
      <c r="D171" s="11">
        <v>1664</v>
      </c>
      <c r="E171" s="12">
        <f t="shared" si="6"/>
        <v>0.83870967741935487</v>
      </c>
      <c r="F171" s="11"/>
      <c r="G171" s="11">
        <v>320</v>
      </c>
      <c r="H171" s="12">
        <f t="shared" si="7"/>
        <v>0.16129032258064516</v>
      </c>
      <c r="I171" s="11">
        <f t="shared" si="8"/>
        <v>1984</v>
      </c>
      <c r="N171" s="16"/>
      <c r="O171" s="16"/>
      <c r="P171" s="16"/>
    </row>
    <row r="172" spans="1:16" x14ac:dyDescent="0.2">
      <c r="A172" s="299"/>
      <c r="B172" s="321"/>
      <c r="C172" s="189" t="s">
        <v>377</v>
      </c>
      <c r="D172" s="11">
        <v>0</v>
      </c>
      <c r="E172" s="12" t="s">
        <v>165</v>
      </c>
      <c r="F172" s="7"/>
      <c r="G172" s="11">
        <v>0</v>
      </c>
      <c r="H172" s="12" t="s">
        <v>165</v>
      </c>
      <c r="I172" s="7">
        <f t="shared" si="8"/>
        <v>0</v>
      </c>
    </row>
    <row r="173" spans="1:16" ht="13.5" thickBot="1" x14ac:dyDescent="0.25">
      <c r="A173" s="299"/>
      <c r="B173" s="305"/>
      <c r="C173" s="207" t="s">
        <v>26</v>
      </c>
      <c r="D173" s="208">
        <f>SUM(D170:D172)</f>
        <v>20112</v>
      </c>
      <c r="E173" s="206">
        <f t="shared" si="6"/>
        <v>0.98433829287392327</v>
      </c>
      <c r="F173" s="208"/>
      <c r="G173" s="208">
        <f>SUM(G170:G172)</f>
        <v>320</v>
      </c>
      <c r="H173" s="206">
        <f t="shared" si="7"/>
        <v>1.5661707126076743E-2</v>
      </c>
      <c r="I173" s="208">
        <f t="shared" si="8"/>
        <v>20432</v>
      </c>
      <c r="N173" s="16"/>
      <c r="O173" s="16"/>
      <c r="P173" s="16"/>
    </row>
    <row r="174" spans="1:16" ht="15.75" customHeight="1" thickBot="1" x14ac:dyDescent="0.25">
      <c r="A174" s="296" t="s">
        <v>517</v>
      </c>
      <c r="B174" s="297"/>
      <c r="C174" s="298"/>
      <c r="D174" s="245">
        <f>SUM(D155,D169,D173)</f>
        <v>300640</v>
      </c>
      <c r="E174" s="246">
        <f t="shared" si="6"/>
        <v>0.60812997605022978</v>
      </c>
      <c r="F174" s="247"/>
      <c r="G174" s="245">
        <f>SUM(G155,G169,G173)</f>
        <v>193728</v>
      </c>
      <c r="H174" s="246">
        <f t="shared" si="7"/>
        <v>0.39187002394977022</v>
      </c>
      <c r="I174" s="247">
        <f t="shared" si="8"/>
        <v>494368</v>
      </c>
    </row>
    <row r="175" spans="1:16" ht="12.75" customHeight="1" x14ac:dyDescent="0.2">
      <c r="A175" s="303" t="s">
        <v>132</v>
      </c>
      <c r="B175" s="300" t="s">
        <v>511</v>
      </c>
      <c r="C175" s="183" t="s">
        <v>312</v>
      </c>
      <c r="D175" s="62"/>
      <c r="E175" s="62"/>
      <c r="F175" s="62"/>
      <c r="G175" s="62"/>
      <c r="H175" s="62"/>
      <c r="I175" s="62"/>
    </row>
    <row r="176" spans="1:16" x14ac:dyDescent="0.2">
      <c r="A176" s="315"/>
      <c r="B176" s="322"/>
      <c r="C176" s="18" t="s">
        <v>421</v>
      </c>
      <c r="D176" s="7">
        <v>0</v>
      </c>
      <c r="E176" s="100">
        <f t="shared" ref="E176:E182" si="9">+D176/$I176</f>
        <v>0</v>
      </c>
      <c r="F176" s="7"/>
      <c r="G176" s="7">
        <v>1728</v>
      </c>
      <c r="H176" s="100">
        <f t="shared" ref="H176:H182" si="10">+G176/$I176</f>
        <v>1</v>
      </c>
      <c r="I176" s="7">
        <f t="shared" ref="I176:I182" si="11">+D176+G176</f>
        <v>1728</v>
      </c>
    </row>
    <row r="177" spans="1:9" x14ac:dyDescent="0.2">
      <c r="A177" s="315"/>
      <c r="B177" s="322"/>
      <c r="C177" s="18" t="s">
        <v>94</v>
      </c>
      <c r="D177" s="199">
        <v>8640</v>
      </c>
      <c r="E177" s="100">
        <f t="shared" si="9"/>
        <v>0.98181818181818181</v>
      </c>
      <c r="F177" s="7"/>
      <c r="G177" s="199">
        <v>160</v>
      </c>
      <c r="H177" s="100">
        <f t="shared" si="10"/>
        <v>1.8181818181818181E-2</v>
      </c>
      <c r="I177" s="7">
        <f t="shared" si="11"/>
        <v>8800</v>
      </c>
    </row>
    <row r="178" spans="1:9" x14ac:dyDescent="0.2">
      <c r="A178" s="315"/>
      <c r="B178" s="322"/>
      <c r="C178" s="18" t="s">
        <v>8</v>
      </c>
      <c r="D178" s="7">
        <v>3264</v>
      </c>
      <c r="E178" s="100">
        <f t="shared" si="9"/>
        <v>1</v>
      </c>
      <c r="F178" s="7"/>
      <c r="G178" s="7">
        <v>0</v>
      </c>
      <c r="H178" s="100">
        <f t="shared" si="10"/>
        <v>0</v>
      </c>
      <c r="I178" s="7">
        <f t="shared" si="11"/>
        <v>3264</v>
      </c>
    </row>
    <row r="179" spans="1:9" x14ac:dyDescent="0.2">
      <c r="A179" s="315"/>
      <c r="B179" s="322"/>
      <c r="C179" s="18" t="s">
        <v>9</v>
      </c>
      <c r="D179" s="77">
        <v>6664.0000000000009</v>
      </c>
      <c r="E179" s="201">
        <f t="shared" si="9"/>
        <v>0.53397435897435908</v>
      </c>
      <c r="F179" s="203"/>
      <c r="G179" s="77">
        <v>5815.9999999999991</v>
      </c>
      <c r="H179" s="201">
        <f t="shared" si="10"/>
        <v>0.46602564102564098</v>
      </c>
      <c r="I179" s="77">
        <f t="shared" si="11"/>
        <v>12480</v>
      </c>
    </row>
    <row r="180" spans="1:9" x14ac:dyDescent="0.2">
      <c r="A180" s="315"/>
      <c r="B180" s="322"/>
      <c r="C180" s="18" t="s">
        <v>96</v>
      </c>
      <c r="D180" s="7">
        <v>5952</v>
      </c>
      <c r="E180" s="100">
        <f t="shared" si="9"/>
        <v>0.35700575815738961</v>
      </c>
      <c r="F180" s="7"/>
      <c r="G180" s="7">
        <v>10720</v>
      </c>
      <c r="H180" s="100">
        <f t="shared" si="10"/>
        <v>0.64299424184261034</v>
      </c>
      <c r="I180" s="7">
        <f t="shared" si="11"/>
        <v>16672</v>
      </c>
    </row>
    <row r="181" spans="1:9" x14ac:dyDescent="0.2">
      <c r="A181" s="315"/>
      <c r="B181" s="322"/>
      <c r="C181" s="18" t="s">
        <v>422</v>
      </c>
      <c r="D181" s="19">
        <v>1824</v>
      </c>
      <c r="E181" s="20">
        <f t="shared" si="9"/>
        <v>1</v>
      </c>
      <c r="F181" s="19"/>
      <c r="G181" s="19">
        <v>0</v>
      </c>
      <c r="H181" s="20">
        <f t="shared" si="10"/>
        <v>0</v>
      </c>
      <c r="I181" s="19">
        <f t="shared" si="11"/>
        <v>1824</v>
      </c>
    </row>
    <row r="182" spans="1:9" x14ac:dyDescent="0.2">
      <c r="A182" s="315"/>
      <c r="B182" s="322"/>
      <c r="C182" s="61" t="s">
        <v>91</v>
      </c>
      <c r="D182" s="59">
        <f>SUM(D176:D181)</f>
        <v>26344</v>
      </c>
      <c r="E182" s="78">
        <f t="shared" si="9"/>
        <v>0.58845604002859186</v>
      </c>
      <c r="F182" s="79"/>
      <c r="G182" s="59">
        <f>SUM(G176:G181)</f>
        <v>18424</v>
      </c>
      <c r="H182" s="78">
        <f t="shared" si="10"/>
        <v>0.41154395997140814</v>
      </c>
      <c r="I182" s="79">
        <f t="shared" si="11"/>
        <v>44768</v>
      </c>
    </row>
    <row r="183" spans="1:9" x14ac:dyDescent="0.2">
      <c r="A183" s="315"/>
      <c r="B183" s="322"/>
      <c r="C183" s="192" t="s">
        <v>262</v>
      </c>
      <c r="D183" s="94"/>
      <c r="E183" s="95"/>
      <c r="F183" s="94"/>
      <c r="G183" s="94"/>
      <c r="H183" s="95"/>
      <c r="I183" s="94"/>
    </row>
    <row r="184" spans="1:9" x14ac:dyDescent="0.2">
      <c r="A184" s="315"/>
      <c r="B184" s="322"/>
      <c r="C184" s="18" t="s">
        <v>7</v>
      </c>
      <c r="D184" s="16">
        <v>4080</v>
      </c>
      <c r="E184" s="20">
        <f t="shared" si="6"/>
        <v>0.40669856459330145</v>
      </c>
      <c r="F184" s="19"/>
      <c r="G184" s="16">
        <v>5952</v>
      </c>
      <c r="H184" s="20">
        <f t="shared" si="7"/>
        <v>0.59330143540669855</v>
      </c>
      <c r="I184" s="19">
        <f t="shared" si="8"/>
        <v>10032</v>
      </c>
    </row>
    <row r="185" spans="1:9" x14ac:dyDescent="0.2">
      <c r="A185" s="315"/>
      <c r="B185" s="322"/>
      <c r="C185" s="18" t="s">
        <v>95</v>
      </c>
      <c r="D185" s="11">
        <v>1728</v>
      </c>
      <c r="E185" s="12">
        <f t="shared" si="6"/>
        <v>0.20224719101123595</v>
      </c>
      <c r="F185" s="11"/>
      <c r="G185" s="11">
        <v>6816</v>
      </c>
      <c r="H185" s="12">
        <f t="shared" si="7"/>
        <v>0.797752808988764</v>
      </c>
      <c r="I185" s="11">
        <f t="shared" si="8"/>
        <v>8544</v>
      </c>
    </row>
    <row r="186" spans="1:9" x14ac:dyDescent="0.2">
      <c r="A186" s="315"/>
      <c r="B186" s="322"/>
      <c r="C186" s="18" t="s">
        <v>357</v>
      </c>
      <c r="D186" s="7">
        <v>7008</v>
      </c>
      <c r="E186" s="12">
        <f t="shared" si="6"/>
        <v>0.8066298342541437</v>
      </c>
      <c r="F186" s="14"/>
      <c r="G186" s="11">
        <v>1680</v>
      </c>
      <c r="H186" s="12">
        <f t="shared" si="7"/>
        <v>0.19337016574585636</v>
      </c>
      <c r="I186" s="11">
        <f t="shared" si="8"/>
        <v>8688</v>
      </c>
    </row>
    <row r="187" spans="1:9" x14ac:dyDescent="0.2">
      <c r="A187" s="315"/>
      <c r="B187" s="322"/>
      <c r="C187" s="18" t="s">
        <v>164</v>
      </c>
      <c r="D187" s="17">
        <v>17024</v>
      </c>
      <c r="E187" s="12">
        <f t="shared" si="6"/>
        <v>0.89336691855583539</v>
      </c>
      <c r="F187" s="11"/>
      <c r="G187" s="16">
        <v>2032</v>
      </c>
      <c r="H187" s="12">
        <f t="shared" si="7"/>
        <v>0.10663308144416457</v>
      </c>
      <c r="I187" s="11">
        <f t="shared" si="8"/>
        <v>19056</v>
      </c>
    </row>
    <row r="188" spans="1:9" x14ac:dyDescent="0.2">
      <c r="A188" s="315"/>
      <c r="B188" s="322"/>
      <c r="C188" s="18" t="s">
        <v>10</v>
      </c>
      <c r="D188" s="11">
        <v>1920</v>
      </c>
      <c r="E188" s="12">
        <f t="shared" si="6"/>
        <v>1</v>
      </c>
      <c r="F188" s="11"/>
      <c r="G188" s="11">
        <v>0</v>
      </c>
      <c r="H188" s="12">
        <f t="shared" si="7"/>
        <v>0</v>
      </c>
      <c r="I188" s="11">
        <f t="shared" si="8"/>
        <v>1920</v>
      </c>
    </row>
    <row r="189" spans="1:9" x14ac:dyDescent="0.2">
      <c r="A189" s="315"/>
      <c r="B189" s="322"/>
      <c r="C189" s="61" t="s">
        <v>91</v>
      </c>
      <c r="D189" s="59">
        <f>SUM(D184:D188)</f>
        <v>31760</v>
      </c>
      <c r="E189" s="60">
        <f t="shared" si="6"/>
        <v>0.65837479270315091</v>
      </c>
      <c r="F189" s="59"/>
      <c r="G189" s="59">
        <f>SUM(G184:G188)</f>
        <v>16480</v>
      </c>
      <c r="H189" s="60">
        <f t="shared" si="7"/>
        <v>0.34162520729684909</v>
      </c>
      <c r="I189" s="59">
        <f t="shared" si="8"/>
        <v>48240</v>
      </c>
    </row>
    <row r="190" spans="1:9" ht="13.5" thickBot="1" x14ac:dyDescent="0.25">
      <c r="A190" s="315"/>
      <c r="B190" s="302"/>
      <c r="C190" s="276" t="s">
        <v>26</v>
      </c>
      <c r="D190" s="208">
        <f>SUM(D182,D189)</f>
        <v>58104</v>
      </c>
      <c r="E190" s="206">
        <f t="shared" si="6"/>
        <v>0.6247204541544813</v>
      </c>
      <c r="F190" s="208"/>
      <c r="G190" s="208">
        <f>SUM(G182,G189)</f>
        <v>34904</v>
      </c>
      <c r="H190" s="206">
        <f t="shared" si="7"/>
        <v>0.37527954584551865</v>
      </c>
      <c r="I190" s="208">
        <f t="shared" si="8"/>
        <v>93008</v>
      </c>
    </row>
    <row r="191" spans="1:9" ht="12.75" customHeight="1" x14ac:dyDescent="0.2">
      <c r="A191" s="315"/>
      <c r="B191" s="300" t="s">
        <v>512</v>
      </c>
      <c r="C191" s="192" t="s">
        <v>160</v>
      </c>
      <c r="D191" s="62"/>
      <c r="E191" s="62"/>
      <c r="F191" s="62"/>
      <c r="G191" s="62"/>
      <c r="H191" s="62"/>
      <c r="I191" s="62"/>
    </row>
    <row r="192" spans="1:9" x14ac:dyDescent="0.2">
      <c r="A192" s="315"/>
      <c r="B192" s="322"/>
      <c r="C192" s="191" t="s">
        <v>38</v>
      </c>
      <c r="D192" s="199">
        <v>10752</v>
      </c>
      <c r="E192" s="100">
        <f t="shared" ref="E192:E200" si="12">+D192/$I192</f>
        <v>0.53674121405750796</v>
      </c>
      <c r="F192" s="7"/>
      <c r="G192" s="199">
        <v>9280</v>
      </c>
      <c r="H192" s="100">
        <f t="shared" ref="H192:H200" si="13">+G192/$I192</f>
        <v>0.46325878594249204</v>
      </c>
      <c r="I192" s="7">
        <f t="shared" ref="I192:I200" si="14">+D192+G192</f>
        <v>20032</v>
      </c>
    </row>
    <row r="193" spans="1:9" x14ac:dyDescent="0.2">
      <c r="A193" s="315"/>
      <c r="B193" s="322"/>
      <c r="C193" s="191" t="s">
        <v>354</v>
      </c>
      <c r="D193" s="11">
        <v>0</v>
      </c>
      <c r="E193" s="12" t="s">
        <v>165</v>
      </c>
      <c r="F193" s="7"/>
      <c r="G193" s="11">
        <v>0</v>
      </c>
      <c r="H193" s="12" t="s">
        <v>165</v>
      </c>
      <c r="I193" s="7">
        <f t="shared" si="14"/>
        <v>0</v>
      </c>
    </row>
    <row r="194" spans="1:9" x14ac:dyDescent="0.2">
      <c r="A194" s="315"/>
      <c r="B194" s="322"/>
      <c r="C194" s="18" t="s">
        <v>0</v>
      </c>
      <c r="D194" s="77">
        <v>3504</v>
      </c>
      <c r="E194" s="201">
        <f t="shared" si="12"/>
        <v>0.24914675767918087</v>
      </c>
      <c r="F194" s="77"/>
      <c r="G194" s="77">
        <v>10560</v>
      </c>
      <c r="H194" s="201">
        <f t="shared" si="13"/>
        <v>0.75085324232081907</v>
      </c>
      <c r="I194" s="77">
        <f t="shared" si="14"/>
        <v>14064</v>
      </c>
    </row>
    <row r="195" spans="1:9" x14ac:dyDescent="0.2">
      <c r="A195" s="315"/>
      <c r="B195" s="322"/>
      <c r="C195" s="191" t="s">
        <v>39</v>
      </c>
      <c r="D195" s="7">
        <v>21840</v>
      </c>
      <c r="E195" s="100">
        <f t="shared" si="12"/>
        <v>0.55555555555555558</v>
      </c>
      <c r="F195" s="7"/>
      <c r="G195" s="7">
        <v>17472</v>
      </c>
      <c r="H195" s="100">
        <f t="shared" si="13"/>
        <v>0.44444444444444442</v>
      </c>
      <c r="I195" s="7">
        <f t="shared" si="14"/>
        <v>39312</v>
      </c>
    </row>
    <row r="196" spans="1:9" x14ac:dyDescent="0.2">
      <c r="A196" s="315"/>
      <c r="B196" s="322"/>
      <c r="C196" s="18" t="s">
        <v>2</v>
      </c>
      <c r="D196" s="7">
        <v>8256</v>
      </c>
      <c r="E196" s="100">
        <f t="shared" si="12"/>
        <v>1</v>
      </c>
      <c r="F196" s="7"/>
      <c r="G196" s="7">
        <v>0</v>
      </c>
      <c r="H196" s="100">
        <f t="shared" si="13"/>
        <v>0</v>
      </c>
      <c r="I196" s="7">
        <f t="shared" si="14"/>
        <v>8256</v>
      </c>
    </row>
    <row r="197" spans="1:9" x14ac:dyDescent="0.2">
      <c r="A197" s="315"/>
      <c r="B197" s="322"/>
      <c r="C197" s="191" t="s">
        <v>3</v>
      </c>
      <c r="D197" s="7">
        <v>7920</v>
      </c>
      <c r="E197" s="100">
        <f t="shared" si="12"/>
        <v>0.77464788732394363</v>
      </c>
      <c r="F197" s="7"/>
      <c r="G197" s="7">
        <v>2304</v>
      </c>
      <c r="H197" s="100">
        <f t="shared" si="13"/>
        <v>0.22535211267605634</v>
      </c>
      <c r="I197" s="7">
        <f t="shared" si="14"/>
        <v>10224</v>
      </c>
    </row>
    <row r="198" spans="1:9" x14ac:dyDescent="0.2">
      <c r="A198" s="315"/>
      <c r="B198" s="322"/>
      <c r="C198" s="195" t="s">
        <v>353</v>
      </c>
      <c r="D198" s="199">
        <v>11664.000000000002</v>
      </c>
      <c r="E198" s="100">
        <f t="shared" si="12"/>
        <v>0.75232198142414863</v>
      </c>
      <c r="F198" s="7"/>
      <c r="G198" s="199">
        <v>3840</v>
      </c>
      <c r="H198" s="100">
        <f t="shared" si="13"/>
        <v>0.24767801857585137</v>
      </c>
      <c r="I198" s="7">
        <f t="shared" si="14"/>
        <v>15504.000000000002</v>
      </c>
    </row>
    <row r="199" spans="1:9" x14ac:dyDescent="0.2">
      <c r="A199" s="315"/>
      <c r="B199" s="322"/>
      <c r="C199" s="18" t="s">
        <v>5</v>
      </c>
      <c r="D199" s="7">
        <v>19344</v>
      </c>
      <c r="E199" s="100">
        <f t="shared" si="12"/>
        <v>0.89356984478935697</v>
      </c>
      <c r="F199" s="7"/>
      <c r="G199" s="7">
        <v>2304</v>
      </c>
      <c r="H199" s="100">
        <f t="shared" si="13"/>
        <v>0.10643015521064302</v>
      </c>
      <c r="I199" s="7">
        <f t="shared" si="14"/>
        <v>21648</v>
      </c>
    </row>
    <row r="200" spans="1:9" x14ac:dyDescent="0.2">
      <c r="A200" s="315"/>
      <c r="B200" s="322"/>
      <c r="C200" s="61" t="s">
        <v>91</v>
      </c>
      <c r="D200" s="63">
        <f>SUM(D192:D199)</f>
        <v>83280</v>
      </c>
      <c r="E200" s="60">
        <f t="shared" si="12"/>
        <v>0.64538127712337257</v>
      </c>
      <c r="F200" s="59"/>
      <c r="G200" s="63">
        <f>SUM(G192:G199)</f>
        <v>45760</v>
      </c>
      <c r="H200" s="60">
        <f t="shared" si="13"/>
        <v>0.35461872287662738</v>
      </c>
      <c r="I200" s="59">
        <f t="shared" si="14"/>
        <v>129040</v>
      </c>
    </row>
    <row r="201" spans="1:9" x14ac:dyDescent="0.2">
      <c r="A201" s="315"/>
      <c r="B201" s="322"/>
      <c r="C201" s="192" t="s">
        <v>254</v>
      </c>
      <c r="D201" s="63"/>
      <c r="E201" s="60"/>
      <c r="F201" s="59"/>
      <c r="G201" s="63"/>
      <c r="H201" s="60"/>
      <c r="I201" s="59"/>
    </row>
    <row r="202" spans="1:9" x14ac:dyDescent="0.2">
      <c r="A202" s="315"/>
      <c r="B202" s="322"/>
      <c r="C202" s="18" t="s">
        <v>532</v>
      </c>
      <c r="D202" s="19">
        <v>768</v>
      </c>
      <c r="E202" s="20">
        <f>+D202/$I202</f>
        <v>0.27586206896551724</v>
      </c>
      <c r="F202" s="19"/>
      <c r="G202" s="19">
        <v>2016</v>
      </c>
      <c r="H202" s="20">
        <f>+G202/$I202</f>
        <v>0.72413793103448276</v>
      </c>
      <c r="I202" s="19">
        <f>+D202+G202</f>
        <v>2784</v>
      </c>
    </row>
    <row r="203" spans="1:9" x14ac:dyDescent="0.2">
      <c r="A203" s="315"/>
      <c r="B203" s="322"/>
      <c r="C203" s="18" t="s">
        <v>36</v>
      </c>
      <c r="D203" s="19">
        <v>25583.999999999996</v>
      </c>
      <c r="E203" s="20">
        <f>+D203/$I203</f>
        <v>0.99533146591970123</v>
      </c>
      <c r="F203" s="19"/>
      <c r="G203" s="19">
        <v>120</v>
      </c>
      <c r="H203" s="20">
        <f>+G203/$I203</f>
        <v>4.6685340802987869E-3</v>
      </c>
      <c r="I203" s="19">
        <f>+D203+G203</f>
        <v>25703.999999999996</v>
      </c>
    </row>
    <row r="204" spans="1:9" x14ac:dyDescent="0.2">
      <c r="A204" s="315"/>
      <c r="B204" s="322"/>
      <c r="C204" s="18" t="s">
        <v>97</v>
      </c>
      <c r="D204" s="11">
        <v>0</v>
      </c>
      <c r="E204" s="12" t="s">
        <v>165</v>
      </c>
      <c r="F204" s="11"/>
      <c r="G204" s="11">
        <v>0</v>
      </c>
      <c r="H204" s="12" t="s">
        <v>165</v>
      </c>
      <c r="I204" s="11">
        <f>+D204+G204</f>
        <v>0</v>
      </c>
    </row>
    <row r="205" spans="1:9" x14ac:dyDescent="0.2">
      <c r="A205" s="315"/>
      <c r="B205" s="322"/>
      <c r="C205" s="18" t="s">
        <v>52</v>
      </c>
      <c r="D205" s="11">
        <v>19167.999999999996</v>
      </c>
      <c r="E205" s="12">
        <f>+D205/$I205</f>
        <v>1</v>
      </c>
      <c r="F205" s="11"/>
      <c r="G205" s="11">
        <v>0</v>
      </c>
      <c r="H205" s="12">
        <f>+G205/$I205</f>
        <v>0</v>
      </c>
      <c r="I205" s="11">
        <f>+D205+G205</f>
        <v>19167.999999999996</v>
      </c>
    </row>
    <row r="206" spans="1:9" x14ac:dyDescent="0.2">
      <c r="A206" s="315"/>
      <c r="B206" s="322"/>
      <c r="C206" s="61" t="s">
        <v>91</v>
      </c>
      <c r="D206" s="59">
        <f>SUM(D202:D205)</f>
        <v>45519.999999999993</v>
      </c>
      <c r="E206" s="60">
        <f>+D206/$I206</f>
        <v>0.95517878126573774</v>
      </c>
      <c r="F206" s="59"/>
      <c r="G206" s="59">
        <f>SUM(G202:G205)</f>
        <v>2136</v>
      </c>
      <c r="H206" s="60">
        <f>+G206/$I206</f>
        <v>4.4821218734262216E-2</v>
      </c>
      <c r="I206" s="59">
        <f>+D206+G206</f>
        <v>47655.999999999993</v>
      </c>
    </row>
    <row r="207" spans="1:9" x14ac:dyDescent="0.2">
      <c r="A207" s="315"/>
      <c r="B207" s="322"/>
      <c r="C207" s="192" t="s">
        <v>128</v>
      </c>
      <c r="D207" s="79"/>
      <c r="E207" s="78"/>
      <c r="F207" s="79"/>
      <c r="G207" s="79"/>
      <c r="H207" s="78"/>
      <c r="I207" s="79"/>
    </row>
    <row r="208" spans="1:9" x14ac:dyDescent="0.2">
      <c r="A208" s="315"/>
      <c r="B208" s="322"/>
      <c r="C208" s="18" t="s">
        <v>1</v>
      </c>
      <c r="D208" s="17">
        <v>117760</v>
      </c>
      <c r="E208" s="12">
        <f t="shared" si="6"/>
        <v>0.96893101632438128</v>
      </c>
      <c r="F208" s="11"/>
      <c r="G208" s="17">
        <v>3776</v>
      </c>
      <c r="H208" s="12">
        <f t="shared" si="7"/>
        <v>3.1068983675618746E-2</v>
      </c>
      <c r="I208" s="11">
        <f t="shared" si="8"/>
        <v>121536</v>
      </c>
    </row>
    <row r="209" spans="1:9" x14ac:dyDescent="0.2">
      <c r="A209" s="315"/>
      <c r="B209" s="322"/>
      <c r="C209" s="18" t="s">
        <v>4</v>
      </c>
      <c r="D209" s="11">
        <v>8784</v>
      </c>
      <c r="E209" s="12">
        <f t="shared" si="6"/>
        <v>1</v>
      </c>
      <c r="F209" s="11"/>
      <c r="G209" s="11">
        <v>0</v>
      </c>
      <c r="H209" s="12">
        <f t="shared" si="7"/>
        <v>0</v>
      </c>
      <c r="I209" s="11">
        <f t="shared" si="8"/>
        <v>8784</v>
      </c>
    </row>
    <row r="210" spans="1:9" x14ac:dyDescent="0.2">
      <c r="A210" s="315"/>
      <c r="B210" s="322"/>
      <c r="C210" s="61" t="s">
        <v>91</v>
      </c>
      <c r="D210" s="59">
        <f>SUM(D208:D209)</f>
        <v>126544</v>
      </c>
      <c r="E210" s="60">
        <f t="shared" si="6"/>
        <v>0.97102516881522405</v>
      </c>
      <c r="F210" s="59"/>
      <c r="G210" s="59">
        <f>SUM(G208:G209)</f>
        <v>3776</v>
      </c>
      <c r="H210" s="60">
        <f t="shared" si="7"/>
        <v>2.8974831184775937E-2</v>
      </c>
      <c r="I210" s="59">
        <f t="shared" si="8"/>
        <v>130320</v>
      </c>
    </row>
    <row r="211" spans="1:9" ht="13.5" thickBot="1" x14ac:dyDescent="0.25">
      <c r="A211" s="315"/>
      <c r="B211" s="302"/>
      <c r="C211" s="276" t="s">
        <v>26</v>
      </c>
      <c r="D211" s="208">
        <f>SUM(D200,D206,D210)</f>
        <v>255344</v>
      </c>
      <c r="E211" s="206">
        <f t="shared" si="6"/>
        <v>0.83169606795737028</v>
      </c>
      <c r="F211" s="208"/>
      <c r="G211" s="208">
        <f>SUM(G200,G206,G210)</f>
        <v>51672</v>
      </c>
      <c r="H211" s="206">
        <f t="shared" si="7"/>
        <v>0.16830393204262969</v>
      </c>
      <c r="I211" s="208">
        <f t="shared" si="8"/>
        <v>307016</v>
      </c>
    </row>
    <row r="212" spans="1:9" ht="12.75" customHeight="1" x14ac:dyDescent="0.2">
      <c r="A212" s="299" t="s">
        <v>132</v>
      </c>
      <c r="B212" s="300" t="s">
        <v>513</v>
      </c>
      <c r="C212" s="190" t="s">
        <v>332</v>
      </c>
      <c r="D212" s="210"/>
      <c r="E212" s="210"/>
      <c r="F212" s="210"/>
      <c r="G212" s="59"/>
      <c r="H212" s="59"/>
      <c r="I212" s="64"/>
    </row>
    <row r="213" spans="1:9" x14ac:dyDescent="0.2">
      <c r="A213" s="299"/>
      <c r="B213" s="301"/>
      <c r="C213" s="18" t="s">
        <v>17</v>
      </c>
      <c r="D213" s="11">
        <v>2256</v>
      </c>
      <c r="E213" s="12">
        <f>+D213/$I213</f>
        <v>0.36434108527131781</v>
      </c>
      <c r="F213" s="14"/>
      <c r="G213" s="11">
        <v>3936</v>
      </c>
      <c r="H213" s="12">
        <f>+G213/$I213</f>
        <v>0.63565891472868219</v>
      </c>
      <c r="I213" s="17">
        <f>+D213+G213</f>
        <v>6192</v>
      </c>
    </row>
    <row r="214" spans="1:9" x14ac:dyDescent="0.2">
      <c r="A214" s="299"/>
      <c r="B214" s="301"/>
      <c r="C214" s="18" t="s">
        <v>18</v>
      </c>
      <c r="D214" s="11">
        <v>4752</v>
      </c>
      <c r="E214" s="12">
        <f>+D214/$I214</f>
        <v>0.71223021582733814</v>
      </c>
      <c r="F214" s="14"/>
      <c r="G214" s="11">
        <v>1920</v>
      </c>
      <c r="H214" s="12">
        <f>+G214/$I214</f>
        <v>0.28776978417266186</v>
      </c>
      <c r="I214" s="17">
        <f>+D214+G214</f>
        <v>6672</v>
      </c>
    </row>
    <row r="215" spans="1:9" x14ac:dyDescent="0.2">
      <c r="A215" s="299"/>
      <c r="B215" s="301"/>
      <c r="C215" s="18" t="s">
        <v>6</v>
      </c>
      <c r="D215" s="11">
        <v>86560</v>
      </c>
      <c r="E215" s="12">
        <f>+D215/$I215</f>
        <v>0.8986710963455149</v>
      </c>
      <c r="F215" s="14"/>
      <c r="G215" s="11">
        <v>9760</v>
      </c>
      <c r="H215" s="12">
        <f>+G215/$I215</f>
        <v>0.10132890365448505</v>
      </c>
      <c r="I215" s="17">
        <f>+D215+G215</f>
        <v>96320</v>
      </c>
    </row>
    <row r="216" spans="1:9" x14ac:dyDescent="0.2">
      <c r="A216" s="299"/>
      <c r="B216" s="301"/>
      <c r="C216" s="18" t="s">
        <v>19</v>
      </c>
      <c r="D216" s="11">
        <v>20544</v>
      </c>
      <c r="E216" s="12">
        <f>+D216/$I216</f>
        <v>0.89539748953974896</v>
      </c>
      <c r="F216" s="14"/>
      <c r="G216" s="11">
        <v>2400</v>
      </c>
      <c r="H216" s="12">
        <f>+G216/$I216</f>
        <v>0.10460251046025104</v>
      </c>
      <c r="I216" s="17">
        <f>+D216+G216</f>
        <v>22944</v>
      </c>
    </row>
    <row r="217" spans="1:9" x14ac:dyDescent="0.2">
      <c r="A217" s="299"/>
      <c r="B217" s="301"/>
      <c r="C217" s="61" t="s">
        <v>91</v>
      </c>
      <c r="D217" s="59">
        <f>SUM(D213:D216)</f>
        <v>114112</v>
      </c>
      <c r="E217" s="60">
        <f>+D217/$I217</f>
        <v>0.86364737224509569</v>
      </c>
      <c r="F217" s="210"/>
      <c r="G217" s="59">
        <f>SUM(G213:G216)</f>
        <v>18016</v>
      </c>
      <c r="H217" s="60">
        <f>+G217/$I217</f>
        <v>0.13635262775490434</v>
      </c>
      <c r="I217" s="63">
        <f>+D217+G217</f>
        <v>132128</v>
      </c>
    </row>
    <row r="218" spans="1:9" x14ac:dyDescent="0.2">
      <c r="A218" s="299"/>
      <c r="B218" s="301"/>
      <c r="C218" s="183" t="s">
        <v>161</v>
      </c>
      <c r="D218" s="59"/>
      <c r="E218" s="60"/>
      <c r="F218" s="210"/>
      <c r="G218" s="59"/>
      <c r="H218" s="60"/>
      <c r="I218" s="63"/>
    </row>
    <row r="219" spans="1:9" x14ac:dyDescent="0.2">
      <c r="A219" s="299"/>
      <c r="B219" s="301"/>
      <c r="C219" s="191" t="s">
        <v>487</v>
      </c>
      <c r="D219" s="11">
        <v>18576</v>
      </c>
      <c r="E219" s="12">
        <f t="shared" ref="E219:E275" si="15">+D219/$I219</f>
        <v>0.92069785884218869</v>
      </c>
      <c r="F219" s="14"/>
      <c r="G219" s="11">
        <v>1600</v>
      </c>
      <c r="H219" s="12">
        <f t="shared" ref="H219:H275" si="16">+G219/$I219</f>
        <v>7.9302141157811257E-2</v>
      </c>
      <c r="I219" s="17">
        <f t="shared" ref="I219:I275" si="17">+D219+G219</f>
        <v>20176</v>
      </c>
    </row>
    <row r="220" spans="1:9" x14ac:dyDescent="0.2">
      <c r="A220" s="299"/>
      <c r="B220" s="301"/>
      <c r="C220" s="191" t="s">
        <v>20</v>
      </c>
      <c r="D220" s="11">
        <v>5424</v>
      </c>
      <c r="E220" s="12">
        <f t="shared" si="15"/>
        <v>0.8188405797101449</v>
      </c>
      <c r="F220" s="14"/>
      <c r="G220" s="11">
        <v>1200</v>
      </c>
      <c r="H220" s="12">
        <f t="shared" si="16"/>
        <v>0.18115942028985507</v>
      </c>
      <c r="I220" s="17">
        <f t="shared" si="17"/>
        <v>6624</v>
      </c>
    </row>
    <row r="221" spans="1:9" x14ac:dyDescent="0.2">
      <c r="A221" s="299"/>
      <c r="B221" s="301"/>
      <c r="C221" s="18" t="s">
        <v>15</v>
      </c>
      <c r="D221" s="11">
        <v>39695.999999999985</v>
      </c>
      <c r="E221" s="12">
        <f t="shared" si="15"/>
        <v>0.80840664711632448</v>
      </c>
      <c r="F221" s="14"/>
      <c r="G221" s="11">
        <v>9408</v>
      </c>
      <c r="H221" s="12">
        <f t="shared" si="16"/>
        <v>0.19159335288367552</v>
      </c>
      <c r="I221" s="17">
        <f t="shared" si="17"/>
        <v>49103.999999999985</v>
      </c>
    </row>
    <row r="222" spans="1:9" x14ac:dyDescent="0.2">
      <c r="A222" s="299"/>
      <c r="B222" s="301"/>
      <c r="C222" s="18" t="s">
        <v>16</v>
      </c>
      <c r="D222" s="11">
        <v>15696.000000000002</v>
      </c>
      <c r="E222" s="12">
        <f t="shared" si="15"/>
        <v>0.51040582726326744</v>
      </c>
      <c r="F222" s="14"/>
      <c r="G222" s="11">
        <v>15056</v>
      </c>
      <c r="H222" s="12">
        <f t="shared" si="16"/>
        <v>0.48959417273673256</v>
      </c>
      <c r="I222" s="17">
        <f t="shared" si="17"/>
        <v>30752</v>
      </c>
    </row>
    <row r="223" spans="1:9" x14ac:dyDescent="0.2">
      <c r="A223" s="299"/>
      <c r="B223" s="301"/>
      <c r="C223" s="18" t="s">
        <v>139</v>
      </c>
      <c r="D223" s="11">
        <v>10176</v>
      </c>
      <c r="E223" s="12">
        <f t="shared" si="15"/>
        <v>0.87362637362637363</v>
      </c>
      <c r="F223" s="14"/>
      <c r="G223" s="11">
        <v>1472</v>
      </c>
      <c r="H223" s="12">
        <f t="shared" si="16"/>
        <v>0.12637362637362637</v>
      </c>
      <c r="I223" s="17">
        <f t="shared" si="17"/>
        <v>11648</v>
      </c>
    </row>
    <row r="224" spans="1:9" x14ac:dyDescent="0.2">
      <c r="A224" s="299"/>
      <c r="B224" s="301"/>
      <c r="C224" s="18" t="s">
        <v>489</v>
      </c>
      <c r="D224" s="11">
        <v>13104</v>
      </c>
      <c r="E224" s="12">
        <f t="shared" si="15"/>
        <v>0.91919191919191923</v>
      </c>
      <c r="F224" s="14"/>
      <c r="G224" s="11">
        <v>1152</v>
      </c>
      <c r="H224" s="12">
        <f t="shared" si="16"/>
        <v>8.0808080808080815E-2</v>
      </c>
      <c r="I224" s="17">
        <f t="shared" si="17"/>
        <v>14256</v>
      </c>
    </row>
    <row r="225" spans="1:9" x14ac:dyDescent="0.2">
      <c r="A225" s="299"/>
      <c r="B225" s="301"/>
      <c r="C225" s="18" t="s">
        <v>25</v>
      </c>
      <c r="D225" s="11">
        <v>11856</v>
      </c>
      <c r="E225" s="12">
        <f t="shared" si="15"/>
        <v>0.76947040498442365</v>
      </c>
      <c r="F225" s="14"/>
      <c r="G225" s="11">
        <v>3552</v>
      </c>
      <c r="H225" s="12">
        <f t="shared" si="16"/>
        <v>0.23052959501557632</v>
      </c>
      <c r="I225" s="17">
        <f t="shared" si="17"/>
        <v>15408</v>
      </c>
    </row>
    <row r="226" spans="1:9" x14ac:dyDescent="0.2">
      <c r="A226" s="299"/>
      <c r="B226" s="301"/>
      <c r="C226" s="18" t="s">
        <v>538</v>
      </c>
      <c r="D226" s="11">
        <v>2352</v>
      </c>
      <c r="E226" s="12">
        <f t="shared" si="15"/>
        <v>1</v>
      </c>
      <c r="F226" s="14"/>
      <c r="G226" s="11">
        <v>0</v>
      </c>
      <c r="H226" s="12">
        <f t="shared" si="16"/>
        <v>0</v>
      </c>
      <c r="I226" s="17">
        <f t="shared" si="17"/>
        <v>2352</v>
      </c>
    </row>
    <row r="227" spans="1:9" x14ac:dyDescent="0.2">
      <c r="A227" s="299"/>
      <c r="B227" s="301"/>
      <c r="C227" s="197" t="s">
        <v>91</v>
      </c>
      <c r="D227" s="59">
        <f>SUM(D219:D226)</f>
        <v>116879.99999999999</v>
      </c>
      <c r="E227" s="60">
        <f t="shared" si="15"/>
        <v>0.77754124534326763</v>
      </c>
      <c r="F227" s="210"/>
      <c r="G227" s="59">
        <f>SUM(G219:G226)</f>
        <v>33440</v>
      </c>
      <c r="H227" s="60">
        <f t="shared" si="16"/>
        <v>0.22245875465673232</v>
      </c>
      <c r="I227" s="63">
        <f t="shared" si="17"/>
        <v>150320</v>
      </c>
    </row>
    <row r="228" spans="1:9" x14ac:dyDescent="0.2">
      <c r="A228" s="299"/>
      <c r="B228" s="301"/>
      <c r="C228" s="192" t="s">
        <v>162</v>
      </c>
      <c r="D228" s="59"/>
      <c r="E228" s="60"/>
      <c r="F228" s="210"/>
      <c r="G228" s="59"/>
      <c r="H228" s="60"/>
      <c r="I228" s="63"/>
    </row>
    <row r="229" spans="1:9" x14ac:dyDescent="0.2">
      <c r="A229" s="299"/>
      <c r="B229" s="301"/>
      <c r="C229" s="188" t="s">
        <v>357</v>
      </c>
      <c r="D229" s="11">
        <v>4800</v>
      </c>
      <c r="E229" s="12">
        <f t="shared" si="15"/>
        <v>0.59405940594059403</v>
      </c>
      <c r="F229" s="14"/>
      <c r="G229" s="11">
        <v>3280</v>
      </c>
      <c r="H229" s="12">
        <f t="shared" si="16"/>
        <v>0.40594059405940597</v>
      </c>
      <c r="I229" s="17">
        <f t="shared" si="17"/>
        <v>8080</v>
      </c>
    </row>
    <row r="230" spans="1:9" x14ac:dyDescent="0.2">
      <c r="A230" s="299"/>
      <c r="B230" s="301"/>
      <c r="C230" s="18" t="s">
        <v>22</v>
      </c>
      <c r="D230" s="11">
        <v>54335.999999999993</v>
      </c>
      <c r="E230" s="12">
        <f t="shared" si="15"/>
        <v>0.82627737226277365</v>
      </c>
      <c r="F230" s="14"/>
      <c r="G230" s="11">
        <v>11424</v>
      </c>
      <c r="H230" s="12">
        <f t="shared" si="16"/>
        <v>0.17372262773722627</v>
      </c>
      <c r="I230" s="17">
        <f t="shared" si="17"/>
        <v>65760</v>
      </c>
    </row>
    <row r="231" spans="1:9" x14ac:dyDescent="0.2">
      <c r="A231" s="299"/>
      <c r="B231" s="301"/>
      <c r="C231" s="188" t="s">
        <v>23</v>
      </c>
      <c r="D231" s="11">
        <v>44399.999999999985</v>
      </c>
      <c r="E231" s="12">
        <f t="shared" si="15"/>
        <v>0.93434343434343436</v>
      </c>
      <c r="F231" s="14"/>
      <c r="G231" s="11">
        <v>3120</v>
      </c>
      <c r="H231" s="12">
        <f t="shared" si="16"/>
        <v>6.5656565656565677E-2</v>
      </c>
      <c r="I231" s="17">
        <f t="shared" si="17"/>
        <v>47519.999999999985</v>
      </c>
    </row>
    <row r="232" spans="1:9" x14ac:dyDescent="0.2">
      <c r="A232" s="299"/>
      <c r="B232" s="301"/>
      <c r="C232" s="18" t="s">
        <v>24</v>
      </c>
      <c r="D232" s="11">
        <v>15120</v>
      </c>
      <c r="E232" s="12">
        <f t="shared" si="15"/>
        <v>1</v>
      </c>
      <c r="F232" s="14"/>
      <c r="G232" s="11">
        <v>0</v>
      </c>
      <c r="H232" s="12">
        <f t="shared" si="16"/>
        <v>0</v>
      </c>
      <c r="I232" s="17">
        <f t="shared" si="17"/>
        <v>15120</v>
      </c>
    </row>
    <row r="233" spans="1:9" x14ac:dyDescent="0.2">
      <c r="A233" s="299"/>
      <c r="B233" s="301"/>
      <c r="C233" s="61" t="s">
        <v>91</v>
      </c>
      <c r="D233" s="59">
        <f>SUM(D229:D232)</f>
        <v>118655.99999999997</v>
      </c>
      <c r="E233" s="60">
        <f t="shared" si="15"/>
        <v>0.86940211019929658</v>
      </c>
      <c r="F233" s="210"/>
      <c r="G233" s="59">
        <f>SUM(G229:G232)</f>
        <v>17824</v>
      </c>
      <c r="H233" s="60">
        <f t="shared" si="16"/>
        <v>0.13059788980070342</v>
      </c>
      <c r="I233" s="63">
        <f t="shared" si="17"/>
        <v>136479.99999999997</v>
      </c>
    </row>
    <row r="234" spans="1:9" x14ac:dyDescent="0.2">
      <c r="A234" s="299"/>
      <c r="B234" s="301"/>
      <c r="C234" s="183" t="s">
        <v>163</v>
      </c>
      <c r="D234" s="59"/>
      <c r="E234" s="60"/>
      <c r="F234" s="210"/>
      <c r="G234" s="59"/>
      <c r="H234" s="60"/>
      <c r="I234" s="63"/>
    </row>
    <row r="235" spans="1:9" x14ac:dyDescent="0.2">
      <c r="A235" s="299"/>
      <c r="B235" s="301"/>
      <c r="C235" s="191" t="s">
        <v>491</v>
      </c>
      <c r="D235" s="11">
        <v>0</v>
      </c>
      <c r="E235" s="12" t="s">
        <v>165</v>
      </c>
      <c r="F235" s="14"/>
      <c r="G235" s="11">
        <v>0</v>
      </c>
      <c r="H235" s="12" t="s">
        <v>165</v>
      </c>
      <c r="I235" s="17">
        <f t="shared" si="17"/>
        <v>0</v>
      </c>
    </row>
    <row r="236" spans="1:9" x14ac:dyDescent="0.2">
      <c r="A236" s="299"/>
      <c r="B236" s="301"/>
      <c r="C236" s="18" t="s">
        <v>492</v>
      </c>
      <c r="D236" s="11">
        <v>0</v>
      </c>
      <c r="E236" s="12" t="s">
        <v>165</v>
      </c>
      <c r="F236" s="14"/>
      <c r="G236" s="11">
        <v>0</v>
      </c>
      <c r="H236" s="12" t="s">
        <v>165</v>
      </c>
      <c r="I236" s="17">
        <f t="shared" si="17"/>
        <v>0</v>
      </c>
    </row>
    <row r="237" spans="1:9" x14ac:dyDescent="0.2">
      <c r="A237" s="299"/>
      <c r="B237" s="301"/>
      <c r="C237" s="188" t="s">
        <v>493</v>
      </c>
      <c r="D237" s="11">
        <v>0</v>
      </c>
      <c r="E237" s="12" t="s">
        <v>165</v>
      </c>
      <c r="F237" s="14"/>
      <c r="G237" s="11">
        <v>0</v>
      </c>
      <c r="H237" s="12" t="s">
        <v>165</v>
      </c>
      <c r="I237" s="17">
        <f t="shared" si="17"/>
        <v>0</v>
      </c>
    </row>
    <row r="238" spans="1:9" x14ac:dyDescent="0.2">
      <c r="A238" s="299"/>
      <c r="B238" s="301"/>
      <c r="C238" s="188" t="s">
        <v>494</v>
      </c>
      <c r="D238" s="11">
        <v>0</v>
      </c>
      <c r="E238" s="12" t="s">
        <v>165</v>
      </c>
      <c r="F238" s="14"/>
      <c r="G238" s="11">
        <v>0</v>
      </c>
      <c r="H238" s="12" t="s">
        <v>165</v>
      </c>
      <c r="I238" s="17">
        <f t="shared" si="17"/>
        <v>0</v>
      </c>
    </row>
    <row r="239" spans="1:9" x14ac:dyDescent="0.2">
      <c r="A239" s="299"/>
      <c r="B239" s="301"/>
      <c r="C239" s="18" t="s">
        <v>496</v>
      </c>
      <c r="D239" s="11">
        <v>0</v>
      </c>
      <c r="E239" s="12" t="s">
        <v>165</v>
      </c>
      <c r="F239" s="14"/>
      <c r="G239" s="11">
        <v>0</v>
      </c>
      <c r="H239" s="12" t="s">
        <v>165</v>
      </c>
      <c r="I239" s="17">
        <f t="shared" si="17"/>
        <v>0</v>
      </c>
    </row>
    <row r="240" spans="1:9" x14ac:dyDescent="0.2">
      <c r="A240" s="299"/>
      <c r="B240" s="301"/>
      <c r="C240" s="188" t="s">
        <v>495</v>
      </c>
      <c r="D240" s="11">
        <v>0</v>
      </c>
      <c r="E240" s="12" t="s">
        <v>165</v>
      </c>
      <c r="F240" s="14"/>
      <c r="G240" s="11">
        <v>0</v>
      </c>
      <c r="H240" s="12" t="s">
        <v>165</v>
      </c>
      <c r="I240" s="17">
        <f t="shared" si="17"/>
        <v>0</v>
      </c>
    </row>
    <row r="241" spans="1:9" x14ac:dyDescent="0.2">
      <c r="A241" s="299"/>
      <c r="B241" s="301"/>
      <c r="C241" s="18" t="s">
        <v>497</v>
      </c>
      <c r="D241" s="11">
        <v>0</v>
      </c>
      <c r="E241" s="12" t="s">
        <v>165</v>
      </c>
      <c r="F241" s="14"/>
      <c r="G241" s="11">
        <v>0</v>
      </c>
      <c r="H241" s="12" t="s">
        <v>165</v>
      </c>
      <c r="I241" s="17">
        <f t="shared" si="17"/>
        <v>0</v>
      </c>
    </row>
    <row r="242" spans="1:9" x14ac:dyDescent="0.2">
      <c r="A242" s="299"/>
      <c r="B242" s="301"/>
      <c r="C242" s="198" t="s">
        <v>91</v>
      </c>
      <c r="D242" s="59">
        <f>SUM(D235:D241)</f>
        <v>0</v>
      </c>
      <c r="E242" s="60" t="s">
        <v>165</v>
      </c>
      <c r="F242" s="210"/>
      <c r="G242" s="59">
        <f>SUM(G235:G241)</f>
        <v>0</v>
      </c>
      <c r="H242" s="60" t="s">
        <v>165</v>
      </c>
      <c r="I242" s="63">
        <f t="shared" si="17"/>
        <v>0</v>
      </c>
    </row>
    <row r="243" spans="1:9" ht="15.75" customHeight="1" thickBot="1" x14ac:dyDescent="0.25">
      <c r="A243" s="299"/>
      <c r="B243" s="302"/>
      <c r="C243" s="276" t="s">
        <v>26</v>
      </c>
      <c r="D243" s="208">
        <f>SUM(D217,D227,D233,D242)</f>
        <v>349648</v>
      </c>
      <c r="E243" s="206">
        <f t="shared" si="15"/>
        <v>0.83462552037581639</v>
      </c>
      <c r="F243" s="218"/>
      <c r="G243" s="208">
        <f>SUM(G217,G227,G233,G242)</f>
        <v>69280</v>
      </c>
      <c r="H243" s="206">
        <f t="shared" si="16"/>
        <v>0.16537447962418364</v>
      </c>
      <c r="I243" s="205">
        <f t="shared" si="17"/>
        <v>418928</v>
      </c>
    </row>
    <row r="244" spans="1:9" ht="12.75" customHeight="1" thickBot="1" x14ac:dyDescent="0.25">
      <c r="A244" s="296" t="s">
        <v>518</v>
      </c>
      <c r="B244" s="297"/>
      <c r="C244" s="298"/>
      <c r="D244" s="245">
        <f>SUM(D190,D211,D243)</f>
        <v>663096</v>
      </c>
      <c r="E244" s="246">
        <f t="shared" si="15"/>
        <v>0.80968847991091053</v>
      </c>
      <c r="F244" s="247"/>
      <c r="G244" s="245">
        <f>SUM(G190,G211,G243)</f>
        <v>155856</v>
      </c>
      <c r="H244" s="246">
        <f t="shared" si="16"/>
        <v>0.19031152008908947</v>
      </c>
      <c r="I244" s="247">
        <f t="shared" si="17"/>
        <v>818952</v>
      </c>
    </row>
    <row r="245" spans="1:9" x14ac:dyDescent="0.2">
      <c r="A245" s="303" t="s">
        <v>345</v>
      </c>
      <c r="B245" s="300" t="s">
        <v>509</v>
      </c>
      <c r="C245" s="196" t="s">
        <v>347</v>
      </c>
      <c r="D245" s="220"/>
      <c r="E245" s="264"/>
      <c r="F245" s="219"/>
      <c r="G245" s="220"/>
      <c r="H245" s="264"/>
      <c r="I245" s="278"/>
    </row>
    <row r="246" spans="1:9" x14ac:dyDescent="0.2">
      <c r="A246" s="299"/>
      <c r="B246" s="304"/>
      <c r="C246" s="191" t="s">
        <v>38</v>
      </c>
      <c r="D246" s="11">
        <v>0</v>
      </c>
      <c r="E246" s="12" t="s">
        <v>165</v>
      </c>
      <c r="F246" s="14"/>
      <c r="G246" s="11">
        <v>0</v>
      </c>
      <c r="H246" s="12" t="s">
        <v>165</v>
      </c>
      <c r="I246" s="17">
        <f t="shared" si="17"/>
        <v>0</v>
      </c>
    </row>
    <row r="247" spans="1:9" x14ac:dyDescent="0.2">
      <c r="A247" s="299"/>
      <c r="B247" s="304"/>
      <c r="C247" s="18" t="s">
        <v>7</v>
      </c>
      <c r="D247" s="11">
        <v>3984</v>
      </c>
      <c r="E247" s="12">
        <f t="shared" si="15"/>
        <v>0.76851851851851849</v>
      </c>
      <c r="F247" s="14"/>
      <c r="G247" s="11">
        <v>1200</v>
      </c>
      <c r="H247" s="12">
        <f t="shared" si="16"/>
        <v>0.23148148148148148</v>
      </c>
      <c r="I247" s="17">
        <f t="shared" si="17"/>
        <v>5184</v>
      </c>
    </row>
    <row r="248" spans="1:9" x14ac:dyDescent="0.2">
      <c r="A248" s="299"/>
      <c r="B248" s="304"/>
      <c r="C248" s="18" t="s">
        <v>15</v>
      </c>
      <c r="D248" s="11">
        <v>0</v>
      </c>
      <c r="E248" s="12">
        <f t="shared" si="15"/>
        <v>0</v>
      </c>
      <c r="F248" s="14"/>
      <c r="G248" s="11">
        <v>1344</v>
      </c>
      <c r="H248" s="12">
        <f t="shared" si="16"/>
        <v>1</v>
      </c>
      <c r="I248" s="17">
        <f t="shared" si="17"/>
        <v>1344</v>
      </c>
    </row>
    <row r="249" spans="1:9" x14ac:dyDescent="0.2">
      <c r="A249" s="299"/>
      <c r="B249" s="304"/>
      <c r="C249" s="18" t="s">
        <v>0</v>
      </c>
      <c r="D249" s="11">
        <v>0</v>
      </c>
      <c r="E249" s="12">
        <f t="shared" si="15"/>
        <v>0</v>
      </c>
      <c r="F249" s="14"/>
      <c r="G249" s="11">
        <v>1056</v>
      </c>
      <c r="H249" s="12">
        <f t="shared" si="16"/>
        <v>1</v>
      </c>
      <c r="I249" s="17">
        <f t="shared" si="17"/>
        <v>1056</v>
      </c>
    </row>
    <row r="250" spans="1:9" x14ac:dyDescent="0.2">
      <c r="A250" s="299"/>
      <c r="B250" s="304"/>
      <c r="C250" s="18" t="s">
        <v>16</v>
      </c>
      <c r="D250" s="11">
        <v>0</v>
      </c>
      <c r="E250" s="12" t="s">
        <v>165</v>
      </c>
      <c r="F250" s="14"/>
      <c r="G250" s="11">
        <v>0</v>
      </c>
      <c r="H250" s="12" t="s">
        <v>165</v>
      </c>
      <c r="I250" s="17">
        <f t="shared" si="17"/>
        <v>0</v>
      </c>
    </row>
    <row r="251" spans="1:9" x14ac:dyDescent="0.2">
      <c r="A251" s="299"/>
      <c r="B251" s="304"/>
      <c r="C251" s="18" t="s">
        <v>36</v>
      </c>
      <c r="D251" s="11">
        <v>0</v>
      </c>
      <c r="E251" s="12" t="s">
        <v>165</v>
      </c>
      <c r="F251" s="14"/>
      <c r="G251" s="11">
        <v>0</v>
      </c>
      <c r="H251" s="12" t="s">
        <v>165</v>
      </c>
      <c r="I251" s="17">
        <f t="shared" si="17"/>
        <v>0</v>
      </c>
    </row>
    <row r="252" spans="1:9" x14ac:dyDescent="0.2">
      <c r="A252" s="299"/>
      <c r="B252" s="304"/>
      <c r="C252" s="18" t="s">
        <v>39</v>
      </c>
      <c r="D252" s="11">
        <v>11712</v>
      </c>
      <c r="E252" s="12">
        <f t="shared" si="15"/>
        <v>0.82432432432432434</v>
      </c>
      <c r="F252" s="14"/>
      <c r="G252" s="11">
        <v>2496</v>
      </c>
      <c r="H252" s="12">
        <f t="shared" si="16"/>
        <v>0.17567567567567569</v>
      </c>
      <c r="I252" s="17">
        <f t="shared" si="17"/>
        <v>14208</v>
      </c>
    </row>
    <row r="253" spans="1:9" x14ac:dyDescent="0.2">
      <c r="A253" s="299"/>
      <c r="B253" s="304"/>
      <c r="C253" s="18" t="s">
        <v>357</v>
      </c>
      <c r="D253" s="11">
        <v>0</v>
      </c>
      <c r="E253" s="12" t="s">
        <v>165</v>
      </c>
      <c r="F253" s="14"/>
      <c r="G253" s="11">
        <v>0</v>
      </c>
      <c r="H253" s="12" t="s">
        <v>165</v>
      </c>
      <c r="I253" s="17">
        <f t="shared" si="17"/>
        <v>0</v>
      </c>
    </row>
    <row r="254" spans="1:9" x14ac:dyDescent="0.2">
      <c r="A254" s="299"/>
      <c r="B254" s="304"/>
      <c r="C254" s="18" t="s">
        <v>402</v>
      </c>
      <c r="D254" s="11">
        <v>0</v>
      </c>
      <c r="E254" s="12" t="s">
        <v>165</v>
      </c>
      <c r="F254" s="14"/>
      <c r="G254" s="11">
        <v>0</v>
      </c>
      <c r="H254" s="12" t="s">
        <v>165</v>
      </c>
      <c r="I254" s="17">
        <f t="shared" si="17"/>
        <v>0</v>
      </c>
    </row>
    <row r="255" spans="1:9" x14ac:dyDescent="0.2">
      <c r="A255" s="299"/>
      <c r="B255" s="304"/>
      <c r="C255" s="18" t="s">
        <v>1</v>
      </c>
      <c r="D255" s="11">
        <v>11696</v>
      </c>
      <c r="E255" s="12">
        <f t="shared" si="15"/>
        <v>0.26219512195121952</v>
      </c>
      <c r="F255" s="14"/>
      <c r="G255" s="11">
        <v>32912</v>
      </c>
      <c r="H255" s="12">
        <f t="shared" si="16"/>
        <v>0.73780487804878048</v>
      </c>
      <c r="I255" s="17">
        <f t="shared" si="17"/>
        <v>44608</v>
      </c>
    </row>
    <row r="256" spans="1:9" x14ac:dyDescent="0.2">
      <c r="A256" s="299"/>
      <c r="B256" s="304"/>
      <c r="C256" s="18" t="s">
        <v>17</v>
      </c>
      <c r="D256" s="11">
        <v>0</v>
      </c>
      <c r="E256" s="12" t="s">
        <v>165</v>
      </c>
      <c r="F256" s="14"/>
      <c r="G256" s="11">
        <v>0</v>
      </c>
      <c r="H256" s="12" t="s">
        <v>165</v>
      </c>
      <c r="I256" s="17">
        <f t="shared" si="17"/>
        <v>0</v>
      </c>
    </row>
    <row r="257" spans="1:9" x14ac:dyDescent="0.2">
      <c r="A257" s="299"/>
      <c r="B257" s="304"/>
      <c r="C257" s="18" t="s">
        <v>2</v>
      </c>
      <c r="D257" s="11">
        <v>0</v>
      </c>
      <c r="E257" s="12" t="s">
        <v>165</v>
      </c>
      <c r="F257" s="14"/>
      <c r="G257" s="11">
        <v>0</v>
      </c>
      <c r="H257" s="12" t="s">
        <v>165</v>
      </c>
      <c r="I257" s="17">
        <f t="shared" si="17"/>
        <v>0</v>
      </c>
    </row>
    <row r="258" spans="1:9" x14ac:dyDescent="0.2">
      <c r="A258" s="299"/>
      <c r="B258" s="304"/>
      <c r="C258" s="18" t="s">
        <v>18</v>
      </c>
      <c r="D258" s="11">
        <v>0</v>
      </c>
      <c r="E258" s="12" t="s">
        <v>165</v>
      </c>
      <c r="F258" s="14"/>
      <c r="G258" s="11">
        <v>0</v>
      </c>
      <c r="H258" s="12" t="s">
        <v>165</v>
      </c>
      <c r="I258" s="17">
        <f t="shared" si="17"/>
        <v>0</v>
      </c>
    </row>
    <row r="259" spans="1:9" x14ac:dyDescent="0.2">
      <c r="A259" s="299"/>
      <c r="B259" s="304"/>
      <c r="C259" s="18" t="s">
        <v>22</v>
      </c>
      <c r="D259" s="11">
        <v>9120</v>
      </c>
      <c r="E259" s="12">
        <f t="shared" si="15"/>
        <v>0.54131054131054135</v>
      </c>
      <c r="F259" s="14"/>
      <c r="G259" s="11">
        <v>7728</v>
      </c>
      <c r="H259" s="12">
        <f t="shared" si="16"/>
        <v>0.45868945868945871</v>
      </c>
      <c r="I259" s="17">
        <f t="shared" si="17"/>
        <v>16848</v>
      </c>
    </row>
    <row r="260" spans="1:9" x14ac:dyDescent="0.2">
      <c r="A260" s="299"/>
      <c r="B260" s="304"/>
      <c r="C260" s="18" t="s">
        <v>3</v>
      </c>
      <c r="D260" s="11">
        <v>0</v>
      </c>
      <c r="E260" s="12" t="s">
        <v>165</v>
      </c>
      <c r="F260" s="14"/>
      <c r="G260" s="11">
        <v>0</v>
      </c>
      <c r="H260" s="12" t="s">
        <v>165</v>
      </c>
      <c r="I260" s="17">
        <f t="shared" si="17"/>
        <v>0</v>
      </c>
    </row>
    <row r="261" spans="1:9" x14ac:dyDescent="0.2">
      <c r="A261" s="299"/>
      <c r="B261" s="304"/>
      <c r="C261" s="18" t="s">
        <v>139</v>
      </c>
      <c r="D261" s="11">
        <v>2976</v>
      </c>
      <c r="E261" s="12">
        <f t="shared" si="15"/>
        <v>0.72093023255813948</v>
      </c>
      <c r="F261" s="14"/>
      <c r="G261" s="11">
        <v>1152</v>
      </c>
      <c r="H261" s="12">
        <f t="shared" si="16"/>
        <v>0.27906976744186046</v>
      </c>
      <c r="I261" s="17">
        <f t="shared" si="17"/>
        <v>4128</v>
      </c>
    </row>
    <row r="262" spans="1:9" x14ac:dyDescent="0.2">
      <c r="A262" s="299"/>
      <c r="B262" s="304"/>
      <c r="C262" s="18" t="s">
        <v>6</v>
      </c>
      <c r="D262" s="11">
        <v>3904</v>
      </c>
      <c r="E262" s="12">
        <f t="shared" si="15"/>
        <v>0.34414668547249649</v>
      </c>
      <c r="F262" s="14"/>
      <c r="G262" s="11">
        <v>7440</v>
      </c>
      <c r="H262" s="12">
        <f t="shared" si="16"/>
        <v>0.65585331452750351</v>
      </c>
      <c r="I262" s="17">
        <f t="shared" si="17"/>
        <v>11344</v>
      </c>
    </row>
    <row r="263" spans="1:9" x14ac:dyDescent="0.2">
      <c r="A263" s="299"/>
      <c r="B263" s="304"/>
      <c r="C263" s="18" t="s">
        <v>9</v>
      </c>
      <c r="D263" s="11">
        <v>840</v>
      </c>
      <c r="E263" s="12">
        <f t="shared" si="15"/>
        <v>0.40540540540540543</v>
      </c>
      <c r="F263" s="14"/>
      <c r="G263" s="11">
        <v>1232</v>
      </c>
      <c r="H263" s="12">
        <f t="shared" si="16"/>
        <v>0.59459459459459463</v>
      </c>
      <c r="I263" s="17">
        <f t="shared" si="17"/>
        <v>2072</v>
      </c>
    </row>
    <row r="264" spans="1:9" x14ac:dyDescent="0.2">
      <c r="A264" s="299"/>
      <c r="B264" s="304"/>
      <c r="C264" s="18" t="s">
        <v>4</v>
      </c>
      <c r="D264" s="11">
        <v>0</v>
      </c>
      <c r="E264" s="12" t="s">
        <v>165</v>
      </c>
      <c r="F264" s="14"/>
      <c r="G264" s="11">
        <v>0</v>
      </c>
      <c r="H264" s="12" t="s">
        <v>165</v>
      </c>
      <c r="I264" s="17">
        <f t="shared" si="17"/>
        <v>0</v>
      </c>
    </row>
    <row r="265" spans="1:9" x14ac:dyDescent="0.2">
      <c r="A265" s="299"/>
      <c r="B265" s="304"/>
      <c r="C265" s="18" t="s">
        <v>19</v>
      </c>
      <c r="D265" s="11">
        <v>4416</v>
      </c>
      <c r="E265" s="12">
        <f t="shared" si="15"/>
        <v>1</v>
      </c>
      <c r="F265" s="14"/>
      <c r="G265" s="11">
        <v>0</v>
      </c>
      <c r="H265" s="12">
        <f t="shared" si="16"/>
        <v>0</v>
      </c>
      <c r="I265" s="17">
        <f t="shared" si="17"/>
        <v>4416</v>
      </c>
    </row>
    <row r="266" spans="1:9" x14ac:dyDescent="0.2">
      <c r="A266" s="299"/>
      <c r="B266" s="304"/>
      <c r="C266" s="18" t="s">
        <v>23</v>
      </c>
      <c r="D266" s="11">
        <v>7056</v>
      </c>
      <c r="E266" s="12">
        <f t="shared" si="15"/>
        <v>0.75</v>
      </c>
      <c r="F266" s="14"/>
      <c r="G266" s="11">
        <v>2352</v>
      </c>
      <c r="H266" s="12">
        <f t="shared" si="16"/>
        <v>0.25</v>
      </c>
      <c r="I266" s="17">
        <f t="shared" si="17"/>
        <v>9408</v>
      </c>
    </row>
    <row r="267" spans="1:9" x14ac:dyDescent="0.2">
      <c r="A267" s="299"/>
      <c r="B267" s="304"/>
      <c r="C267" s="18" t="s">
        <v>24</v>
      </c>
      <c r="D267" s="11">
        <v>2064</v>
      </c>
      <c r="E267" s="12">
        <f t="shared" si="15"/>
        <v>1</v>
      </c>
      <c r="F267" s="14"/>
      <c r="G267" s="11">
        <v>0</v>
      </c>
      <c r="H267" s="12">
        <f t="shared" si="16"/>
        <v>0</v>
      </c>
      <c r="I267" s="17">
        <f t="shared" si="17"/>
        <v>2064</v>
      </c>
    </row>
    <row r="268" spans="1:9" x14ac:dyDescent="0.2">
      <c r="A268" s="299"/>
      <c r="B268" s="304"/>
      <c r="C268" s="18" t="s">
        <v>52</v>
      </c>
      <c r="D268" s="11">
        <v>1200</v>
      </c>
      <c r="E268" s="12">
        <f t="shared" si="15"/>
        <v>1</v>
      </c>
      <c r="F268" s="14"/>
      <c r="G268" s="11">
        <v>0</v>
      </c>
      <c r="H268" s="12">
        <f t="shared" si="16"/>
        <v>0</v>
      </c>
      <c r="I268" s="17">
        <f t="shared" si="17"/>
        <v>1200</v>
      </c>
    </row>
    <row r="269" spans="1:9" x14ac:dyDescent="0.2">
      <c r="A269" s="299"/>
      <c r="B269" s="304"/>
      <c r="C269" s="18" t="s">
        <v>25</v>
      </c>
      <c r="D269" s="11">
        <v>5808</v>
      </c>
      <c r="E269" s="12">
        <f t="shared" si="15"/>
        <v>1</v>
      </c>
      <c r="F269" s="14"/>
      <c r="G269" s="11">
        <v>0</v>
      </c>
      <c r="H269" s="12">
        <f t="shared" si="16"/>
        <v>0</v>
      </c>
      <c r="I269" s="17">
        <f t="shared" si="17"/>
        <v>5808</v>
      </c>
    </row>
    <row r="270" spans="1:9" x14ac:dyDescent="0.2">
      <c r="A270" s="299"/>
      <c r="B270" s="304"/>
      <c r="C270" s="18" t="s">
        <v>5</v>
      </c>
      <c r="D270" s="11">
        <v>2304</v>
      </c>
      <c r="E270" s="12">
        <f t="shared" si="15"/>
        <v>1</v>
      </c>
      <c r="F270" s="14"/>
      <c r="G270" s="11">
        <v>0</v>
      </c>
      <c r="H270" s="12">
        <f t="shared" si="16"/>
        <v>0</v>
      </c>
      <c r="I270" s="17">
        <f t="shared" si="17"/>
        <v>2304</v>
      </c>
    </row>
    <row r="271" spans="1:9" ht="12.75" customHeight="1" thickBot="1" x14ac:dyDescent="0.25">
      <c r="A271" s="299"/>
      <c r="B271" s="305"/>
      <c r="C271" s="276" t="s">
        <v>26</v>
      </c>
      <c r="D271" s="208">
        <f>SUM(D246:D270)</f>
        <v>67080</v>
      </c>
      <c r="E271" s="206">
        <f t="shared" si="15"/>
        <v>0.53241475649247572</v>
      </c>
      <c r="F271" s="218"/>
      <c r="G271" s="208">
        <f>SUM(G246:G270)</f>
        <v>58912</v>
      </c>
      <c r="H271" s="206">
        <f t="shared" si="16"/>
        <v>0.46758524350752428</v>
      </c>
      <c r="I271" s="205">
        <f t="shared" si="17"/>
        <v>125992</v>
      </c>
    </row>
    <row r="272" spans="1:9" x14ac:dyDescent="0.2">
      <c r="A272" s="299"/>
      <c r="B272" s="300" t="s">
        <v>514</v>
      </c>
      <c r="C272" s="187" t="s">
        <v>472</v>
      </c>
      <c r="D272" s="215">
        <v>0</v>
      </c>
      <c r="E272" s="277">
        <f t="shared" si="15"/>
        <v>0</v>
      </c>
      <c r="F272" s="214"/>
      <c r="G272" s="215">
        <v>1008</v>
      </c>
      <c r="H272" s="277">
        <f t="shared" si="16"/>
        <v>1</v>
      </c>
      <c r="I272" s="279">
        <f t="shared" si="17"/>
        <v>1008</v>
      </c>
    </row>
    <row r="273" spans="1:9" x14ac:dyDescent="0.2">
      <c r="A273" s="299"/>
      <c r="B273" s="306"/>
      <c r="C273" s="18" t="s">
        <v>473</v>
      </c>
      <c r="D273" s="11">
        <v>0</v>
      </c>
      <c r="E273" s="12" t="s">
        <v>165</v>
      </c>
      <c r="F273" s="14"/>
      <c r="G273" s="11">
        <v>0</v>
      </c>
      <c r="H273" s="12" t="s">
        <v>165</v>
      </c>
      <c r="I273" s="17">
        <f t="shared" si="17"/>
        <v>0</v>
      </c>
    </row>
    <row r="274" spans="1:9" ht="15.75" customHeight="1" thickBot="1" x14ac:dyDescent="0.25">
      <c r="A274" s="299"/>
      <c r="B274" s="307"/>
      <c r="C274" s="276" t="s">
        <v>26</v>
      </c>
      <c r="D274" s="212">
        <f>SUM(D272:D273)</f>
        <v>0</v>
      </c>
      <c r="E274" s="249">
        <f t="shared" si="15"/>
        <v>0</v>
      </c>
      <c r="F274" s="211"/>
      <c r="G274" s="212">
        <f>SUM(G272:G273)</f>
        <v>1008</v>
      </c>
      <c r="H274" s="249">
        <f t="shared" si="16"/>
        <v>1</v>
      </c>
      <c r="I274" s="280">
        <f t="shared" si="17"/>
        <v>1008</v>
      </c>
    </row>
    <row r="275" spans="1:9" ht="15.75" thickBot="1" x14ac:dyDescent="0.25">
      <c r="A275" s="296" t="s">
        <v>519</v>
      </c>
      <c r="B275" s="297"/>
      <c r="C275" s="298"/>
      <c r="D275" s="245">
        <f>SUM(D271,D274)</f>
        <v>67080</v>
      </c>
      <c r="E275" s="246">
        <f t="shared" si="15"/>
        <v>0.5281889763779527</v>
      </c>
      <c r="F275" s="247"/>
      <c r="G275" s="245">
        <f>SUM(G271,G274)</f>
        <v>59920</v>
      </c>
      <c r="H275" s="246">
        <f t="shared" si="16"/>
        <v>0.47181102362204724</v>
      </c>
      <c r="I275" s="247">
        <f t="shared" si="17"/>
        <v>127000</v>
      </c>
    </row>
    <row r="276" spans="1:9" x14ac:dyDescent="0.2">
      <c r="D276" s="2"/>
      <c r="E276" s="2"/>
      <c r="F276" s="2"/>
      <c r="G276" s="1"/>
      <c r="H276" s="1"/>
    </row>
  </sheetData>
  <mergeCells count="29">
    <mergeCell ref="B272:B274"/>
    <mergeCell ref="A275:C275"/>
    <mergeCell ref="A174:C174"/>
    <mergeCell ref="A175:A211"/>
    <mergeCell ref="B175:B190"/>
    <mergeCell ref="B191:B211"/>
    <mergeCell ref="A212:A243"/>
    <mergeCell ref="B212:B243"/>
    <mergeCell ref="A244:C244"/>
    <mergeCell ref="A245:A274"/>
    <mergeCell ref="B245:B271"/>
    <mergeCell ref="A114:C114"/>
    <mergeCell ref="A115:A155"/>
    <mergeCell ref="B115:B155"/>
    <mergeCell ref="A156:A173"/>
    <mergeCell ref="B156:B169"/>
    <mergeCell ref="B170:B173"/>
    <mergeCell ref="A39:C39"/>
    <mergeCell ref="A40:A78"/>
    <mergeCell ref="B40:B78"/>
    <mergeCell ref="A79:A113"/>
    <mergeCell ref="B79:B94"/>
    <mergeCell ref="B95:B113"/>
    <mergeCell ref="D6:E6"/>
    <mergeCell ref="G6:H6"/>
    <mergeCell ref="B8:C8"/>
    <mergeCell ref="A9:A38"/>
    <mergeCell ref="B9:B21"/>
    <mergeCell ref="B22:B38"/>
  </mergeCells>
  <printOptions horizontalCentered="1"/>
  <pageMargins left="0.25" right="0.25" top="1" bottom="1" header="0.5" footer="0.5"/>
  <pageSetup orientation="portrait" r:id="rId1"/>
  <headerFooter alignWithMargins="0">
    <oddFooter>&amp;C&amp;10Collin IRO tkm; 10/29/2020; Page &amp;P of &amp;N
...\Faculty Workload\F-T vs P-T Faculty Load Reports\202110 Contact Hours.xlsx</oddFooter>
  </headerFooter>
  <rowBreaks count="4" manualBreakCount="4">
    <brk id="21" min="1" max="8" man="1"/>
    <brk id="57" min="1" max="8" man="1"/>
    <brk id="97" min="1" max="8" man="1"/>
    <brk id="134" min="1"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6"/>
  <sheetViews>
    <sheetView zoomScale="140" zoomScaleNormal="140" workbookViewId="0">
      <pane ySplit="7" topLeftCell="A8" activePane="bottomLeft" state="frozen"/>
      <selection activeCell="A8" sqref="A8"/>
      <selection pane="bottomLeft" activeCell="A8" sqref="A8"/>
    </sheetView>
  </sheetViews>
  <sheetFormatPr defaultColWidth="8.88671875" defaultRowHeight="12.75" x14ac:dyDescent="0.2"/>
  <cols>
    <col min="1" max="1" width="1.77734375" style="9" customWidth="1"/>
    <col min="2" max="2" width="10.77734375" style="9" customWidth="1"/>
    <col min="3" max="3" width="25.77734375" style="9" customWidth="1"/>
    <col min="4" max="6" width="12.77734375" style="9" customWidth="1"/>
    <col min="7" max="7" width="8.88671875" style="9"/>
    <col min="8" max="8" width="25.88671875" style="9" bestFit="1" customWidth="1"/>
    <col min="9" max="9" width="8.88671875" style="9"/>
    <col min="10" max="10" width="1.77734375" style="9" customWidth="1"/>
    <col min="11" max="16384" width="8.88671875" style="9"/>
  </cols>
  <sheetData>
    <row r="1" spans="1:9" ht="12.75" customHeight="1" x14ac:dyDescent="0.2">
      <c r="B1" s="285" t="s">
        <v>287</v>
      </c>
      <c r="C1" s="28"/>
      <c r="D1" s="28"/>
      <c r="E1" s="28"/>
      <c r="F1" s="28"/>
    </row>
    <row r="2" spans="1:9" ht="12.75" customHeight="1" x14ac:dyDescent="0.2">
      <c r="B2" s="285" t="s">
        <v>35</v>
      </c>
      <c r="C2" s="28"/>
      <c r="D2" s="28"/>
      <c r="E2" s="28"/>
      <c r="F2" s="28"/>
    </row>
    <row r="3" spans="1:9" ht="12.75" customHeight="1" x14ac:dyDescent="0.2">
      <c r="B3" s="285" t="s">
        <v>45</v>
      </c>
      <c r="C3" s="28"/>
      <c r="D3" s="28"/>
      <c r="E3" s="28"/>
      <c r="F3" s="28"/>
    </row>
    <row r="4" spans="1:9" ht="12.75" customHeight="1" x14ac:dyDescent="0.2">
      <c r="B4" s="285" t="s">
        <v>298</v>
      </c>
      <c r="C4" s="28"/>
      <c r="D4" s="28"/>
      <c r="E4" s="28"/>
      <c r="F4" s="28"/>
    </row>
    <row r="5" spans="1:9" ht="12.75" customHeight="1" x14ac:dyDescent="0.2">
      <c r="B5" s="102"/>
      <c r="C5" s="22"/>
      <c r="D5" s="22"/>
      <c r="E5" s="22"/>
      <c r="F5" s="22"/>
    </row>
    <row r="6" spans="1:9" ht="12.75" customHeight="1" thickBot="1" x14ac:dyDescent="0.25">
      <c r="A6" s="236"/>
      <c r="B6" s="236"/>
      <c r="C6" s="236"/>
      <c r="D6" s="236"/>
      <c r="E6" s="236"/>
      <c r="F6" s="236"/>
    </row>
    <row r="7" spans="1:9" ht="39" thickBot="1" x14ac:dyDescent="0.25">
      <c r="A7" s="236"/>
      <c r="B7" s="250" t="s">
        <v>28</v>
      </c>
      <c r="C7" s="250" t="s">
        <v>29</v>
      </c>
      <c r="D7" s="251" t="s">
        <v>42</v>
      </c>
      <c r="E7" s="251" t="s">
        <v>43</v>
      </c>
      <c r="F7" s="251" t="s">
        <v>51</v>
      </c>
    </row>
    <row r="8" spans="1:9" ht="12.75" customHeight="1" thickBot="1" x14ac:dyDescent="0.25">
      <c r="A8" s="236"/>
      <c r="B8" s="323" t="s">
        <v>48</v>
      </c>
      <c r="C8" s="323"/>
      <c r="D8" s="212">
        <f>SUM(D39,D114,D174,D244,D275)</f>
        <v>557664</v>
      </c>
      <c r="E8" s="249">
        <f t="shared" ref="E8:E22" si="0">+D8/$F8</f>
        <v>0.16573545285522043</v>
      </c>
      <c r="F8" s="212">
        <f>+'DistrictxDiv-Dept'!D8</f>
        <v>3364784</v>
      </c>
      <c r="H8" s="16"/>
      <c r="I8" s="16"/>
    </row>
    <row r="9" spans="1:9" ht="12.75" customHeight="1" x14ac:dyDescent="0.2">
      <c r="A9" s="308" t="s">
        <v>441</v>
      </c>
      <c r="B9" s="309" t="s">
        <v>509</v>
      </c>
      <c r="C9" s="190" t="s">
        <v>312</v>
      </c>
      <c r="D9" s="219"/>
      <c r="E9" s="221"/>
      <c r="F9" s="221"/>
      <c r="H9" s="16"/>
    </row>
    <row r="10" spans="1:9" ht="12.75" customHeight="1" x14ac:dyDescent="0.2">
      <c r="A10" s="308"/>
      <c r="B10" s="310"/>
      <c r="C10" s="191" t="s">
        <v>15</v>
      </c>
      <c r="D10" s="19">
        <v>0</v>
      </c>
      <c r="E10" s="20" t="s">
        <v>165</v>
      </c>
      <c r="F10" s="19">
        <f>+'DistrictxDiv-Dept'!D10</f>
        <v>0</v>
      </c>
      <c r="I10" s="16"/>
    </row>
    <row r="11" spans="1:9" ht="12.75" customHeight="1" x14ac:dyDescent="0.2">
      <c r="A11" s="308"/>
      <c r="B11" s="310"/>
      <c r="C11" s="191" t="s">
        <v>39</v>
      </c>
      <c r="D11" s="11">
        <v>1536</v>
      </c>
      <c r="E11" s="12">
        <f t="shared" si="0"/>
        <v>0.1787709497206704</v>
      </c>
      <c r="F11" s="11">
        <f>+'DistrictxDiv-Dept'!D11</f>
        <v>8592</v>
      </c>
      <c r="H11" s="16"/>
      <c r="I11" s="16"/>
    </row>
    <row r="12" spans="1:9" ht="12.75" customHeight="1" x14ac:dyDescent="0.2">
      <c r="A12" s="308"/>
      <c r="B12" s="311"/>
      <c r="C12" s="18" t="s">
        <v>357</v>
      </c>
      <c r="D12" s="11">
        <v>0</v>
      </c>
      <c r="E12" s="12">
        <f t="shared" si="0"/>
        <v>0</v>
      </c>
      <c r="F12" s="11">
        <f>+'DistrictxDiv-Dept'!D12</f>
        <v>1632</v>
      </c>
    </row>
    <row r="13" spans="1:9" ht="12.75" customHeight="1" x14ac:dyDescent="0.2">
      <c r="A13" s="308"/>
      <c r="B13" s="311"/>
      <c r="C13" s="18" t="s">
        <v>1</v>
      </c>
      <c r="D13" s="11">
        <v>8672</v>
      </c>
      <c r="E13" s="12">
        <f t="shared" si="0"/>
        <v>0.21305031446540881</v>
      </c>
      <c r="F13" s="11">
        <f>+'DistrictxDiv-Dept'!D13</f>
        <v>40704</v>
      </c>
    </row>
    <row r="14" spans="1:9" ht="12.75" customHeight="1" x14ac:dyDescent="0.2">
      <c r="A14" s="308"/>
      <c r="B14" s="311"/>
      <c r="C14" s="18" t="s">
        <v>17</v>
      </c>
      <c r="D14" s="19">
        <v>0</v>
      </c>
      <c r="E14" s="20" t="s">
        <v>165</v>
      </c>
      <c r="F14" s="11">
        <f>+'DistrictxDiv-Dept'!D14</f>
        <v>0</v>
      </c>
    </row>
    <row r="15" spans="1:9" ht="12.75" customHeight="1" x14ac:dyDescent="0.2">
      <c r="A15" s="308"/>
      <c r="B15" s="311"/>
      <c r="C15" s="18" t="s">
        <v>22</v>
      </c>
      <c r="D15" s="17">
        <v>1728</v>
      </c>
      <c r="E15" s="12">
        <f t="shared" si="0"/>
        <v>0.13584905660377358</v>
      </c>
      <c r="F15" s="11">
        <f>+'DistrictxDiv-Dept'!D15</f>
        <v>12720</v>
      </c>
      <c r="H15" s="16"/>
      <c r="I15" s="16"/>
    </row>
    <row r="16" spans="1:9" ht="12.75" customHeight="1" x14ac:dyDescent="0.2">
      <c r="A16" s="308"/>
      <c r="B16" s="311"/>
      <c r="C16" s="18" t="s">
        <v>6</v>
      </c>
      <c r="D16" s="17">
        <v>3200</v>
      </c>
      <c r="E16" s="12">
        <f t="shared" si="0"/>
        <v>0.27624309392265195</v>
      </c>
      <c r="F16" s="11">
        <f>+'DistrictxDiv-Dept'!D16</f>
        <v>11584</v>
      </c>
    </row>
    <row r="17" spans="1:9" ht="12.75" customHeight="1" x14ac:dyDescent="0.2">
      <c r="A17" s="308"/>
      <c r="B17" s="311"/>
      <c r="C17" s="18" t="s">
        <v>19</v>
      </c>
      <c r="D17" s="19">
        <v>0</v>
      </c>
      <c r="E17" s="20" t="s">
        <v>165</v>
      </c>
      <c r="F17" s="11">
        <f>+'DistrictxDiv-Dept'!D17</f>
        <v>0</v>
      </c>
    </row>
    <row r="18" spans="1:9" ht="12.75" customHeight="1" x14ac:dyDescent="0.2">
      <c r="A18" s="308"/>
      <c r="B18" s="311"/>
      <c r="C18" s="18" t="s">
        <v>23</v>
      </c>
      <c r="D18" s="11">
        <v>2016</v>
      </c>
      <c r="E18" s="12">
        <f t="shared" si="0"/>
        <v>0.27814569536423844</v>
      </c>
      <c r="F18" s="11">
        <f>+'DistrictxDiv-Dept'!D18</f>
        <v>7247.9999999999991</v>
      </c>
    </row>
    <row r="19" spans="1:9" ht="12.75" customHeight="1" x14ac:dyDescent="0.2">
      <c r="A19" s="308"/>
      <c r="B19" s="311"/>
      <c r="C19" s="18" t="s">
        <v>24</v>
      </c>
      <c r="D19" s="11">
        <v>1200</v>
      </c>
      <c r="E19" s="100">
        <f t="shared" si="0"/>
        <v>0.41666666666666669</v>
      </c>
      <c r="F19" s="7">
        <f>+'DistrictxDiv-Dept'!D19</f>
        <v>2880</v>
      </c>
      <c r="I19" s="16"/>
    </row>
    <row r="20" spans="1:9" ht="12.75" customHeight="1" x14ac:dyDescent="0.2">
      <c r="A20" s="308"/>
      <c r="B20" s="311"/>
      <c r="C20" s="18" t="s">
        <v>5</v>
      </c>
      <c r="D20" s="11">
        <v>0</v>
      </c>
      <c r="E20" s="12">
        <f t="shared" si="0"/>
        <v>0</v>
      </c>
      <c r="F20" s="11">
        <f>+'DistrictxDiv-Dept'!D20</f>
        <v>5472</v>
      </c>
    </row>
    <row r="21" spans="1:9" ht="12.75" customHeight="1" thickBot="1" x14ac:dyDescent="0.25">
      <c r="A21" s="308"/>
      <c r="B21" s="312"/>
      <c r="C21" s="204" t="s">
        <v>26</v>
      </c>
      <c r="D21" s="205">
        <f>SUM(D10:D20)</f>
        <v>18352</v>
      </c>
      <c r="E21" s="206">
        <f t="shared" si="0"/>
        <v>0.20204333274616876</v>
      </c>
      <c r="F21" s="208">
        <f>+'DistrictxDiv-Dept'!D21</f>
        <v>90832</v>
      </c>
      <c r="I21" s="16"/>
    </row>
    <row r="22" spans="1:9" ht="12.75" customHeight="1" x14ac:dyDescent="0.2">
      <c r="A22" s="308"/>
      <c r="B22" s="313" t="s">
        <v>510</v>
      </c>
      <c r="C22" s="187" t="s">
        <v>479</v>
      </c>
      <c r="D22" s="19">
        <v>0</v>
      </c>
      <c r="E22" s="256">
        <f t="shared" si="0"/>
        <v>0</v>
      </c>
      <c r="F22" s="257">
        <f>+'DistrictxDiv-Dept'!D22</f>
        <v>9696</v>
      </c>
      <c r="H22" s="16"/>
      <c r="I22" s="16"/>
    </row>
    <row r="23" spans="1:9" ht="12.75" customHeight="1" x14ac:dyDescent="0.2">
      <c r="A23" s="308"/>
      <c r="B23" s="313"/>
      <c r="C23" s="18" t="s">
        <v>480</v>
      </c>
      <c r="D23" s="19">
        <v>0</v>
      </c>
      <c r="E23" s="20" t="s">
        <v>165</v>
      </c>
      <c r="F23" s="11">
        <f>+'DistrictxDiv-Dept'!D23</f>
        <v>0</v>
      </c>
      <c r="I23" s="16"/>
    </row>
    <row r="24" spans="1:9" ht="12.75" customHeight="1" x14ac:dyDescent="0.2">
      <c r="A24" s="308"/>
      <c r="B24" s="313"/>
      <c r="C24" s="18" t="s">
        <v>101</v>
      </c>
      <c r="D24" s="14">
        <v>0</v>
      </c>
      <c r="E24" s="12">
        <f t="shared" ref="E24:E34" si="1">+D24/$F24</f>
        <v>0</v>
      </c>
      <c r="F24" s="11">
        <f>+'DistrictxDiv-Dept'!D24</f>
        <v>6912</v>
      </c>
      <c r="I24" s="16"/>
    </row>
    <row r="25" spans="1:9" ht="12.75" customHeight="1" x14ac:dyDescent="0.2">
      <c r="A25" s="308"/>
      <c r="B25" s="313"/>
      <c r="C25" s="18" t="s">
        <v>481</v>
      </c>
      <c r="D25" s="19">
        <v>0</v>
      </c>
      <c r="E25" s="20" t="s">
        <v>165</v>
      </c>
      <c r="F25" s="11">
        <f>+'DistrictxDiv-Dept'!D25</f>
        <v>0</v>
      </c>
      <c r="H25" s="16"/>
      <c r="I25" s="16"/>
    </row>
    <row r="26" spans="1:9" ht="12.75" customHeight="1" x14ac:dyDescent="0.2">
      <c r="A26" s="308"/>
      <c r="B26" s="313"/>
      <c r="C26" s="18" t="s">
        <v>482</v>
      </c>
      <c r="D26" s="11">
        <v>0</v>
      </c>
      <c r="E26" s="12">
        <f t="shared" si="1"/>
        <v>0</v>
      </c>
      <c r="F26" s="11">
        <f>+'DistrictxDiv-Dept'!D26</f>
        <v>1728</v>
      </c>
    </row>
    <row r="27" spans="1:9" ht="12.75" customHeight="1" x14ac:dyDescent="0.2">
      <c r="A27" s="308"/>
      <c r="B27" s="313"/>
      <c r="C27" s="18" t="s">
        <v>483</v>
      </c>
      <c r="D27" s="11">
        <v>0</v>
      </c>
      <c r="E27" s="12">
        <f t="shared" si="1"/>
        <v>0</v>
      </c>
      <c r="F27" s="11">
        <f>+'DistrictxDiv-Dept'!D27</f>
        <v>8848</v>
      </c>
    </row>
    <row r="28" spans="1:9" ht="12.75" customHeight="1" x14ac:dyDescent="0.2">
      <c r="A28" s="308"/>
      <c r="B28" s="313"/>
      <c r="C28" s="18" t="s">
        <v>484</v>
      </c>
      <c r="D28" s="11">
        <v>0</v>
      </c>
      <c r="E28" s="12">
        <f t="shared" si="1"/>
        <v>0</v>
      </c>
      <c r="F28" s="11">
        <f>+'DistrictxDiv-Dept'!D28</f>
        <v>1920</v>
      </c>
      <c r="I28" s="16"/>
    </row>
    <row r="29" spans="1:9" ht="12.75" customHeight="1" x14ac:dyDescent="0.2">
      <c r="A29" s="308"/>
      <c r="B29" s="313"/>
      <c r="C29" s="18" t="s">
        <v>103</v>
      </c>
      <c r="D29" s="11">
        <v>1088</v>
      </c>
      <c r="E29" s="12">
        <f t="shared" si="1"/>
        <v>0.12903225806451613</v>
      </c>
      <c r="F29" s="11">
        <f>+'DistrictxDiv-Dept'!D29</f>
        <v>8432</v>
      </c>
    </row>
    <row r="30" spans="1:9" ht="12.75" customHeight="1" x14ac:dyDescent="0.2">
      <c r="A30" s="308"/>
      <c r="B30" s="313"/>
      <c r="C30" s="18" t="s">
        <v>104</v>
      </c>
      <c r="D30" s="11">
        <v>0</v>
      </c>
      <c r="E30" s="12">
        <f t="shared" si="1"/>
        <v>0</v>
      </c>
      <c r="F30" s="11">
        <f>+'DistrictxDiv-Dept'!D30</f>
        <v>9728.0000000000018</v>
      </c>
    </row>
    <row r="31" spans="1:9" ht="12.75" customHeight="1" x14ac:dyDescent="0.2">
      <c r="A31" s="308"/>
      <c r="B31" s="313"/>
      <c r="C31" s="18" t="s">
        <v>485</v>
      </c>
      <c r="D31" s="19">
        <v>0</v>
      </c>
      <c r="E31" s="20" t="s">
        <v>165</v>
      </c>
      <c r="F31" s="199">
        <f>+'DistrictxDiv-Dept'!D31</f>
        <v>0</v>
      </c>
    </row>
    <row r="32" spans="1:9" ht="12.75" customHeight="1" x14ac:dyDescent="0.2">
      <c r="A32" s="308"/>
      <c r="B32" s="313"/>
      <c r="C32" s="18" t="s">
        <v>131</v>
      </c>
      <c r="D32" s="73">
        <v>640</v>
      </c>
      <c r="E32" s="12">
        <f t="shared" si="1"/>
        <v>9.2807424593967514E-2</v>
      </c>
      <c r="F32" s="189">
        <f>+'DistrictxDiv-Dept'!D32</f>
        <v>6896</v>
      </c>
      <c r="H32" s="16"/>
      <c r="I32" s="16"/>
    </row>
    <row r="33" spans="1:9" ht="12.75" customHeight="1" x14ac:dyDescent="0.2">
      <c r="A33" s="308"/>
      <c r="B33" s="313"/>
      <c r="C33" s="18" t="s">
        <v>478</v>
      </c>
      <c r="D33" s="19">
        <v>0</v>
      </c>
      <c r="E33" s="20" t="s">
        <v>165</v>
      </c>
      <c r="F33" s="11">
        <f>+'DistrictxDiv-Dept'!D33</f>
        <v>0</v>
      </c>
    </row>
    <row r="34" spans="1:9" ht="12.75" customHeight="1" x14ac:dyDescent="0.2">
      <c r="A34" s="308"/>
      <c r="B34" s="313"/>
      <c r="C34" s="18" t="s">
        <v>105</v>
      </c>
      <c r="D34" s="11">
        <v>0</v>
      </c>
      <c r="E34" s="12">
        <f t="shared" si="1"/>
        <v>0</v>
      </c>
      <c r="F34" s="11">
        <f>+'DistrictxDiv-Dept'!D34</f>
        <v>11360</v>
      </c>
    </row>
    <row r="35" spans="1:9" ht="12.75" customHeight="1" x14ac:dyDescent="0.2">
      <c r="A35" s="308"/>
      <c r="B35" s="313"/>
      <c r="C35" s="18" t="s">
        <v>477</v>
      </c>
      <c r="D35" s="19">
        <v>0</v>
      </c>
      <c r="E35" s="20" t="s">
        <v>165</v>
      </c>
      <c r="F35" s="11">
        <f>+'DistrictxDiv-Dept'!D35</f>
        <v>0</v>
      </c>
      <c r="I35" s="16"/>
    </row>
    <row r="36" spans="1:9" ht="12.75" customHeight="1" x14ac:dyDescent="0.2">
      <c r="A36" s="308"/>
      <c r="B36" s="313"/>
      <c r="C36" s="18" t="s">
        <v>476</v>
      </c>
      <c r="D36" s="19">
        <v>0</v>
      </c>
      <c r="E36" s="20" t="s">
        <v>165</v>
      </c>
      <c r="F36" s="11">
        <f>+'DistrictxDiv-Dept'!D36</f>
        <v>0</v>
      </c>
    </row>
    <row r="37" spans="1:9" ht="12.75" customHeight="1" x14ac:dyDescent="0.2">
      <c r="A37" s="308"/>
      <c r="B37" s="313"/>
      <c r="C37" s="18" t="s">
        <v>475</v>
      </c>
      <c r="D37" s="17">
        <v>0</v>
      </c>
      <c r="E37" s="12">
        <f t="shared" ref="E37:E43" si="2">+D37/$F37</f>
        <v>0</v>
      </c>
      <c r="F37" s="11">
        <f>+'DistrictxDiv-Dept'!D37</f>
        <v>9632</v>
      </c>
      <c r="I37" s="16"/>
    </row>
    <row r="38" spans="1:9" ht="12.75" customHeight="1" thickBot="1" x14ac:dyDescent="0.25">
      <c r="A38" s="308"/>
      <c r="B38" s="314"/>
      <c r="C38" s="209" t="s">
        <v>26</v>
      </c>
      <c r="D38" s="205">
        <f>SUM(D22:D37)</f>
        <v>1728</v>
      </c>
      <c r="E38" s="206">
        <f t="shared" si="2"/>
        <v>2.299340004258037E-2</v>
      </c>
      <c r="F38" s="208">
        <f>+'DistrictxDiv-Dept'!D38</f>
        <v>75152</v>
      </c>
      <c r="H38" s="16"/>
      <c r="I38" s="16"/>
    </row>
    <row r="39" spans="1:9" ht="12.75" customHeight="1" thickBot="1" x14ac:dyDescent="0.25">
      <c r="A39" s="296" t="s">
        <v>515</v>
      </c>
      <c r="B39" s="297"/>
      <c r="C39" s="298"/>
      <c r="D39" s="245">
        <f>SUM(D21,D38)</f>
        <v>20080</v>
      </c>
      <c r="E39" s="273">
        <f t="shared" si="2"/>
        <v>0.12097551571235782</v>
      </c>
      <c r="F39" s="274">
        <f>+'DistrictxDiv-Dept'!D39</f>
        <v>165984</v>
      </c>
    </row>
    <row r="40" spans="1:9" ht="12.75" customHeight="1" x14ac:dyDescent="0.2">
      <c r="A40" s="315" t="s">
        <v>133</v>
      </c>
      <c r="B40" s="309" t="s">
        <v>509</v>
      </c>
      <c r="C40" s="192" t="s">
        <v>86</v>
      </c>
      <c r="D40" s="219"/>
      <c r="E40" s="221"/>
      <c r="F40" s="221"/>
    </row>
    <row r="41" spans="1:9" ht="12.75" customHeight="1" x14ac:dyDescent="0.2">
      <c r="A41" s="316"/>
      <c r="B41" s="316"/>
      <c r="C41" s="18" t="s">
        <v>20</v>
      </c>
      <c r="D41" s="19">
        <v>0</v>
      </c>
      <c r="E41" s="20" t="s">
        <v>165</v>
      </c>
      <c r="F41" s="77">
        <f>+'DistrictxDiv-Dept'!D41</f>
        <v>0</v>
      </c>
      <c r="I41" s="16"/>
    </row>
    <row r="42" spans="1:9" ht="12.75" customHeight="1" x14ac:dyDescent="0.2">
      <c r="A42" s="316"/>
      <c r="B42" s="316"/>
      <c r="C42" s="18" t="s">
        <v>7</v>
      </c>
      <c r="D42" s="11">
        <v>3504</v>
      </c>
      <c r="E42" s="100">
        <f t="shared" si="2"/>
        <v>0.15665236051502143</v>
      </c>
      <c r="F42" s="199">
        <f>+'DistrictxDiv-Dept'!D42</f>
        <v>22368.000000000004</v>
      </c>
      <c r="I42" s="16"/>
    </row>
    <row r="43" spans="1:9" ht="12.75" customHeight="1" x14ac:dyDescent="0.2">
      <c r="A43" s="316"/>
      <c r="B43" s="316"/>
      <c r="C43" s="18" t="s">
        <v>357</v>
      </c>
      <c r="D43" s="11">
        <v>0</v>
      </c>
      <c r="E43" s="12">
        <f t="shared" si="2"/>
        <v>0</v>
      </c>
      <c r="F43" s="199">
        <f>+'DistrictxDiv-Dept'!D43</f>
        <v>6768</v>
      </c>
    </row>
    <row r="44" spans="1:9" ht="12.75" customHeight="1" x14ac:dyDescent="0.2">
      <c r="A44" s="316"/>
      <c r="B44" s="316"/>
      <c r="C44" s="18" t="s">
        <v>21</v>
      </c>
      <c r="D44" s="19">
        <v>0</v>
      </c>
      <c r="E44" s="20" t="s">
        <v>165</v>
      </c>
      <c r="F44" s="7">
        <f>+'DistrictxDiv-Dept'!D44</f>
        <v>0</v>
      </c>
    </row>
    <row r="45" spans="1:9" ht="12.75" customHeight="1" x14ac:dyDescent="0.2">
      <c r="A45" s="316"/>
      <c r="B45" s="316"/>
      <c r="C45" s="18" t="s">
        <v>22</v>
      </c>
      <c r="D45" s="11">
        <v>17376</v>
      </c>
      <c r="E45" s="100">
        <f t="shared" ref="E45:E56" si="3">+D45/$F45</f>
        <v>0.19204244031830239</v>
      </c>
      <c r="F45" s="7">
        <f>+'DistrictxDiv-Dept'!D45</f>
        <v>90480</v>
      </c>
      <c r="I45" s="16"/>
    </row>
    <row r="46" spans="1:9" ht="12.75" customHeight="1" x14ac:dyDescent="0.2">
      <c r="A46" s="316"/>
      <c r="B46" s="316"/>
      <c r="C46" s="18" t="s">
        <v>23</v>
      </c>
      <c r="D46" s="199">
        <v>15840</v>
      </c>
      <c r="E46" s="12">
        <f t="shared" si="3"/>
        <v>0.24712930604093858</v>
      </c>
      <c r="F46" s="11">
        <f>+'DistrictxDiv-Dept'!D46</f>
        <v>64096</v>
      </c>
    </row>
    <row r="47" spans="1:9" ht="12.75" customHeight="1" x14ac:dyDescent="0.2">
      <c r="A47" s="316"/>
      <c r="B47" s="316"/>
      <c r="C47" s="18" t="s">
        <v>24</v>
      </c>
      <c r="D47" s="199">
        <v>1056</v>
      </c>
      <c r="E47" s="12">
        <f t="shared" si="3"/>
        <v>5.2256532066508321E-2</v>
      </c>
      <c r="F47" s="11">
        <f>+'DistrictxDiv-Dept'!D47</f>
        <v>20207.999999999996</v>
      </c>
      <c r="I47" s="16"/>
    </row>
    <row r="48" spans="1:9" ht="12.75" customHeight="1" x14ac:dyDescent="0.2">
      <c r="A48" s="316"/>
      <c r="B48" s="316"/>
      <c r="C48" s="18" t="s">
        <v>25</v>
      </c>
      <c r="D48" s="199">
        <v>3504</v>
      </c>
      <c r="E48" s="12">
        <f t="shared" si="3"/>
        <v>0.26071428571428573</v>
      </c>
      <c r="F48" s="11">
        <f>+'DistrictxDiv-Dept'!D48</f>
        <v>13440</v>
      </c>
    </row>
    <row r="49" spans="1:9" ht="12.75" customHeight="1" x14ac:dyDescent="0.2">
      <c r="A49" s="316"/>
      <c r="B49" s="316"/>
      <c r="C49" s="258" t="s">
        <v>91</v>
      </c>
      <c r="D49" s="96">
        <f>SUM(D41:D48)</f>
        <v>41280</v>
      </c>
      <c r="E49" s="97">
        <f t="shared" si="3"/>
        <v>0.18991534781008465</v>
      </c>
      <c r="F49" s="96">
        <f>+'DistrictxDiv-Dept'!D49</f>
        <v>217360</v>
      </c>
    </row>
    <row r="50" spans="1:9" ht="12.75" customHeight="1" x14ac:dyDescent="0.2">
      <c r="A50" s="316"/>
      <c r="B50" s="316"/>
      <c r="C50" s="192" t="s">
        <v>129</v>
      </c>
      <c r="D50" s="270"/>
      <c r="E50" s="271"/>
      <c r="F50" s="271"/>
    </row>
    <row r="51" spans="1:9" ht="12.75" customHeight="1" x14ac:dyDescent="0.2">
      <c r="A51" s="316"/>
      <c r="B51" s="316"/>
      <c r="C51" s="18" t="s">
        <v>8</v>
      </c>
      <c r="D51" s="19">
        <v>0</v>
      </c>
      <c r="E51" s="201">
        <f t="shared" si="3"/>
        <v>0</v>
      </c>
      <c r="F51" s="77">
        <f>+'DistrictxDiv-Dept'!D51</f>
        <v>3552</v>
      </c>
    </row>
    <row r="52" spans="1:9" ht="12.75" customHeight="1" x14ac:dyDescent="0.2">
      <c r="A52" s="316"/>
      <c r="B52" s="316"/>
      <c r="C52" s="18" t="s">
        <v>1</v>
      </c>
      <c r="D52" s="11">
        <v>22352.000000000004</v>
      </c>
      <c r="E52" s="12">
        <f t="shared" si="3"/>
        <v>0.14220276872964174</v>
      </c>
      <c r="F52" s="7">
        <f>+'DistrictxDiv-Dept'!D52</f>
        <v>157183.99999999997</v>
      </c>
      <c r="I52" s="16"/>
    </row>
    <row r="53" spans="1:9" ht="12.75" customHeight="1" x14ac:dyDescent="0.2">
      <c r="A53" s="316"/>
      <c r="B53" s="316"/>
      <c r="C53" s="18" t="s">
        <v>2</v>
      </c>
      <c r="D53" s="11">
        <v>0</v>
      </c>
      <c r="E53" s="100">
        <f t="shared" si="3"/>
        <v>0</v>
      </c>
      <c r="F53" s="7">
        <f>+'DistrictxDiv-Dept'!D53</f>
        <v>7280</v>
      </c>
    </row>
    <row r="54" spans="1:9" ht="12.75" customHeight="1" x14ac:dyDescent="0.2">
      <c r="A54" s="316"/>
      <c r="B54" s="316"/>
      <c r="C54" s="18" t="s">
        <v>3</v>
      </c>
      <c r="D54" s="16">
        <v>0</v>
      </c>
      <c r="E54" s="100">
        <f t="shared" si="3"/>
        <v>0</v>
      </c>
      <c r="F54" s="7">
        <f>+'DistrictxDiv-Dept'!D54</f>
        <v>11616.000000000002</v>
      </c>
    </row>
    <row r="55" spans="1:9" ht="12.75" customHeight="1" x14ac:dyDescent="0.2">
      <c r="A55" s="316"/>
      <c r="B55" s="316"/>
      <c r="C55" s="191" t="s">
        <v>9</v>
      </c>
      <c r="D55" s="11">
        <v>0</v>
      </c>
      <c r="E55" s="100">
        <f t="shared" si="3"/>
        <v>0</v>
      </c>
      <c r="F55" s="7">
        <f>+'DistrictxDiv-Dept'!D55</f>
        <v>13344</v>
      </c>
    </row>
    <row r="56" spans="1:9" ht="12.75" customHeight="1" x14ac:dyDescent="0.2">
      <c r="A56" s="316"/>
      <c r="B56" s="316"/>
      <c r="C56" s="18" t="s">
        <v>4</v>
      </c>
      <c r="D56" s="11">
        <v>2256</v>
      </c>
      <c r="E56" s="100">
        <f t="shared" si="3"/>
        <v>0.25543478260869568</v>
      </c>
      <c r="F56" s="199">
        <f>+'DistrictxDiv-Dept'!D56</f>
        <v>8832</v>
      </c>
    </row>
    <row r="57" spans="1:9" ht="12.75" customHeight="1" x14ac:dyDescent="0.2">
      <c r="A57" s="316"/>
      <c r="B57" s="316"/>
      <c r="C57" s="18" t="s">
        <v>10</v>
      </c>
      <c r="D57" s="19">
        <v>0</v>
      </c>
      <c r="E57" s="20" t="s">
        <v>165</v>
      </c>
      <c r="F57" s="7">
        <f>+'DistrictxDiv-Dept'!D57</f>
        <v>0</v>
      </c>
    </row>
    <row r="58" spans="1:9" ht="12.75" customHeight="1" x14ac:dyDescent="0.2">
      <c r="A58" s="316"/>
      <c r="B58" s="316"/>
      <c r="C58" s="188" t="s">
        <v>52</v>
      </c>
      <c r="D58" s="7">
        <v>4224</v>
      </c>
      <c r="E58" s="12">
        <f t="shared" ref="E58:E69" si="4">+D58/$F58</f>
        <v>0.32754342431761785</v>
      </c>
      <c r="F58" s="7">
        <f>+'DistrictxDiv-Dept'!D58</f>
        <v>12896</v>
      </c>
      <c r="I58" s="16"/>
    </row>
    <row r="59" spans="1:9" ht="12.75" customHeight="1" x14ac:dyDescent="0.2">
      <c r="A59" s="316"/>
      <c r="B59" s="316"/>
      <c r="C59" s="18" t="s">
        <v>5</v>
      </c>
      <c r="D59" s="7">
        <v>2112</v>
      </c>
      <c r="E59" s="12">
        <f t="shared" si="4"/>
        <v>0.10784313725490194</v>
      </c>
      <c r="F59" s="7">
        <f>+'DistrictxDiv-Dept'!D59</f>
        <v>19584.000000000004</v>
      </c>
      <c r="H59" s="16"/>
      <c r="I59" s="16"/>
    </row>
    <row r="60" spans="1:9" ht="12.75" customHeight="1" x14ac:dyDescent="0.2">
      <c r="A60" s="316"/>
      <c r="B60" s="316"/>
      <c r="C60" s="258" t="s">
        <v>91</v>
      </c>
      <c r="D60" s="96">
        <f>SUM(D51:D59)</f>
        <v>30944.000000000004</v>
      </c>
      <c r="E60" s="97">
        <f t="shared" si="4"/>
        <v>0.13207676022672954</v>
      </c>
      <c r="F60" s="96">
        <f>+'DistrictxDiv-Dept'!D60</f>
        <v>234287.99999999997</v>
      </c>
    </row>
    <row r="61" spans="1:9" ht="12.75" customHeight="1" x14ac:dyDescent="0.2">
      <c r="A61" s="316"/>
      <c r="B61" s="316"/>
      <c r="C61" s="192" t="s">
        <v>87</v>
      </c>
      <c r="D61" s="270"/>
      <c r="E61" s="271"/>
      <c r="F61" s="271"/>
    </row>
    <row r="62" spans="1:9" ht="12.75" customHeight="1" x14ac:dyDescent="0.2">
      <c r="A62" s="316"/>
      <c r="B62" s="316"/>
      <c r="C62" s="18" t="s">
        <v>38</v>
      </c>
      <c r="D62" s="19">
        <v>2880</v>
      </c>
      <c r="E62" s="20">
        <f t="shared" si="4"/>
        <v>0.27777777777777779</v>
      </c>
      <c r="F62" s="19">
        <f>+'DistrictxDiv-Dept'!D62</f>
        <v>10368</v>
      </c>
    </row>
    <row r="63" spans="1:9" ht="12.75" customHeight="1" x14ac:dyDescent="0.2">
      <c r="A63" s="316"/>
      <c r="B63" s="316"/>
      <c r="C63" s="18" t="s">
        <v>0</v>
      </c>
      <c r="D63" s="11">
        <v>2304</v>
      </c>
      <c r="E63" s="12">
        <f t="shared" si="4"/>
        <v>0.22222222222222221</v>
      </c>
      <c r="F63" s="11">
        <f>+'DistrictxDiv-Dept'!D63</f>
        <v>10368</v>
      </c>
      <c r="I63" s="16"/>
    </row>
    <row r="64" spans="1:9" ht="12.75" customHeight="1" x14ac:dyDescent="0.2">
      <c r="A64" s="316"/>
      <c r="B64" s="316"/>
      <c r="C64" s="18" t="s">
        <v>36</v>
      </c>
      <c r="D64" s="11">
        <v>1200</v>
      </c>
      <c r="E64" s="12">
        <f t="shared" si="4"/>
        <v>7.1976967370441458E-2</v>
      </c>
      <c r="F64" s="11">
        <f>+'DistrictxDiv-Dept'!D64</f>
        <v>16672</v>
      </c>
      <c r="I64" s="16"/>
    </row>
    <row r="65" spans="1:9" ht="12.75" customHeight="1" x14ac:dyDescent="0.2">
      <c r="A65" s="316"/>
      <c r="B65" s="316"/>
      <c r="C65" s="18" t="s">
        <v>39</v>
      </c>
      <c r="D65" s="11">
        <v>12192</v>
      </c>
      <c r="E65" s="12">
        <f t="shared" si="4"/>
        <v>0.35875706214689268</v>
      </c>
      <c r="F65" s="11">
        <f>+'DistrictxDiv-Dept'!D65</f>
        <v>33984</v>
      </c>
      <c r="I65" s="16"/>
    </row>
    <row r="66" spans="1:9" ht="12.75" customHeight="1" x14ac:dyDescent="0.2">
      <c r="A66" s="316"/>
      <c r="B66" s="316"/>
      <c r="C66" s="191" t="s">
        <v>6</v>
      </c>
      <c r="D66" s="11">
        <v>18768</v>
      </c>
      <c r="E66" s="12">
        <f t="shared" si="4"/>
        <v>0.157576571735626</v>
      </c>
      <c r="F66" s="11">
        <f>+'DistrictxDiv-Dept'!D66</f>
        <v>119104</v>
      </c>
      <c r="I66" s="16"/>
    </row>
    <row r="67" spans="1:9" ht="12.75" customHeight="1" x14ac:dyDescent="0.2">
      <c r="A67" s="316"/>
      <c r="B67" s="316"/>
      <c r="C67" s="258" t="s">
        <v>91</v>
      </c>
      <c r="D67" s="96">
        <f>SUM(D62:D66)</f>
        <v>37344</v>
      </c>
      <c r="E67" s="97">
        <f t="shared" si="4"/>
        <v>0.19603561229632119</v>
      </c>
      <c r="F67" s="259">
        <f>+'DistrictxDiv-Dept'!D67</f>
        <v>190496</v>
      </c>
      <c r="H67" s="16"/>
      <c r="I67" s="16"/>
    </row>
    <row r="68" spans="1:9" ht="12.75" customHeight="1" x14ac:dyDescent="0.2">
      <c r="A68" s="316"/>
      <c r="B68" s="316"/>
      <c r="C68" s="192" t="s">
        <v>159</v>
      </c>
      <c r="D68" s="270"/>
      <c r="E68" s="271"/>
      <c r="F68" s="271"/>
    </row>
    <row r="69" spans="1:9" ht="12.75" customHeight="1" x14ac:dyDescent="0.2">
      <c r="A69" s="316"/>
      <c r="B69" s="316"/>
      <c r="C69" s="18" t="s">
        <v>487</v>
      </c>
      <c r="D69" s="19">
        <v>7232</v>
      </c>
      <c r="E69" s="20">
        <f t="shared" si="4"/>
        <v>0.16593245227606462</v>
      </c>
      <c r="F69" s="19">
        <f>+'DistrictxDiv-Dept'!D69</f>
        <v>43584</v>
      </c>
      <c r="H69" s="16"/>
      <c r="I69" s="16"/>
    </row>
    <row r="70" spans="1:9" ht="12.75" customHeight="1" x14ac:dyDescent="0.2">
      <c r="A70" s="316"/>
      <c r="B70" s="316"/>
      <c r="C70" s="18" t="s">
        <v>488</v>
      </c>
      <c r="D70" s="11">
        <v>768</v>
      </c>
      <c r="E70" s="12">
        <f t="shared" ref="E70:E78" si="5">+D70/$F70</f>
        <v>0.15686274509803921</v>
      </c>
      <c r="F70" s="11">
        <f>+'DistrictxDiv-Dept'!D70</f>
        <v>4896</v>
      </c>
      <c r="H70" s="16"/>
      <c r="I70" s="16"/>
    </row>
    <row r="71" spans="1:9" ht="12.75" customHeight="1" x14ac:dyDescent="0.2">
      <c r="A71" s="316"/>
      <c r="B71" s="316"/>
      <c r="C71" s="18" t="s">
        <v>15</v>
      </c>
      <c r="D71" s="199">
        <v>7232.0000000000009</v>
      </c>
      <c r="E71" s="12">
        <f t="shared" si="5"/>
        <v>0.1577661431064572</v>
      </c>
      <c r="F71" s="11">
        <f>+'DistrictxDiv-Dept'!D71</f>
        <v>45840.000000000015</v>
      </c>
    </row>
    <row r="72" spans="1:9" ht="12.75" customHeight="1" x14ac:dyDescent="0.2">
      <c r="A72" s="316"/>
      <c r="B72" s="316"/>
      <c r="C72" s="18" t="s">
        <v>16</v>
      </c>
      <c r="D72" s="199">
        <v>1088</v>
      </c>
      <c r="E72" s="12">
        <f t="shared" si="5"/>
        <v>4.9853372434017593E-2</v>
      </c>
      <c r="F72" s="11">
        <f>+'DistrictxDiv-Dept'!D72</f>
        <v>21824</v>
      </c>
      <c r="I72" s="16"/>
    </row>
    <row r="73" spans="1:9" ht="12.75" customHeight="1" x14ac:dyDescent="0.2">
      <c r="A73" s="316"/>
      <c r="B73" s="316"/>
      <c r="C73" s="18" t="s">
        <v>17</v>
      </c>
      <c r="D73" s="11">
        <v>2448</v>
      </c>
      <c r="E73" s="12">
        <f t="shared" si="5"/>
        <v>0.15178571428571427</v>
      </c>
      <c r="F73" s="11">
        <f>+'DistrictxDiv-Dept'!D73</f>
        <v>16128</v>
      </c>
      <c r="I73" s="16"/>
    </row>
    <row r="74" spans="1:9" ht="12.75" customHeight="1" x14ac:dyDescent="0.2">
      <c r="A74" s="316"/>
      <c r="B74" s="316"/>
      <c r="C74" s="18" t="s">
        <v>18</v>
      </c>
      <c r="D74" s="11">
        <v>1104</v>
      </c>
      <c r="E74" s="12">
        <f t="shared" si="5"/>
        <v>8.8122605363984668E-2</v>
      </c>
      <c r="F74" s="11">
        <f>+'DistrictxDiv-Dept'!D74</f>
        <v>12528</v>
      </c>
      <c r="H74" s="16"/>
      <c r="I74" s="16"/>
    </row>
    <row r="75" spans="1:9" ht="12.75" customHeight="1" x14ac:dyDescent="0.2">
      <c r="A75" s="316"/>
      <c r="B75" s="316"/>
      <c r="C75" s="18" t="s">
        <v>139</v>
      </c>
      <c r="D75" s="11">
        <v>0</v>
      </c>
      <c r="E75" s="12">
        <f t="shared" si="5"/>
        <v>0</v>
      </c>
      <c r="F75" s="11">
        <f>+'DistrictxDiv-Dept'!D75</f>
        <v>7056</v>
      </c>
    </row>
    <row r="76" spans="1:9" ht="12.75" customHeight="1" x14ac:dyDescent="0.2">
      <c r="A76" s="316"/>
      <c r="B76" s="316"/>
      <c r="C76" s="18" t="s">
        <v>489</v>
      </c>
      <c r="D76" s="11">
        <v>3408</v>
      </c>
      <c r="E76" s="12">
        <f t="shared" si="5"/>
        <v>0.3604060913705584</v>
      </c>
      <c r="F76" s="11">
        <f>+'DistrictxDiv-Dept'!D76</f>
        <v>9456</v>
      </c>
      <c r="H76" s="16"/>
      <c r="I76" s="16"/>
    </row>
    <row r="77" spans="1:9" ht="12.75" customHeight="1" x14ac:dyDescent="0.2">
      <c r="A77" s="316"/>
      <c r="B77" s="316"/>
      <c r="C77" s="18" t="s">
        <v>19</v>
      </c>
      <c r="D77" s="11">
        <v>1728</v>
      </c>
      <c r="E77" s="12">
        <f t="shared" si="5"/>
        <v>0.18652849740932642</v>
      </c>
      <c r="F77" s="11">
        <f>+'DistrictxDiv-Dept'!D77</f>
        <v>9264</v>
      </c>
      <c r="H77" s="16"/>
      <c r="I77" s="16"/>
    </row>
    <row r="78" spans="1:9" ht="12.75" customHeight="1" x14ac:dyDescent="0.2">
      <c r="A78" s="316"/>
      <c r="B78" s="316"/>
      <c r="C78" s="258" t="s">
        <v>91</v>
      </c>
      <c r="D78" s="96">
        <f>SUM(D69:D77)</f>
        <v>25008</v>
      </c>
      <c r="E78" s="97">
        <f t="shared" si="5"/>
        <v>0.14660913610355503</v>
      </c>
      <c r="F78" s="259">
        <f>+'DistrictxDiv-Dept'!D78</f>
        <v>170576</v>
      </c>
      <c r="H78" s="16"/>
      <c r="I78" s="16"/>
    </row>
    <row r="79" spans="1:9" ht="12.75" customHeight="1" x14ac:dyDescent="0.2">
      <c r="A79" s="299" t="s">
        <v>133</v>
      </c>
      <c r="B79" s="310" t="s">
        <v>509</v>
      </c>
      <c r="C79" s="183" t="s">
        <v>325</v>
      </c>
      <c r="D79" s="270"/>
      <c r="E79" s="271"/>
      <c r="F79" s="271"/>
    </row>
    <row r="80" spans="1:9" ht="12.75" customHeight="1" x14ac:dyDescent="0.2">
      <c r="A80" s="317"/>
      <c r="B80" s="299"/>
      <c r="C80" s="191" t="s">
        <v>498</v>
      </c>
      <c r="D80" s="19">
        <v>0</v>
      </c>
      <c r="E80" s="20" t="s">
        <v>165</v>
      </c>
      <c r="F80" s="19">
        <f>+'DistrictxDiv-Dept'!D80</f>
        <v>0</v>
      </c>
      <c r="H80" s="16"/>
      <c r="I80" s="16"/>
    </row>
    <row r="81" spans="1:9" ht="12.75" customHeight="1" x14ac:dyDescent="0.2">
      <c r="A81" s="317"/>
      <c r="B81" s="299"/>
      <c r="C81" s="191" t="s">
        <v>491</v>
      </c>
      <c r="D81" s="19">
        <v>0</v>
      </c>
      <c r="E81" s="20" t="s">
        <v>165</v>
      </c>
      <c r="F81" s="11">
        <f>+'DistrictxDiv-Dept'!D81</f>
        <v>0</v>
      </c>
      <c r="H81" s="16"/>
      <c r="I81" s="16"/>
    </row>
    <row r="82" spans="1:9" ht="12.75" customHeight="1" x14ac:dyDescent="0.2">
      <c r="A82" s="317"/>
      <c r="B82" s="299"/>
      <c r="C82" s="191" t="s">
        <v>499</v>
      </c>
      <c r="D82" s="19">
        <v>0</v>
      </c>
      <c r="E82" s="20" t="s">
        <v>165</v>
      </c>
      <c r="F82" s="11">
        <f>+'DistrictxDiv-Dept'!D82</f>
        <v>0</v>
      </c>
      <c r="I82" s="16"/>
    </row>
    <row r="83" spans="1:9" ht="12.75" customHeight="1" x14ac:dyDescent="0.2">
      <c r="A83" s="317"/>
      <c r="B83" s="299"/>
      <c r="C83" s="18" t="s">
        <v>492</v>
      </c>
      <c r="D83" s="19">
        <v>0</v>
      </c>
      <c r="E83" s="20" t="s">
        <v>165</v>
      </c>
      <c r="F83" s="11">
        <f>+'DistrictxDiv-Dept'!D83</f>
        <v>0</v>
      </c>
      <c r="H83" s="16"/>
      <c r="I83" s="16"/>
    </row>
    <row r="84" spans="1:9" ht="12.75" customHeight="1" x14ac:dyDescent="0.2">
      <c r="A84" s="317"/>
      <c r="B84" s="299"/>
      <c r="C84" s="188" t="s">
        <v>500</v>
      </c>
      <c r="D84" s="19">
        <v>0</v>
      </c>
      <c r="E84" s="20" t="s">
        <v>165</v>
      </c>
      <c r="F84" s="7">
        <f>+'DistrictxDiv-Dept'!D84</f>
        <v>0</v>
      </c>
      <c r="I84" s="16"/>
    </row>
    <row r="85" spans="1:9" ht="12.75" customHeight="1" x14ac:dyDescent="0.2">
      <c r="A85" s="317"/>
      <c r="B85" s="299"/>
      <c r="C85" s="188" t="s">
        <v>493</v>
      </c>
      <c r="D85" s="19">
        <v>0</v>
      </c>
      <c r="E85" s="20" t="s">
        <v>165</v>
      </c>
      <c r="F85" s="199">
        <f>+'DistrictxDiv-Dept'!D85</f>
        <v>0</v>
      </c>
      <c r="H85" s="16"/>
      <c r="I85" s="16"/>
    </row>
    <row r="86" spans="1:9" ht="12.75" customHeight="1" x14ac:dyDescent="0.2">
      <c r="A86" s="317"/>
      <c r="B86" s="299"/>
      <c r="C86" s="188" t="s">
        <v>494</v>
      </c>
      <c r="D86" s="19">
        <v>0</v>
      </c>
      <c r="E86" s="20" t="s">
        <v>165</v>
      </c>
      <c r="F86" s="199">
        <f>+'DistrictxDiv-Dept'!D86</f>
        <v>0</v>
      </c>
    </row>
    <row r="87" spans="1:9" ht="12.75" customHeight="1" x14ac:dyDescent="0.2">
      <c r="A87" s="317"/>
      <c r="B87" s="299"/>
      <c r="C87" s="188" t="s">
        <v>501</v>
      </c>
      <c r="D87" s="19">
        <v>0</v>
      </c>
      <c r="E87" s="20" t="s">
        <v>165</v>
      </c>
      <c r="F87" s="7">
        <f>+'DistrictxDiv-Dept'!D87</f>
        <v>0</v>
      </c>
    </row>
    <row r="88" spans="1:9" ht="12.75" customHeight="1" x14ac:dyDescent="0.2">
      <c r="A88" s="317"/>
      <c r="B88" s="299"/>
      <c r="C88" s="18" t="s">
        <v>496</v>
      </c>
      <c r="D88" s="19">
        <v>0</v>
      </c>
      <c r="E88" s="20" t="s">
        <v>165</v>
      </c>
      <c r="F88" s="11">
        <f>+'DistrictxDiv-Dept'!D88</f>
        <v>0</v>
      </c>
      <c r="H88" s="16"/>
      <c r="I88" s="16"/>
    </row>
    <row r="89" spans="1:9" ht="12.75" customHeight="1" x14ac:dyDescent="0.2">
      <c r="A89" s="317"/>
      <c r="B89" s="299"/>
      <c r="C89" s="188" t="s">
        <v>495</v>
      </c>
      <c r="D89" s="19">
        <v>0</v>
      </c>
      <c r="E89" s="20" t="s">
        <v>165</v>
      </c>
      <c r="F89" s="11">
        <f>+'DistrictxDiv-Dept'!D89</f>
        <v>0</v>
      </c>
      <c r="I89" s="16"/>
    </row>
    <row r="90" spans="1:9" ht="12.75" customHeight="1" x14ac:dyDescent="0.2">
      <c r="A90" s="317"/>
      <c r="B90" s="299"/>
      <c r="C90" s="18" t="s">
        <v>502</v>
      </c>
      <c r="D90" s="19">
        <v>0</v>
      </c>
      <c r="E90" s="20" t="s">
        <v>165</v>
      </c>
      <c r="F90" s="11">
        <f>+'DistrictxDiv-Dept'!D90</f>
        <v>0</v>
      </c>
      <c r="H90" s="16"/>
      <c r="I90" s="16"/>
    </row>
    <row r="91" spans="1:9" ht="12.75" customHeight="1" x14ac:dyDescent="0.2">
      <c r="A91" s="317"/>
      <c r="B91" s="299"/>
      <c r="C91" s="18" t="s">
        <v>503</v>
      </c>
      <c r="D91" s="19">
        <v>0</v>
      </c>
      <c r="E91" s="20" t="s">
        <v>165</v>
      </c>
      <c r="F91" s="11">
        <f>+'DistrictxDiv-Dept'!D91</f>
        <v>0</v>
      </c>
      <c r="H91" s="16"/>
      <c r="I91" s="16"/>
    </row>
    <row r="92" spans="1:9" ht="12.75" customHeight="1" x14ac:dyDescent="0.2">
      <c r="A92" s="317"/>
      <c r="B92" s="299"/>
      <c r="C92" s="18" t="s">
        <v>497</v>
      </c>
      <c r="D92" s="19">
        <v>0</v>
      </c>
      <c r="E92" s="20" t="s">
        <v>165</v>
      </c>
      <c r="F92" s="11">
        <f>+'DistrictxDiv-Dept'!D92</f>
        <v>0</v>
      </c>
      <c r="I92" s="16"/>
    </row>
    <row r="93" spans="1:9" ht="12.75" customHeight="1" x14ac:dyDescent="0.2">
      <c r="A93" s="317"/>
      <c r="B93" s="299"/>
      <c r="C93" s="258" t="s">
        <v>91</v>
      </c>
      <c r="D93" s="96">
        <f>SUM(D80:D92)</f>
        <v>0</v>
      </c>
      <c r="E93" s="97" t="s">
        <v>165</v>
      </c>
      <c r="F93" s="96">
        <f>+'DistrictxDiv-Dept'!D93</f>
        <v>0</v>
      </c>
      <c r="I93" s="16"/>
    </row>
    <row r="94" spans="1:9" ht="12.75" customHeight="1" thickBot="1" x14ac:dyDescent="0.25">
      <c r="A94" s="317"/>
      <c r="B94" s="318"/>
      <c r="C94" s="204" t="s">
        <v>26</v>
      </c>
      <c r="D94" s="205">
        <f>SUM(D49,D60,D67,D78,D93)</f>
        <v>134576</v>
      </c>
      <c r="E94" s="206">
        <f t="shared" ref="E94:E98" si="6">+D94/$F94</f>
        <v>0.16558716409095384</v>
      </c>
      <c r="F94" s="208">
        <f>+'DistrictxDiv-Dept'!D94</f>
        <v>812720</v>
      </c>
    </row>
    <row r="95" spans="1:9" ht="12.75" customHeight="1" x14ac:dyDescent="0.2">
      <c r="A95" s="317"/>
      <c r="B95" s="309" t="s">
        <v>510</v>
      </c>
      <c r="C95" s="190" t="s">
        <v>253</v>
      </c>
      <c r="D95" s="219"/>
      <c r="E95" s="221"/>
      <c r="F95" s="221"/>
      <c r="I95" s="16"/>
    </row>
    <row r="96" spans="1:9" ht="12.75" customHeight="1" x14ac:dyDescent="0.2">
      <c r="A96" s="317"/>
      <c r="B96" s="310"/>
      <c r="C96" s="189" t="s">
        <v>102</v>
      </c>
      <c r="D96" s="19">
        <v>15775.999999999998</v>
      </c>
      <c r="E96" s="201">
        <f t="shared" si="6"/>
        <v>0.16874893034400137</v>
      </c>
      <c r="F96" s="265">
        <f>+'DistrictxDiv-Dept'!D96</f>
        <v>93487.999999999985</v>
      </c>
      <c r="I96" s="16"/>
    </row>
    <row r="97" spans="1:9" ht="12.75" customHeight="1" x14ac:dyDescent="0.2">
      <c r="A97" s="317"/>
      <c r="B97" s="310"/>
      <c r="C97" s="18" t="s">
        <v>106</v>
      </c>
      <c r="D97" s="11">
        <v>2160</v>
      </c>
      <c r="E97" s="100">
        <f t="shared" si="6"/>
        <v>6.7298105682951165E-2</v>
      </c>
      <c r="F97" s="7">
        <f>+'DistrictxDiv-Dept'!D97</f>
        <v>32095.999999999993</v>
      </c>
    </row>
    <row r="98" spans="1:9" ht="12.75" customHeight="1" x14ac:dyDescent="0.2">
      <c r="A98" s="317"/>
      <c r="B98" s="310"/>
      <c r="C98" s="258" t="s">
        <v>91</v>
      </c>
      <c r="D98" s="96">
        <f>SUM(D96:D97)</f>
        <v>17936</v>
      </c>
      <c r="E98" s="97">
        <f t="shared" si="6"/>
        <v>0.14282074149573198</v>
      </c>
      <c r="F98" s="96">
        <f>+'DistrictxDiv-Dept'!D98</f>
        <v>125583.99999999997</v>
      </c>
      <c r="I98" s="16"/>
    </row>
    <row r="99" spans="1:9" ht="12.75" customHeight="1" x14ac:dyDescent="0.2">
      <c r="A99" s="317"/>
      <c r="B99" s="310"/>
      <c r="C99" s="193" t="s">
        <v>292</v>
      </c>
      <c r="D99" s="270"/>
      <c r="E99" s="271"/>
      <c r="F99" s="271"/>
      <c r="H99" s="16"/>
      <c r="I99" s="16"/>
    </row>
    <row r="100" spans="1:9" ht="12.75" customHeight="1" x14ac:dyDescent="0.2">
      <c r="A100" s="317"/>
      <c r="B100" s="310"/>
      <c r="C100" s="18" t="s">
        <v>93</v>
      </c>
      <c r="D100" s="93">
        <v>5040</v>
      </c>
      <c r="E100" s="20">
        <f t="shared" ref="E100:E109" si="7">+D100/$F100</f>
        <v>0.22776572668112799</v>
      </c>
      <c r="F100" s="19">
        <f>+'DistrictxDiv-Dept'!D100</f>
        <v>22128</v>
      </c>
      <c r="H100" s="16"/>
      <c r="I100" s="16"/>
    </row>
    <row r="101" spans="1:9" ht="12.75" customHeight="1" x14ac:dyDescent="0.2">
      <c r="A101" s="317"/>
      <c r="B101" s="310"/>
      <c r="C101" s="18" t="s">
        <v>107</v>
      </c>
      <c r="D101" s="7">
        <v>0</v>
      </c>
      <c r="E101" s="12">
        <f t="shared" si="7"/>
        <v>0</v>
      </c>
      <c r="F101" s="11">
        <f>+'DistrictxDiv-Dept'!D101</f>
        <v>7120</v>
      </c>
    </row>
    <row r="102" spans="1:9" ht="12.75" customHeight="1" x14ac:dyDescent="0.2">
      <c r="A102" s="317"/>
      <c r="B102" s="310"/>
      <c r="C102" s="189" t="s">
        <v>108</v>
      </c>
      <c r="D102" s="199">
        <v>144</v>
      </c>
      <c r="E102" s="12">
        <f t="shared" si="7"/>
        <v>1.2622720897615706E-2</v>
      </c>
      <c r="F102" s="11">
        <f>+'DistrictxDiv-Dept'!D102</f>
        <v>11408.000000000002</v>
      </c>
    </row>
    <row r="103" spans="1:9" ht="12.75" customHeight="1" x14ac:dyDescent="0.2">
      <c r="A103" s="317"/>
      <c r="B103" s="310"/>
      <c r="C103" s="189" t="s">
        <v>374</v>
      </c>
      <c r="D103" s="11">
        <v>240</v>
      </c>
      <c r="E103" s="12">
        <f t="shared" si="7"/>
        <v>0.45454545454545453</v>
      </c>
      <c r="F103" s="11">
        <f>+'DistrictxDiv-Dept'!D103</f>
        <v>528</v>
      </c>
    </row>
    <row r="104" spans="1:9" ht="12.75" customHeight="1" x14ac:dyDescent="0.2">
      <c r="A104" s="317"/>
      <c r="B104" s="310"/>
      <c r="C104" s="18" t="s">
        <v>109</v>
      </c>
      <c r="D104" s="11">
        <v>3744</v>
      </c>
      <c r="E104" s="12">
        <f t="shared" si="7"/>
        <v>0.27758007117437722</v>
      </c>
      <c r="F104" s="11">
        <f>+'DistrictxDiv-Dept'!D104</f>
        <v>13488</v>
      </c>
      <c r="I104" s="16"/>
    </row>
    <row r="105" spans="1:9" ht="12.75" customHeight="1" x14ac:dyDescent="0.2">
      <c r="A105" s="317"/>
      <c r="B105" s="310"/>
      <c r="C105" s="18" t="s">
        <v>110</v>
      </c>
      <c r="D105" s="11">
        <v>2736</v>
      </c>
      <c r="E105" s="12">
        <f t="shared" si="7"/>
        <v>7.7340569877883292E-2</v>
      </c>
      <c r="F105" s="11">
        <f>+'DistrictxDiv-Dept'!D105</f>
        <v>35376.000000000007</v>
      </c>
    </row>
    <row r="106" spans="1:9" ht="12.75" customHeight="1" x14ac:dyDescent="0.2">
      <c r="A106" s="317"/>
      <c r="B106" s="310"/>
      <c r="C106" s="189" t="s">
        <v>111</v>
      </c>
      <c r="D106" s="17">
        <v>1600</v>
      </c>
      <c r="E106" s="12">
        <f t="shared" si="7"/>
        <v>0.22123893805309736</v>
      </c>
      <c r="F106" s="11">
        <f>+'DistrictxDiv-Dept'!D106</f>
        <v>7232</v>
      </c>
    </row>
    <row r="107" spans="1:9" ht="12.75" customHeight="1" x14ac:dyDescent="0.2">
      <c r="A107" s="317"/>
      <c r="B107" s="310"/>
      <c r="C107" s="189" t="s">
        <v>112</v>
      </c>
      <c r="D107" s="16">
        <v>0</v>
      </c>
      <c r="E107" s="100">
        <f t="shared" si="7"/>
        <v>0</v>
      </c>
      <c r="F107" s="7">
        <f>+'DistrictxDiv-Dept'!D107</f>
        <v>2768</v>
      </c>
    </row>
    <row r="108" spans="1:9" ht="12.75" customHeight="1" x14ac:dyDescent="0.2">
      <c r="A108" s="317"/>
      <c r="B108" s="310"/>
      <c r="C108" s="189" t="s">
        <v>113</v>
      </c>
      <c r="D108" s="11">
        <v>0</v>
      </c>
      <c r="E108" s="100">
        <f t="shared" si="7"/>
        <v>0</v>
      </c>
      <c r="F108" s="199">
        <f>+'DistrictxDiv-Dept'!D108</f>
        <v>5424</v>
      </c>
    </row>
    <row r="109" spans="1:9" ht="12.75" customHeight="1" x14ac:dyDescent="0.2">
      <c r="A109" s="317"/>
      <c r="B109" s="310"/>
      <c r="C109" s="189" t="s">
        <v>373</v>
      </c>
      <c r="D109" s="11">
        <v>816</v>
      </c>
      <c r="E109" s="12">
        <f t="shared" si="7"/>
        <v>0.6071428571428571</v>
      </c>
      <c r="F109" s="199">
        <f>+'DistrictxDiv-Dept'!D109</f>
        <v>1344</v>
      </c>
      <c r="I109" s="16"/>
    </row>
    <row r="110" spans="1:9" ht="12.75" customHeight="1" x14ac:dyDescent="0.2">
      <c r="A110" s="317"/>
      <c r="B110" s="310"/>
      <c r="C110" s="258" t="s">
        <v>91</v>
      </c>
      <c r="D110" s="96">
        <f>SUM(D100:D109)</f>
        <v>14320</v>
      </c>
      <c r="E110" s="253">
        <f t="shared" ref="E110:E120" si="8">+D110/$F110</f>
        <v>0.13406231276213301</v>
      </c>
      <c r="F110" s="252">
        <f>+'DistrictxDiv-Dept'!D110</f>
        <v>106816</v>
      </c>
    </row>
    <row r="111" spans="1:9" ht="12.75" customHeight="1" x14ac:dyDescent="0.2">
      <c r="A111" s="317"/>
      <c r="B111" s="311"/>
      <c r="C111" s="194" t="s">
        <v>474</v>
      </c>
      <c r="D111" s="11">
        <v>2752</v>
      </c>
      <c r="E111" s="12">
        <f t="shared" si="8"/>
        <v>0.2857142857142857</v>
      </c>
      <c r="F111" s="11">
        <f>+'DistrictxDiv-Dept'!D111</f>
        <v>9632</v>
      </c>
      <c r="H111" s="16"/>
    </row>
    <row r="112" spans="1:9" ht="12.75" customHeight="1" x14ac:dyDescent="0.2">
      <c r="A112" s="317"/>
      <c r="B112" s="311"/>
      <c r="C112" s="258" t="s">
        <v>91</v>
      </c>
      <c r="D112" s="96">
        <f>+D111</f>
        <v>2752</v>
      </c>
      <c r="E112" s="97">
        <f t="shared" si="8"/>
        <v>0.2857142857142857</v>
      </c>
      <c r="F112" s="96">
        <f>+'DistrictxDiv-Dept'!D112</f>
        <v>9632</v>
      </c>
      <c r="H112" s="16"/>
    </row>
    <row r="113" spans="1:9" ht="12.75" customHeight="1" thickBot="1" x14ac:dyDescent="0.25">
      <c r="A113" s="317"/>
      <c r="B113" s="312"/>
      <c r="C113" s="209" t="s">
        <v>26</v>
      </c>
      <c r="D113" s="208">
        <f>SUM(D98,D110,D112)</f>
        <v>35008</v>
      </c>
      <c r="E113" s="206">
        <f t="shared" si="8"/>
        <v>0.14464203080584387</v>
      </c>
      <c r="F113" s="208">
        <f>+'DistrictxDiv-Dept'!D113</f>
        <v>242031.99999999997</v>
      </c>
      <c r="H113" s="16"/>
      <c r="I113" s="16"/>
    </row>
    <row r="114" spans="1:9" ht="12.75" customHeight="1" thickBot="1" x14ac:dyDescent="0.25">
      <c r="A114" s="296" t="s">
        <v>516</v>
      </c>
      <c r="B114" s="297"/>
      <c r="C114" s="298"/>
      <c r="D114" s="245">
        <f>SUM(D94,D113)</f>
        <v>169584</v>
      </c>
      <c r="E114" s="260">
        <f t="shared" si="8"/>
        <v>0.16078092290889232</v>
      </c>
      <c r="F114" s="261">
        <f>+'DistrictxDiv-Dept'!D114</f>
        <v>1054752</v>
      </c>
      <c r="I114" s="16"/>
    </row>
    <row r="115" spans="1:9" ht="12.75" customHeight="1" x14ac:dyDescent="0.2">
      <c r="A115" s="303" t="s">
        <v>134</v>
      </c>
      <c r="B115" s="306" t="s">
        <v>509</v>
      </c>
      <c r="C115" s="192" t="s">
        <v>92</v>
      </c>
      <c r="D115" s="219"/>
      <c r="E115" s="221"/>
      <c r="F115" s="221"/>
      <c r="I115" s="16"/>
    </row>
    <row r="116" spans="1:9" ht="12.75" customHeight="1" x14ac:dyDescent="0.2">
      <c r="A116" s="315"/>
      <c r="B116" s="319"/>
      <c r="C116" s="191" t="s">
        <v>487</v>
      </c>
      <c r="D116" s="19">
        <v>6304</v>
      </c>
      <c r="E116" s="20">
        <f t="shared" si="8"/>
        <v>0.1938022626660108</v>
      </c>
      <c r="F116" s="19">
        <f>+'DistrictxDiv-Dept'!D116</f>
        <v>32528.000000000004</v>
      </c>
    </row>
    <row r="117" spans="1:9" ht="12.75" customHeight="1" x14ac:dyDescent="0.2">
      <c r="A117" s="315"/>
      <c r="B117" s="319"/>
      <c r="C117" s="18" t="s">
        <v>488</v>
      </c>
      <c r="D117" s="19">
        <v>1056</v>
      </c>
      <c r="E117" s="100">
        <f t="shared" si="8"/>
        <v>0.2558139534883721</v>
      </c>
      <c r="F117" s="7">
        <f>+'DistrictxDiv-Dept'!D117</f>
        <v>4128</v>
      </c>
      <c r="H117" s="16"/>
      <c r="I117" s="16"/>
    </row>
    <row r="118" spans="1:9" ht="12.75" customHeight="1" x14ac:dyDescent="0.2">
      <c r="A118" s="315"/>
      <c r="B118" s="319"/>
      <c r="C118" s="18" t="s">
        <v>15</v>
      </c>
      <c r="D118" s="19">
        <v>9664</v>
      </c>
      <c r="E118" s="100">
        <f t="shared" si="8"/>
        <v>0.25135247607157724</v>
      </c>
      <c r="F118" s="199">
        <f>+'DistrictxDiv-Dept'!D118</f>
        <v>38447.999999999993</v>
      </c>
      <c r="H118" s="16"/>
      <c r="I118" s="16"/>
    </row>
    <row r="119" spans="1:9" ht="12.75" customHeight="1" x14ac:dyDescent="0.2">
      <c r="A119" s="315"/>
      <c r="B119" s="319"/>
      <c r="C119" s="18" t="s">
        <v>16</v>
      </c>
      <c r="D119" s="11">
        <v>0</v>
      </c>
      <c r="E119" s="100">
        <f t="shared" si="8"/>
        <v>0</v>
      </c>
      <c r="F119" s="7">
        <f>+'DistrictxDiv-Dept'!D119</f>
        <v>15440</v>
      </c>
    </row>
    <row r="120" spans="1:9" ht="12.75" customHeight="1" x14ac:dyDescent="0.2">
      <c r="A120" s="315"/>
      <c r="B120" s="319"/>
      <c r="C120" s="18" t="s">
        <v>17</v>
      </c>
      <c r="D120" s="11">
        <v>0</v>
      </c>
      <c r="E120" s="100">
        <f t="shared" si="8"/>
        <v>0</v>
      </c>
      <c r="F120" s="7">
        <f>+'DistrictxDiv-Dept'!D120</f>
        <v>12480</v>
      </c>
    </row>
    <row r="121" spans="1:9" ht="12.75" customHeight="1" x14ac:dyDescent="0.2">
      <c r="A121" s="315"/>
      <c r="B121" s="319"/>
      <c r="C121" s="18" t="s">
        <v>21</v>
      </c>
      <c r="D121" s="19">
        <v>0</v>
      </c>
      <c r="E121" s="20" t="s">
        <v>165</v>
      </c>
      <c r="F121" s="7">
        <f>+'DistrictxDiv-Dept'!D121</f>
        <v>0</v>
      </c>
    </row>
    <row r="122" spans="1:9" ht="12.75" customHeight="1" x14ac:dyDescent="0.2">
      <c r="A122" s="315"/>
      <c r="B122" s="319"/>
      <c r="C122" s="18" t="s">
        <v>18</v>
      </c>
      <c r="D122" s="11">
        <v>0</v>
      </c>
      <c r="E122" s="12">
        <f t="shared" ref="E122:E127" si="9">+D122/$F122</f>
        <v>0</v>
      </c>
      <c r="F122" s="19">
        <f>+'DistrictxDiv-Dept'!D122</f>
        <v>6192</v>
      </c>
    </row>
    <row r="123" spans="1:9" ht="12.75" customHeight="1" x14ac:dyDescent="0.2">
      <c r="A123" s="315"/>
      <c r="B123" s="319"/>
      <c r="C123" s="18" t="s">
        <v>139</v>
      </c>
      <c r="D123" s="11">
        <v>2352</v>
      </c>
      <c r="E123" s="12">
        <f t="shared" si="9"/>
        <v>0.18283582089552242</v>
      </c>
      <c r="F123" s="11">
        <f>+'DistrictxDiv-Dept'!D123</f>
        <v>12863.999999999998</v>
      </c>
      <c r="H123" s="16"/>
      <c r="I123" s="16"/>
    </row>
    <row r="124" spans="1:9" ht="12.75" customHeight="1" x14ac:dyDescent="0.2">
      <c r="A124" s="315"/>
      <c r="B124" s="319"/>
      <c r="C124" s="18" t="s">
        <v>489</v>
      </c>
      <c r="D124" s="19">
        <v>0</v>
      </c>
      <c r="E124" s="20" t="s">
        <v>165</v>
      </c>
      <c r="F124" s="11">
        <f>+'DistrictxDiv-Dept'!D124</f>
        <v>0</v>
      </c>
    </row>
    <row r="125" spans="1:9" ht="12.75" customHeight="1" x14ac:dyDescent="0.2">
      <c r="A125" s="315"/>
      <c r="B125" s="319"/>
      <c r="C125" s="18" t="s">
        <v>19</v>
      </c>
      <c r="D125" s="7">
        <v>960</v>
      </c>
      <c r="E125" s="12">
        <f t="shared" si="9"/>
        <v>0.16949152542372881</v>
      </c>
      <c r="F125" s="11">
        <f>+'DistrictxDiv-Dept'!D125</f>
        <v>5664</v>
      </c>
      <c r="I125" s="16"/>
    </row>
    <row r="126" spans="1:9" ht="12.75" customHeight="1" x14ac:dyDescent="0.2">
      <c r="A126" s="315"/>
      <c r="B126" s="319"/>
      <c r="C126" s="18" t="s">
        <v>23</v>
      </c>
      <c r="D126" s="7">
        <v>10464</v>
      </c>
      <c r="E126" s="60">
        <f t="shared" si="9"/>
        <v>0.26880394574599253</v>
      </c>
      <c r="F126" s="63">
        <f>+'DistrictxDiv-Dept'!D126</f>
        <v>38928.000000000007</v>
      </c>
      <c r="H126" s="16"/>
      <c r="I126" s="16"/>
    </row>
    <row r="127" spans="1:9" ht="12.75" customHeight="1" x14ac:dyDescent="0.2">
      <c r="A127" s="315"/>
      <c r="B127" s="319"/>
      <c r="C127" s="258" t="s">
        <v>91</v>
      </c>
      <c r="D127" s="96">
        <f>SUM(D116:D126)</f>
        <v>30800</v>
      </c>
      <c r="E127" s="97">
        <f t="shared" si="9"/>
        <v>0.18479408658922913</v>
      </c>
      <c r="F127" s="96">
        <f>+'DistrictxDiv-Dept'!D127</f>
        <v>166672</v>
      </c>
    </row>
    <row r="128" spans="1:9" ht="12.75" customHeight="1" x14ac:dyDescent="0.2">
      <c r="A128" s="315"/>
      <c r="B128" s="319"/>
      <c r="C128" s="192" t="s">
        <v>255</v>
      </c>
      <c r="D128" s="270"/>
      <c r="E128" s="271"/>
      <c r="F128" s="271"/>
      <c r="I128" s="16"/>
    </row>
    <row r="129" spans="1:9" ht="12.75" customHeight="1" x14ac:dyDescent="0.2">
      <c r="A129" s="315"/>
      <c r="B129" s="319"/>
      <c r="C129" s="18" t="s">
        <v>20</v>
      </c>
      <c r="D129" s="19">
        <v>960</v>
      </c>
      <c r="E129" s="20">
        <f t="shared" ref="E129:E135" si="10">+D129/$F129</f>
        <v>1</v>
      </c>
      <c r="F129" s="19">
        <f>+'DistrictxDiv-Dept'!D129</f>
        <v>960</v>
      </c>
      <c r="H129" s="16"/>
      <c r="I129" s="16"/>
    </row>
    <row r="130" spans="1:9" ht="12.75" customHeight="1" x14ac:dyDescent="0.2">
      <c r="A130" s="315"/>
      <c r="B130" s="319"/>
      <c r="C130" s="18" t="s">
        <v>490</v>
      </c>
      <c r="D130" s="19">
        <v>0</v>
      </c>
      <c r="E130" s="20" t="s">
        <v>165</v>
      </c>
      <c r="F130" s="11">
        <f>+'DistrictxDiv-Dept'!D130</f>
        <v>0</v>
      </c>
    </row>
    <row r="131" spans="1:9" ht="12.75" customHeight="1" x14ac:dyDescent="0.2">
      <c r="A131" s="315"/>
      <c r="B131" s="319"/>
      <c r="C131" s="18" t="s">
        <v>1</v>
      </c>
      <c r="D131" s="11">
        <v>10560</v>
      </c>
      <c r="E131" s="100">
        <f t="shared" si="10"/>
        <v>0.12288214485198284</v>
      </c>
      <c r="F131" s="7">
        <f>+'DistrictxDiv-Dept'!D131</f>
        <v>85936.000000000015</v>
      </c>
    </row>
    <row r="132" spans="1:9" ht="12.75" customHeight="1" x14ac:dyDescent="0.2">
      <c r="A132" s="315"/>
      <c r="B132" s="319"/>
      <c r="C132" s="18" t="s">
        <v>2</v>
      </c>
      <c r="D132" s="19">
        <v>0</v>
      </c>
      <c r="E132" s="20" t="s">
        <v>165</v>
      </c>
      <c r="F132" s="7">
        <f>+'DistrictxDiv-Dept'!D132</f>
        <v>0</v>
      </c>
    </row>
    <row r="133" spans="1:9" ht="12.75" customHeight="1" x14ac:dyDescent="0.2">
      <c r="A133" s="315"/>
      <c r="B133" s="319"/>
      <c r="C133" s="18" t="s">
        <v>22</v>
      </c>
      <c r="D133" s="11">
        <v>1872</v>
      </c>
      <c r="E133" s="100">
        <f t="shared" si="10"/>
        <v>4.314159292035398E-2</v>
      </c>
      <c r="F133" s="199">
        <f>+'DistrictxDiv-Dept'!D133</f>
        <v>43392</v>
      </c>
      <c r="I133" s="16"/>
    </row>
    <row r="134" spans="1:9" ht="12.75" customHeight="1" x14ac:dyDescent="0.2">
      <c r="A134" s="315"/>
      <c r="B134" s="319"/>
      <c r="C134" s="18" t="s">
        <v>3</v>
      </c>
      <c r="D134" s="199">
        <v>0</v>
      </c>
      <c r="E134" s="100">
        <f t="shared" si="10"/>
        <v>0</v>
      </c>
      <c r="F134" s="7">
        <f>+'DistrictxDiv-Dept'!D134</f>
        <v>9600</v>
      </c>
    </row>
    <row r="135" spans="1:9" ht="12.75" customHeight="1" x14ac:dyDescent="0.2">
      <c r="A135" s="315"/>
      <c r="B135" s="319"/>
      <c r="C135" s="18" t="s">
        <v>4</v>
      </c>
      <c r="D135" s="199">
        <v>1008</v>
      </c>
      <c r="E135" s="100">
        <f t="shared" si="10"/>
        <v>8.8235294117647065E-2</v>
      </c>
      <c r="F135" s="7">
        <f>+'DistrictxDiv-Dept'!D135</f>
        <v>11424</v>
      </c>
      <c r="H135" s="16"/>
      <c r="I135" s="16"/>
    </row>
    <row r="136" spans="1:9" ht="12.75" customHeight="1" x14ac:dyDescent="0.2">
      <c r="A136" s="315"/>
      <c r="B136" s="319"/>
      <c r="C136" s="18" t="s">
        <v>52</v>
      </c>
      <c r="D136" s="11">
        <v>960</v>
      </c>
      <c r="E136" s="201">
        <f t="shared" ref="E136:E138" si="11">+D136/$F136</f>
        <v>0.1388888888888889</v>
      </c>
      <c r="F136" s="77">
        <f>+'DistrictxDiv-Dept'!D136</f>
        <v>6912</v>
      </c>
      <c r="I136" s="16"/>
    </row>
    <row r="137" spans="1:9" ht="12.75" customHeight="1" x14ac:dyDescent="0.2">
      <c r="A137" s="315"/>
      <c r="B137" s="319"/>
      <c r="C137" s="189" t="s">
        <v>5</v>
      </c>
      <c r="D137" s="11">
        <v>5568</v>
      </c>
      <c r="E137" s="12">
        <f t="shared" si="11"/>
        <v>0.31868131868131866</v>
      </c>
      <c r="F137" s="11">
        <f>+'DistrictxDiv-Dept'!D137</f>
        <v>17472</v>
      </c>
    </row>
    <row r="138" spans="1:9" ht="12.75" customHeight="1" x14ac:dyDescent="0.2">
      <c r="A138" s="315"/>
      <c r="B138" s="319"/>
      <c r="C138" s="258" t="s">
        <v>91</v>
      </c>
      <c r="D138" s="96">
        <f>SUM(D129:D137)</f>
        <v>20928</v>
      </c>
      <c r="E138" s="97">
        <f t="shared" si="11"/>
        <v>0.11911483471450687</v>
      </c>
      <c r="F138" s="259">
        <f>+'DistrictxDiv-Dept'!D138</f>
        <v>175696</v>
      </c>
      <c r="H138" s="16"/>
      <c r="I138" s="16"/>
    </row>
    <row r="139" spans="1:9" ht="12.75" customHeight="1" x14ac:dyDescent="0.2">
      <c r="A139" s="315"/>
      <c r="B139" s="319"/>
      <c r="C139" s="192" t="s">
        <v>151</v>
      </c>
      <c r="D139" s="270"/>
      <c r="E139" s="271"/>
      <c r="F139" s="271"/>
      <c r="H139" s="16"/>
      <c r="I139" s="16"/>
    </row>
    <row r="140" spans="1:9" ht="12.75" customHeight="1" x14ac:dyDescent="0.2">
      <c r="A140" s="315"/>
      <c r="B140" s="319"/>
      <c r="C140" s="18" t="s">
        <v>38</v>
      </c>
      <c r="D140" s="19">
        <v>2944</v>
      </c>
      <c r="E140" s="20">
        <f t="shared" ref="E140:E145" si="12">+D140/$F140</f>
        <v>0.33576642335766421</v>
      </c>
      <c r="F140" s="19">
        <f>+'DistrictxDiv-Dept'!D140</f>
        <v>8768</v>
      </c>
    </row>
    <row r="141" spans="1:9" ht="12.75" customHeight="1" x14ac:dyDescent="0.2">
      <c r="A141" s="315"/>
      <c r="B141" s="319"/>
      <c r="C141" s="18" t="s">
        <v>7</v>
      </c>
      <c r="D141" s="17">
        <v>1536</v>
      </c>
      <c r="E141" s="12">
        <f t="shared" si="12"/>
        <v>0.11895910780669144</v>
      </c>
      <c r="F141" s="11">
        <f>+'DistrictxDiv-Dept'!D141</f>
        <v>12912</v>
      </c>
      <c r="I141" s="16"/>
    </row>
    <row r="142" spans="1:9" ht="12.75" customHeight="1" x14ac:dyDescent="0.2">
      <c r="A142" s="315"/>
      <c r="B142" s="319"/>
      <c r="C142" s="18" t="s">
        <v>0</v>
      </c>
      <c r="D142" s="199">
        <v>1152</v>
      </c>
      <c r="E142" s="12">
        <f t="shared" si="12"/>
        <v>1</v>
      </c>
      <c r="F142" s="11">
        <f>+'DistrictxDiv-Dept'!D142</f>
        <v>1152</v>
      </c>
    </row>
    <row r="143" spans="1:9" ht="12.75" customHeight="1" x14ac:dyDescent="0.2">
      <c r="A143" s="315"/>
      <c r="B143" s="319"/>
      <c r="C143" s="18" t="s">
        <v>8</v>
      </c>
      <c r="D143" s="7">
        <v>3840</v>
      </c>
      <c r="E143" s="100">
        <f t="shared" si="12"/>
        <v>2.1621621621621623</v>
      </c>
      <c r="F143" s="7">
        <f>+'DistrictxDiv-Dept'!D143</f>
        <v>1776</v>
      </c>
      <c r="H143" s="16"/>
      <c r="I143" s="16"/>
    </row>
    <row r="144" spans="1:9" ht="12.75" customHeight="1" x14ac:dyDescent="0.2">
      <c r="A144" s="315"/>
      <c r="B144" s="319"/>
      <c r="C144" s="18" t="s">
        <v>36</v>
      </c>
      <c r="D144" s="199">
        <v>1152</v>
      </c>
      <c r="E144" s="100">
        <f t="shared" si="12"/>
        <v>9.125475285171103E-2</v>
      </c>
      <c r="F144" s="199">
        <f>+'DistrictxDiv-Dept'!D144</f>
        <v>12624</v>
      </c>
      <c r="I144" s="16"/>
    </row>
    <row r="145" spans="1:9" ht="12.75" customHeight="1" x14ac:dyDescent="0.2">
      <c r="A145" s="315"/>
      <c r="B145" s="319"/>
      <c r="C145" s="18" t="s">
        <v>39</v>
      </c>
      <c r="D145" s="7">
        <v>0</v>
      </c>
      <c r="E145" s="100">
        <f t="shared" si="12"/>
        <v>0</v>
      </c>
      <c r="F145" s="199">
        <f>+'DistrictxDiv-Dept'!D145</f>
        <v>10080</v>
      </c>
    </row>
    <row r="146" spans="1:9" ht="12.75" customHeight="1" x14ac:dyDescent="0.2">
      <c r="A146" s="315"/>
      <c r="B146" s="319"/>
      <c r="C146" s="18" t="s">
        <v>357</v>
      </c>
      <c r="D146" s="19">
        <v>0</v>
      </c>
      <c r="E146" s="20" t="s">
        <v>165</v>
      </c>
      <c r="F146" s="77">
        <f>+'DistrictxDiv-Dept'!D146</f>
        <v>0</v>
      </c>
    </row>
    <row r="147" spans="1:9" ht="12.75" customHeight="1" x14ac:dyDescent="0.2">
      <c r="A147" s="315"/>
      <c r="B147" s="319"/>
      <c r="C147" s="18" t="s">
        <v>402</v>
      </c>
      <c r="D147" s="7">
        <v>0</v>
      </c>
      <c r="E147" s="12">
        <f t="shared" ref="E147:E154" si="13">+D147/$F147</f>
        <v>0</v>
      </c>
      <c r="F147" s="11">
        <f>+'DistrictxDiv-Dept'!D147</f>
        <v>6096</v>
      </c>
    </row>
    <row r="148" spans="1:9" ht="12.75" customHeight="1" x14ac:dyDescent="0.2">
      <c r="A148" s="315"/>
      <c r="B148" s="319"/>
      <c r="C148" s="18" t="s">
        <v>6</v>
      </c>
      <c r="D148" s="199">
        <v>17440</v>
      </c>
      <c r="E148" s="12">
        <f t="shared" si="13"/>
        <v>0.17079285490441867</v>
      </c>
      <c r="F148" s="11">
        <f>+'DistrictxDiv-Dept'!D148</f>
        <v>102112</v>
      </c>
      <c r="H148" s="16"/>
      <c r="I148" s="16"/>
    </row>
    <row r="149" spans="1:9" ht="12.75" customHeight="1" x14ac:dyDescent="0.2">
      <c r="A149" s="315"/>
      <c r="B149" s="319"/>
      <c r="C149" s="18" t="s">
        <v>9</v>
      </c>
      <c r="D149" s="7">
        <v>1232</v>
      </c>
      <c r="E149" s="12">
        <f t="shared" si="13"/>
        <v>0.12241653418124006</v>
      </c>
      <c r="F149" s="11">
        <f>+'DistrictxDiv-Dept'!D149</f>
        <v>10064</v>
      </c>
      <c r="H149" s="16"/>
      <c r="I149" s="16"/>
    </row>
    <row r="150" spans="1:9" ht="12.75" customHeight="1" x14ac:dyDescent="0.2">
      <c r="A150" s="315"/>
      <c r="B150" s="319"/>
      <c r="C150" s="18" t="s">
        <v>10</v>
      </c>
      <c r="D150" s="19">
        <v>0</v>
      </c>
      <c r="E150" s="20" t="s">
        <v>165</v>
      </c>
      <c r="F150" s="11">
        <f>+'DistrictxDiv-Dept'!D150</f>
        <v>0</v>
      </c>
    </row>
    <row r="151" spans="1:9" ht="12.75" customHeight="1" x14ac:dyDescent="0.2">
      <c r="A151" s="315"/>
      <c r="B151" s="319"/>
      <c r="C151" s="18" t="s">
        <v>24</v>
      </c>
      <c r="D151" s="7">
        <v>3456</v>
      </c>
      <c r="E151" s="12">
        <f t="shared" si="13"/>
        <v>0.20338983050847459</v>
      </c>
      <c r="F151" s="11">
        <f>+'DistrictxDiv-Dept'!D151</f>
        <v>16992</v>
      </c>
    </row>
    <row r="152" spans="1:9" ht="12.75" customHeight="1" x14ac:dyDescent="0.2">
      <c r="A152" s="315"/>
      <c r="B152" s="319"/>
      <c r="C152" s="189" t="s">
        <v>25</v>
      </c>
      <c r="D152" s="7">
        <v>0</v>
      </c>
      <c r="E152" s="100">
        <f t="shared" si="13"/>
        <v>0</v>
      </c>
      <c r="F152" s="199">
        <f>+'DistrictxDiv-Dept'!D152</f>
        <v>5664</v>
      </c>
    </row>
    <row r="153" spans="1:9" ht="12.75" customHeight="1" x14ac:dyDescent="0.2">
      <c r="A153" s="315"/>
      <c r="B153" s="319"/>
      <c r="C153" s="189" t="s">
        <v>359</v>
      </c>
      <c r="D153" s="19">
        <v>0</v>
      </c>
      <c r="E153" s="20" t="s">
        <v>165</v>
      </c>
      <c r="F153" s="7">
        <f>+'DistrictxDiv-Dept'!D153</f>
        <v>0</v>
      </c>
    </row>
    <row r="154" spans="1:9" ht="12.75" customHeight="1" x14ac:dyDescent="0.2">
      <c r="A154" s="315"/>
      <c r="B154" s="319"/>
      <c r="C154" s="258" t="s">
        <v>91</v>
      </c>
      <c r="D154" s="96">
        <f>SUM(D140:D153)</f>
        <v>32752</v>
      </c>
      <c r="E154" s="97">
        <f t="shared" si="13"/>
        <v>0.17399065023374416</v>
      </c>
      <c r="F154" s="96">
        <f>+'DistrictxDiv-Dept'!D154</f>
        <v>188240</v>
      </c>
      <c r="H154" s="16"/>
      <c r="I154" s="16"/>
    </row>
    <row r="155" spans="1:9" ht="12.75" customHeight="1" thickBot="1" x14ac:dyDescent="0.25">
      <c r="A155" s="315"/>
      <c r="B155" s="320"/>
      <c r="C155" s="209" t="s">
        <v>26</v>
      </c>
      <c r="D155" s="208">
        <f>SUM(D127,D138,D154)</f>
        <v>84480</v>
      </c>
      <c r="E155" s="249">
        <f t="shared" ref="E155:E162" si="14">+D155/$F155</f>
        <v>0.1592135814009589</v>
      </c>
      <c r="F155" s="212">
        <f>+'DistrictxDiv-Dept'!D155</f>
        <v>530608</v>
      </c>
      <c r="H155" s="16"/>
      <c r="I155" s="16"/>
    </row>
    <row r="156" spans="1:9" ht="12.75" customHeight="1" x14ac:dyDescent="0.2">
      <c r="A156" s="299" t="s">
        <v>134</v>
      </c>
      <c r="B156" s="306" t="s">
        <v>508</v>
      </c>
      <c r="C156" s="191" t="s">
        <v>436</v>
      </c>
      <c r="D156" s="19">
        <v>0</v>
      </c>
      <c r="E156" s="20">
        <f t="shared" si="14"/>
        <v>0</v>
      </c>
      <c r="F156" s="19">
        <f>+'DistrictxDiv-Dept'!D156</f>
        <v>960</v>
      </c>
    </row>
    <row r="157" spans="1:9" ht="12.75" customHeight="1" x14ac:dyDescent="0.2">
      <c r="A157" s="299"/>
      <c r="B157" s="306"/>
      <c r="C157" s="18" t="s">
        <v>114</v>
      </c>
      <c r="D157" s="11">
        <v>992</v>
      </c>
      <c r="E157" s="12">
        <f t="shared" si="14"/>
        <v>0.12916666666666668</v>
      </c>
      <c r="F157" s="11">
        <f>+'DistrictxDiv-Dept'!D157</f>
        <v>7680</v>
      </c>
    </row>
    <row r="158" spans="1:9" ht="12.75" customHeight="1" x14ac:dyDescent="0.2">
      <c r="A158" s="299"/>
      <c r="B158" s="306"/>
      <c r="C158" s="18" t="s">
        <v>533</v>
      </c>
      <c r="D158" s="11">
        <v>0</v>
      </c>
      <c r="E158" s="12">
        <f t="shared" si="14"/>
        <v>0</v>
      </c>
      <c r="F158" s="11">
        <f>+'DistrictxDiv-Dept'!D158</f>
        <v>1408</v>
      </c>
    </row>
    <row r="159" spans="1:9" ht="12.75" customHeight="1" x14ac:dyDescent="0.2">
      <c r="A159" s="299"/>
      <c r="B159" s="306"/>
      <c r="C159" s="18" t="s">
        <v>115</v>
      </c>
      <c r="D159" s="11">
        <v>0</v>
      </c>
      <c r="E159" s="100">
        <f t="shared" si="14"/>
        <v>0</v>
      </c>
      <c r="F159" s="7">
        <f>+'DistrictxDiv-Dept'!D159</f>
        <v>5040</v>
      </c>
    </row>
    <row r="160" spans="1:9" ht="12.75" customHeight="1" x14ac:dyDescent="0.2">
      <c r="A160" s="299"/>
      <c r="B160" s="306"/>
      <c r="C160" s="18" t="s">
        <v>116</v>
      </c>
      <c r="D160" s="11">
        <v>0</v>
      </c>
      <c r="E160" s="100">
        <f t="shared" si="14"/>
        <v>0</v>
      </c>
      <c r="F160" s="7">
        <f>+'DistrictxDiv-Dept'!D160</f>
        <v>2688</v>
      </c>
    </row>
    <row r="161" spans="1:9" ht="12.75" customHeight="1" x14ac:dyDescent="0.2">
      <c r="A161" s="299"/>
      <c r="B161" s="306"/>
      <c r="C161" s="18" t="s">
        <v>276</v>
      </c>
      <c r="D161" s="11">
        <v>2016</v>
      </c>
      <c r="E161" s="100">
        <f t="shared" si="14"/>
        <v>0.13770491803278689</v>
      </c>
      <c r="F161" s="199">
        <f>+'DistrictxDiv-Dept'!D161</f>
        <v>14640</v>
      </c>
    </row>
    <row r="162" spans="1:9" ht="12.75" customHeight="1" x14ac:dyDescent="0.2">
      <c r="A162" s="299"/>
      <c r="B162" s="306"/>
      <c r="C162" s="18" t="s">
        <v>124</v>
      </c>
      <c r="D162" s="16">
        <v>2000</v>
      </c>
      <c r="E162" s="100">
        <f t="shared" si="14"/>
        <v>0.10460251046025107</v>
      </c>
      <c r="F162" s="199">
        <f>+'DistrictxDiv-Dept'!D162</f>
        <v>19119.999999999996</v>
      </c>
    </row>
    <row r="163" spans="1:9" ht="12.75" customHeight="1" x14ac:dyDescent="0.2">
      <c r="A163" s="299"/>
      <c r="B163" s="306"/>
      <c r="C163" s="18" t="s">
        <v>443</v>
      </c>
      <c r="D163" s="11">
        <v>1408</v>
      </c>
      <c r="E163" s="201">
        <f t="shared" ref="E163:E169" si="15">+D163/$F163</f>
        <v>0.51461988304093564</v>
      </c>
      <c r="F163" s="77">
        <f>+'DistrictxDiv-Dept'!D163</f>
        <v>2736</v>
      </c>
    </row>
    <row r="164" spans="1:9" ht="12.75" customHeight="1" x14ac:dyDescent="0.2">
      <c r="A164" s="299"/>
      <c r="B164" s="306"/>
      <c r="C164" s="18" t="s">
        <v>530</v>
      </c>
      <c r="D164" s="19">
        <v>0</v>
      </c>
      <c r="E164" s="20" t="s">
        <v>165</v>
      </c>
      <c r="F164" s="77">
        <f>+'DistrictxDiv-Dept'!D164</f>
        <v>0</v>
      </c>
    </row>
    <row r="165" spans="1:9" ht="12.75" customHeight="1" x14ac:dyDescent="0.2">
      <c r="A165" s="299"/>
      <c r="B165" s="306"/>
      <c r="C165" s="18" t="s">
        <v>277</v>
      </c>
      <c r="D165" s="11">
        <v>0</v>
      </c>
      <c r="E165" s="12">
        <f t="shared" si="15"/>
        <v>0</v>
      </c>
      <c r="F165" s="11">
        <f>+'DistrictxDiv-Dept'!D165</f>
        <v>3760</v>
      </c>
    </row>
    <row r="166" spans="1:9" ht="12.75" customHeight="1" x14ac:dyDescent="0.2">
      <c r="A166" s="299"/>
      <c r="B166" s="306"/>
      <c r="C166" s="18" t="s">
        <v>117</v>
      </c>
      <c r="D166" s="11">
        <v>960</v>
      </c>
      <c r="E166" s="12">
        <f t="shared" si="15"/>
        <v>0.12244897959183673</v>
      </c>
      <c r="F166" s="11">
        <f>+'DistrictxDiv-Dept'!D166</f>
        <v>7840</v>
      </c>
    </row>
    <row r="167" spans="1:9" ht="12.75" customHeight="1" x14ac:dyDescent="0.2">
      <c r="A167" s="299"/>
      <c r="B167" s="306"/>
      <c r="C167" s="188" t="s">
        <v>278</v>
      </c>
      <c r="D167" s="11">
        <v>0</v>
      </c>
      <c r="E167" s="100">
        <f t="shared" si="15"/>
        <v>0</v>
      </c>
      <c r="F167" s="7">
        <f>+'DistrictxDiv-Dept'!D167</f>
        <v>1056</v>
      </c>
    </row>
    <row r="168" spans="1:9" ht="12.75" customHeight="1" x14ac:dyDescent="0.2">
      <c r="A168" s="299"/>
      <c r="B168" s="306"/>
      <c r="C168" s="18" t="s">
        <v>118</v>
      </c>
      <c r="D168" s="11">
        <v>2688</v>
      </c>
      <c r="E168" s="100">
        <f t="shared" si="15"/>
        <v>0.27450980392156865</v>
      </c>
      <c r="F168" s="199">
        <f>+'DistrictxDiv-Dept'!D168</f>
        <v>9792</v>
      </c>
      <c r="I168" s="16"/>
    </row>
    <row r="169" spans="1:9" ht="12.75" customHeight="1" thickBot="1" x14ac:dyDescent="0.25">
      <c r="A169" s="299"/>
      <c r="B169" s="307"/>
      <c r="C169" s="209" t="s">
        <v>26</v>
      </c>
      <c r="D169" s="208">
        <f>SUM(D156:D168)</f>
        <v>10064</v>
      </c>
      <c r="E169" s="206">
        <f t="shared" si="15"/>
        <v>0.13117831074035455</v>
      </c>
      <c r="F169" s="207">
        <f>+'DistrictxDiv-Dept'!D169</f>
        <v>76720</v>
      </c>
      <c r="H169" s="16"/>
      <c r="I169" s="16"/>
    </row>
    <row r="170" spans="1:9" ht="12.75" customHeight="1" x14ac:dyDescent="0.2">
      <c r="A170" s="299"/>
      <c r="B170" s="300" t="s">
        <v>14</v>
      </c>
      <c r="C170" s="187" t="s">
        <v>486</v>
      </c>
      <c r="D170" s="19">
        <v>4576</v>
      </c>
      <c r="E170" s="20">
        <f t="shared" ref="E170:E174" si="16">+D170/$F170</f>
        <v>6.4025072755764495E-2</v>
      </c>
      <c r="F170" s="19">
        <f>+'DistrictxDiv-Dept'!D170</f>
        <v>71472</v>
      </c>
    </row>
    <row r="171" spans="1:9" ht="12.75" customHeight="1" x14ac:dyDescent="0.2">
      <c r="A171" s="299"/>
      <c r="B171" s="321"/>
      <c r="C171" s="18" t="s">
        <v>378</v>
      </c>
      <c r="D171" s="11">
        <v>2096</v>
      </c>
      <c r="E171" s="12">
        <f t="shared" si="16"/>
        <v>0.29908675799086759</v>
      </c>
      <c r="F171" s="11">
        <f>+'DistrictxDiv-Dept'!D171</f>
        <v>7008</v>
      </c>
    </row>
    <row r="172" spans="1:9" ht="12.75" customHeight="1" x14ac:dyDescent="0.2">
      <c r="A172" s="299"/>
      <c r="B172" s="321"/>
      <c r="C172" s="189" t="s">
        <v>377</v>
      </c>
      <c r="D172" s="19">
        <v>0</v>
      </c>
      <c r="E172" s="20" t="s">
        <v>165</v>
      </c>
      <c r="F172" s="11">
        <f>+'DistrictxDiv-Dept'!D172</f>
        <v>0</v>
      </c>
    </row>
    <row r="173" spans="1:9" ht="12.75" customHeight="1" thickBot="1" x14ac:dyDescent="0.25">
      <c r="A173" s="299"/>
      <c r="B173" s="305"/>
      <c r="C173" s="207" t="s">
        <v>26</v>
      </c>
      <c r="D173" s="208">
        <f>SUM(D170:D172)</f>
        <v>6672</v>
      </c>
      <c r="E173" s="206">
        <f t="shared" si="16"/>
        <v>8.5015290519877676E-2</v>
      </c>
      <c r="F173" s="208">
        <f>+'DistrictxDiv-Dept'!D173</f>
        <v>78480</v>
      </c>
    </row>
    <row r="174" spans="1:9" ht="12.75" customHeight="1" thickBot="1" x14ac:dyDescent="0.25">
      <c r="A174" s="296" t="s">
        <v>517</v>
      </c>
      <c r="B174" s="297"/>
      <c r="C174" s="298"/>
      <c r="D174" s="245">
        <f>SUM(D155,D169,D173)</f>
        <v>101216</v>
      </c>
      <c r="E174" s="246">
        <f t="shared" si="16"/>
        <v>0.14758649651214334</v>
      </c>
      <c r="F174" s="245">
        <f>+'DistrictxDiv-Dept'!D174</f>
        <v>685808</v>
      </c>
    </row>
    <row r="175" spans="1:9" ht="12.75" customHeight="1" x14ac:dyDescent="0.2">
      <c r="A175" s="303" t="s">
        <v>132</v>
      </c>
      <c r="B175" s="300" t="s">
        <v>511</v>
      </c>
      <c r="C175" s="183" t="s">
        <v>312</v>
      </c>
      <c r="D175" s="219"/>
      <c r="E175" s="272"/>
      <c r="F175" s="221"/>
    </row>
    <row r="176" spans="1:9" ht="12.75" customHeight="1" x14ac:dyDescent="0.2">
      <c r="A176" s="315"/>
      <c r="B176" s="322"/>
      <c r="C176" s="18" t="s">
        <v>421</v>
      </c>
      <c r="D176" s="77">
        <v>8448</v>
      </c>
      <c r="E176" s="20">
        <f t="shared" ref="E176:E190" si="17">+D176/$F176</f>
        <v>0.38766519823788553</v>
      </c>
      <c r="F176" s="19">
        <f>+'DistrictxDiv-Dept'!D176</f>
        <v>21791.999999999996</v>
      </c>
    </row>
    <row r="177" spans="1:6" ht="12.75" customHeight="1" x14ac:dyDescent="0.2">
      <c r="A177" s="315"/>
      <c r="B177" s="322"/>
      <c r="C177" s="18" t="s">
        <v>94</v>
      </c>
      <c r="D177" s="199">
        <v>1056</v>
      </c>
      <c r="E177" s="12">
        <f t="shared" si="17"/>
        <v>7.2847682119205309E-2</v>
      </c>
      <c r="F177" s="11">
        <f>+'DistrictxDiv-Dept'!D177</f>
        <v>14495.999999999998</v>
      </c>
    </row>
    <row r="178" spans="1:6" ht="12.75" customHeight="1" x14ac:dyDescent="0.2">
      <c r="A178" s="315"/>
      <c r="B178" s="322"/>
      <c r="C178" s="18" t="s">
        <v>8</v>
      </c>
      <c r="D178" s="7">
        <v>144</v>
      </c>
      <c r="E178" s="12">
        <f t="shared" si="17"/>
        <v>1.4285714285714285E-2</v>
      </c>
      <c r="F178" s="11">
        <f>+'DistrictxDiv-Dept'!D178</f>
        <v>10080</v>
      </c>
    </row>
    <row r="179" spans="1:6" ht="12.75" customHeight="1" x14ac:dyDescent="0.2">
      <c r="A179" s="315"/>
      <c r="B179" s="322"/>
      <c r="C179" s="18" t="s">
        <v>9</v>
      </c>
      <c r="D179" s="77">
        <v>1904.0000000000002</v>
      </c>
      <c r="E179" s="12">
        <f t="shared" si="17"/>
        <v>8.9913109180204009E-2</v>
      </c>
      <c r="F179" s="11">
        <f>+'DistrictxDiv-Dept'!D179</f>
        <v>21176</v>
      </c>
    </row>
    <row r="180" spans="1:6" ht="12.75" customHeight="1" x14ac:dyDescent="0.2">
      <c r="A180" s="315"/>
      <c r="B180" s="322"/>
      <c r="C180" s="18" t="s">
        <v>96</v>
      </c>
      <c r="D180" s="7">
        <v>624</v>
      </c>
      <c r="E180" s="12">
        <f t="shared" si="17"/>
        <v>2.7196652719665277E-2</v>
      </c>
      <c r="F180" s="11">
        <f>+'DistrictxDiv-Dept'!D180</f>
        <v>22943.999999999996</v>
      </c>
    </row>
    <row r="181" spans="1:6" ht="12.75" customHeight="1" x14ac:dyDescent="0.2">
      <c r="A181" s="315"/>
      <c r="B181" s="322"/>
      <c r="C181" s="18" t="s">
        <v>422</v>
      </c>
      <c r="D181" s="19">
        <v>0</v>
      </c>
      <c r="E181" s="12">
        <f t="shared" si="17"/>
        <v>0</v>
      </c>
      <c r="F181" s="11">
        <f>+'DistrictxDiv-Dept'!D181</f>
        <v>4800</v>
      </c>
    </row>
    <row r="182" spans="1:6" ht="12.75" customHeight="1" x14ac:dyDescent="0.2">
      <c r="A182" s="315"/>
      <c r="B182" s="322"/>
      <c r="C182" s="258" t="s">
        <v>91</v>
      </c>
      <c r="D182" s="96">
        <f>SUM(D176:D181)</f>
        <v>12176</v>
      </c>
      <c r="E182" s="97">
        <f t="shared" si="17"/>
        <v>0.1277810427336076</v>
      </c>
      <c r="F182" s="259">
        <f>+'DistrictxDiv-Dept'!D182</f>
        <v>95288</v>
      </c>
    </row>
    <row r="183" spans="1:6" ht="12.75" customHeight="1" x14ac:dyDescent="0.2">
      <c r="A183" s="315"/>
      <c r="B183" s="322"/>
      <c r="C183" s="192" t="s">
        <v>262</v>
      </c>
      <c r="D183" s="94"/>
      <c r="E183" s="95"/>
      <c r="F183" s="286"/>
    </row>
    <row r="184" spans="1:6" ht="12.75" customHeight="1" x14ac:dyDescent="0.2">
      <c r="A184" s="315"/>
      <c r="B184" s="322"/>
      <c r="C184" s="18" t="s">
        <v>7</v>
      </c>
      <c r="D184" s="16">
        <v>4368</v>
      </c>
      <c r="E184" s="20">
        <f t="shared" si="17"/>
        <v>0.12551724137931033</v>
      </c>
      <c r="F184" s="19">
        <f>+'DistrictxDiv-Dept'!D184</f>
        <v>34800</v>
      </c>
    </row>
    <row r="185" spans="1:6" ht="12.75" customHeight="1" x14ac:dyDescent="0.2">
      <c r="A185" s="315"/>
      <c r="B185" s="322"/>
      <c r="C185" s="18" t="s">
        <v>95</v>
      </c>
      <c r="D185" s="11">
        <v>4128</v>
      </c>
      <c r="E185" s="12">
        <f t="shared" si="17"/>
        <v>0.15357142857142858</v>
      </c>
      <c r="F185" s="11">
        <f>+'DistrictxDiv-Dept'!D185</f>
        <v>26880</v>
      </c>
    </row>
    <row r="186" spans="1:6" ht="12.75" customHeight="1" x14ac:dyDescent="0.2">
      <c r="A186" s="315"/>
      <c r="B186" s="322"/>
      <c r="C186" s="18" t="s">
        <v>357</v>
      </c>
      <c r="D186" s="7">
        <v>3168</v>
      </c>
      <c r="E186" s="12">
        <f t="shared" si="17"/>
        <v>0.13000656598818122</v>
      </c>
      <c r="F186" s="11">
        <f>+'DistrictxDiv-Dept'!D186</f>
        <v>24368</v>
      </c>
    </row>
    <row r="187" spans="1:6" ht="12.75" customHeight="1" x14ac:dyDescent="0.2">
      <c r="A187" s="315"/>
      <c r="B187" s="322"/>
      <c r="C187" s="18" t="s">
        <v>164</v>
      </c>
      <c r="D187" s="17">
        <v>2048</v>
      </c>
      <c r="E187" s="12">
        <f t="shared" si="17"/>
        <v>0.1540312876052948</v>
      </c>
      <c r="F187" s="11">
        <f>+'DistrictxDiv-Dept'!D187</f>
        <v>13296.000000000002</v>
      </c>
    </row>
    <row r="188" spans="1:6" ht="12.75" customHeight="1" x14ac:dyDescent="0.2">
      <c r="A188" s="315"/>
      <c r="B188" s="322"/>
      <c r="C188" s="18" t="s">
        <v>10</v>
      </c>
      <c r="D188" s="11">
        <v>2784</v>
      </c>
      <c r="E188" s="12">
        <f t="shared" si="17"/>
        <v>0.25217391304347825</v>
      </c>
      <c r="F188" s="11">
        <f>+'DistrictxDiv-Dept'!D188</f>
        <v>11040</v>
      </c>
    </row>
    <row r="189" spans="1:6" ht="12.75" customHeight="1" x14ac:dyDescent="0.2">
      <c r="A189" s="315"/>
      <c r="B189" s="322"/>
      <c r="C189" s="258" t="s">
        <v>91</v>
      </c>
      <c r="D189" s="96">
        <f>SUM(D184:D188)</f>
        <v>16496</v>
      </c>
      <c r="E189" s="97">
        <f t="shared" si="17"/>
        <v>0.14944194810842151</v>
      </c>
      <c r="F189" s="96">
        <f>+'DistrictxDiv-Dept'!D189</f>
        <v>110384</v>
      </c>
    </row>
    <row r="190" spans="1:6" ht="12.75" customHeight="1" thickBot="1" x14ac:dyDescent="0.25">
      <c r="A190" s="315"/>
      <c r="B190" s="302"/>
      <c r="C190" s="209" t="s">
        <v>26</v>
      </c>
      <c r="D190" s="208">
        <f>SUM(D182,D189)</f>
        <v>28672</v>
      </c>
      <c r="E190" s="206">
        <f t="shared" si="17"/>
        <v>0.13940643354467308</v>
      </c>
      <c r="F190" s="205">
        <f>+'DistrictxDiv-Dept'!D190</f>
        <v>205672</v>
      </c>
    </row>
    <row r="191" spans="1:6" ht="12.75" customHeight="1" x14ac:dyDescent="0.2">
      <c r="A191" s="315"/>
      <c r="B191" s="300" t="s">
        <v>512</v>
      </c>
      <c r="C191" s="192" t="s">
        <v>160</v>
      </c>
      <c r="D191" s="220"/>
      <c r="E191" s="264"/>
      <c r="F191" s="278"/>
    </row>
    <row r="192" spans="1:6" ht="12.75" customHeight="1" x14ac:dyDescent="0.2">
      <c r="A192" s="315"/>
      <c r="B192" s="322"/>
      <c r="C192" s="191" t="s">
        <v>38</v>
      </c>
      <c r="D192" s="265">
        <v>4544</v>
      </c>
      <c r="E192" s="20">
        <f t="shared" ref="E192:E200" si="18">+D192/$F192</f>
        <v>0.21580547112462006</v>
      </c>
      <c r="F192" s="19">
        <f>+'DistrictxDiv-Dept'!D192</f>
        <v>21056</v>
      </c>
    </row>
    <row r="193" spans="1:6" ht="12.75" customHeight="1" x14ac:dyDescent="0.2">
      <c r="A193" s="315"/>
      <c r="B193" s="322"/>
      <c r="C193" s="191" t="s">
        <v>354</v>
      </c>
      <c r="D193" s="19">
        <v>0</v>
      </c>
      <c r="E193" s="20" t="s">
        <v>165</v>
      </c>
      <c r="F193" s="11">
        <f>+'DistrictxDiv-Dept'!D193</f>
        <v>0</v>
      </c>
    </row>
    <row r="194" spans="1:6" ht="12.75" customHeight="1" x14ac:dyDescent="0.2">
      <c r="A194" s="315"/>
      <c r="B194" s="322"/>
      <c r="C194" s="18" t="s">
        <v>0</v>
      </c>
      <c r="D194" s="77">
        <v>2352</v>
      </c>
      <c r="E194" s="12">
        <f t="shared" si="18"/>
        <v>0.29878048780487804</v>
      </c>
      <c r="F194" s="11">
        <f>+'DistrictxDiv-Dept'!D194</f>
        <v>7872.0000000000009</v>
      </c>
    </row>
    <row r="195" spans="1:6" ht="12.75" customHeight="1" x14ac:dyDescent="0.2">
      <c r="A195" s="315"/>
      <c r="B195" s="322"/>
      <c r="C195" s="191" t="s">
        <v>39</v>
      </c>
      <c r="D195" s="7">
        <v>7968</v>
      </c>
      <c r="E195" s="12">
        <f t="shared" si="18"/>
        <v>0.2057001239157373</v>
      </c>
      <c r="F195" s="11">
        <f>+'DistrictxDiv-Dept'!D195</f>
        <v>38736</v>
      </c>
    </row>
    <row r="196" spans="1:6" ht="12.75" customHeight="1" x14ac:dyDescent="0.2">
      <c r="A196" s="315"/>
      <c r="B196" s="322"/>
      <c r="C196" s="18" t="s">
        <v>2</v>
      </c>
      <c r="D196" s="7">
        <v>0</v>
      </c>
      <c r="E196" s="12">
        <f t="shared" si="18"/>
        <v>0</v>
      </c>
      <c r="F196" s="11">
        <f>+'DistrictxDiv-Dept'!D196</f>
        <v>8256</v>
      </c>
    </row>
    <row r="197" spans="1:6" ht="12.75" customHeight="1" x14ac:dyDescent="0.2">
      <c r="A197" s="315"/>
      <c r="B197" s="322"/>
      <c r="C197" s="191" t="s">
        <v>3</v>
      </c>
      <c r="D197" s="7">
        <v>0</v>
      </c>
      <c r="E197" s="12">
        <f t="shared" si="18"/>
        <v>0</v>
      </c>
      <c r="F197" s="11">
        <f>+'DistrictxDiv-Dept'!D197</f>
        <v>19439.999999999996</v>
      </c>
    </row>
    <row r="198" spans="1:6" ht="12.75" customHeight="1" x14ac:dyDescent="0.2">
      <c r="A198" s="315"/>
      <c r="B198" s="322"/>
      <c r="C198" s="195" t="s">
        <v>353</v>
      </c>
      <c r="D198" s="199">
        <v>3536</v>
      </c>
      <c r="E198" s="12">
        <f t="shared" si="18"/>
        <v>0.22323232323232323</v>
      </c>
      <c r="F198" s="11">
        <f>+'DistrictxDiv-Dept'!D198</f>
        <v>15840</v>
      </c>
    </row>
    <row r="199" spans="1:6" ht="12.75" customHeight="1" x14ac:dyDescent="0.2">
      <c r="A199" s="315"/>
      <c r="B199" s="322"/>
      <c r="C199" s="18" t="s">
        <v>5</v>
      </c>
      <c r="D199" s="7">
        <v>8064</v>
      </c>
      <c r="E199" s="12">
        <f t="shared" si="18"/>
        <v>0.19999999999999996</v>
      </c>
      <c r="F199" s="11">
        <f>+'DistrictxDiv-Dept'!D199</f>
        <v>40320.000000000007</v>
      </c>
    </row>
    <row r="200" spans="1:6" ht="12.75" customHeight="1" x14ac:dyDescent="0.2">
      <c r="A200" s="315"/>
      <c r="B200" s="322"/>
      <c r="C200" s="258" t="s">
        <v>91</v>
      </c>
      <c r="D200" s="259">
        <f>SUM(D192:D199)</f>
        <v>26464</v>
      </c>
      <c r="E200" s="97">
        <f t="shared" si="18"/>
        <v>0.17465681098204858</v>
      </c>
      <c r="F200" s="259">
        <f>+'DistrictxDiv-Dept'!D200</f>
        <v>151520</v>
      </c>
    </row>
    <row r="201" spans="1:6" ht="12.75" customHeight="1" x14ac:dyDescent="0.2">
      <c r="A201" s="315"/>
      <c r="B201" s="322"/>
      <c r="C201" s="192" t="s">
        <v>254</v>
      </c>
      <c r="D201" s="94"/>
      <c r="E201" s="95"/>
      <c r="F201" s="286"/>
    </row>
    <row r="202" spans="1:6" ht="12.75" customHeight="1" x14ac:dyDescent="0.2">
      <c r="A202" s="315"/>
      <c r="B202" s="322"/>
      <c r="C202" s="18" t="s">
        <v>532</v>
      </c>
      <c r="D202" s="19">
        <v>768</v>
      </c>
      <c r="E202" s="20">
        <f t="shared" ref="E202:E206" si="19">+D202/$F202</f>
        <v>8.8397790055248615E-2</v>
      </c>
      <c r="F202" s="19">
        <f>+'DistrictxDiv-Dept'!D202</f>
        <v>8688</v>
      </c>
    </row>
    <row r="203" spans="1:6" ht="12.75" customHeight="1" x14ac:dyDescent="0.2">
      <c r="A203" s="315"/>
      <c r="B203" s="322"/>
      <c r="C203" s="18" t="s">
        <v>36</v>
      </c>
      <c r="D203" s="19">
        <v>12944</v>
      </c>
      <c r="E203" s="12">
        <f t="shared" si="19"/>
        <v>0.33485099337748342</v>
      </c>
      <c r="F203" s="11">
        <f>+'DistrictxDiv-Dept'!D203</f>
        <v>38656</v>
      </c>
    </row>
    <row r="204" spans="1:6" ht="12.75" customHeight="1" x14ac:dyDescent="0.2">
      <c r="A204" s="315"/>
      <c r="B204" s="322"/>
      <c r="C204" s="18" t="s">
        <v>97</v>
      </c>
      <c r="D204" s="11">
        <v>0</v>
      </c>
      <c r="E204" s="12">
        <f t="shared" si="19"/>
        <v>0</v>
      </c>
      <c r="F204" s="11">
        <f>+'DistrictxDiv-Dept'!D204</f>
        <v>3072</v>
      </c>
    </row>
    <row r="205" spans="1:6" ht="12.75" customHeight="1" x14ac:dyDescent="0.2">
      <c r="A205" s="315"/>
      <c r="B205" s="322"/>
      <c r="C205" s="18" t="s">
        <v>52</v>
      </c>
      <c r="D205" s="11">
        <v>4224</v>
      </c>
      <c r="E205" s="12">
        <f t="shared" si="19"/>
        <v>0.16879795396419436</v>
      </c>
      <c r="F205" s="11">
        <f>+'DistrictxDiv-Dept'!D205</f>
        <v>25024</v>
      </c>
    </row>
    <row r="206" spans="1:6" ht="12.75" customHeight="1" x14ac:dyDescent="0.2">
      <c r="A206" s="315"/>
      <c r="B206" s="322"/>
      <c r="C206" s="258" t="s">
        <v>91</v>
      </c>
      <c r="D206" s="96">
        <f>SUM(D202:D205)</f>
        <v>17936</v>
      </c>
      <c r="E206" s="97">
        <f t="shared" si="19"/>
        <v>0.23775185577942737</v>
      </c>
      <c r="F206" s="96">
        <f>+'DistrictxDiv-Dept'!D206</f>
        <v>75440</v>
      </c>
    </row>
    <row r="207" spans="1:6" ht="12.75" customHeight="1" x14ac:dyDescent="0.2">
      <c r="A207" s="315"/>
      <c r="B207" s="322"/>
      <c r="C207" s="192" t="s">
        <v>128</v>
      </c>
      <c r="D207" s="94"/>
      <c r="E207" s="95"/>
      <c r="F207" s="74"/>
    </row>
    <row r="208" spans="1:6" ht="12.75" customHeight="1" x14ac:dyDescent="0.2">
      <c r="A208" s="315"/>
      <c r="B208" s="322"/>
      <c r="C208" s="18" t="s">
        <v>1</v>
      </c>
      <c r="D208" s="73">
        <v>36736.000000000007</v>
      </c>
      <c r="E208" s="20">
        <f t="shared" ref="E208:E211" si="20">+D208/$F208</f>
        <v>0.1755754377915425</v>
      </c>
      <c r="F208" s="19">
        <f>+'DistrictxDiv-Dept'!D208</f>
        <v>209231.99999999994</v>
      </c>
    </row>
    <row r="209" spans="1:6" ht="12.75" customHeight="1" x14ac:dyDescent="0.2">
      <c r="A209" s="315"/>
      <c r="B209" s="322"/>
      <c r="C209" s="18" t="s">
        <v>4</v>
      </c>
      <c r="D209" s="11">
        <v>5376</v>
      </c>
      <c r="E209" s="12">
        <f t="shared" si="20"/>
        <v>0.29473684210526313</v>
      </c>
      <c r="F209" s="11">
        <f>+'DistrictxDiv-Dept'!D209</f>
        <v>18240</v>
      </c>
    </row>
    <row r="210" spans="1:6" ht="12.75" customHeight="1" x14ac:dyDescent="0.2">
      <c r="A210" s="315"/>
      <c r="B210" s="322"/>
      <c r="C210" s="258" t="s">
        <v>91</v>
      </c>
      <c r="D210" s="96">
        <f>SUM(D208:D209)</f>
        <v>42112.000000000007</v>
      </c>
      <c r="E210" s="97">
        <f t="shared" si="20"/>
        <v>0.18513047759724283</v>
      </c>
      <c r="F210" s="259">
        <f>+'DistrictxDiv-Dept'!D210</f>
        <v>227471.99999999994</v>
      </c>
    </row>
    <row r="211" spans="1:6" ht="12.75" customHeight="1" thickBot="1" x14ac:dyDescent="0.25">
      <c r="A211" s="315"/>
      <c r="B211" s="302"/>
      <c r="C211" s="209" t="s">
        <v>26</v>
      </c>
      <c r="D211" s="208">
        <f>SUM(D200,D206,D210)</f>
        <v>86512</v>
      </c>
      <c r="E211" s="206">
        <f t="shared" si="20"/>
        <v>0.19037391732976552</v>
      </c>
      <c r="F211" s="205">
        <f>+'DistrictxDiv-Dept'!D211</f>
        <v>454431.99999999994</v>
      </c>
    </row>
    <row r="212" spans="1:6" ht="12.75" customHeight="1" x14ac:dyDescent="0.2">
      <c r="A212" s="299" t="s">
        <v>132</v>
      </c>
      <c r="B212" s="300" t="s">
        <v>513</v>
      </c>
      <c r="C212" s="190" t="s">
        <v>332</v>
      </c>
      <c r="D212" s="220"/>
      <c r="E212" s="264"/>
      <c r="F212" s="278"/>
    </row>
    <row r="213" spans="1:6" ht="12.75" customHeight="1" x14ac:dyDescent="0.2">
      <c r="A213" s="299"/>
      <c r="B213" s="301"/>
      <c r="C213" s="18" t="s">
        <v>17</v>
      </c>
      <c r="D213" s="19">
        <v>0</v>
      </c>
      <c r="E213" s="20">
        <f t="shared" ref="E213:E217" si="21">+D213/$F213</f>
        <v>0</v>
      </c>
      <c r="F213" s="73">
        <f>+'DistrictxDiv-Dept'!D213</f>
        <v>13296</v>
      </c>
    </row>
    <row r="214" spans="1:6" ht="12.75" customHeight="1" x14ac:dyDescent="0.2">
      <c r="A214" s="299"/>
      <c r="B214" s="301"/>
      <c r="C214" s="18" t="s">
        <v>18</v>
      </c>
      <c r="D214" s="11">
        <v>0</v>
      </c>
      <c r="E214" s="12">
        <f t="shared" si="21"/>
        <v>0</v>
      </c>
      <c r="F214" s="17">
        <f>+'DistrictxDiv-Dept'!D214</f>
        <v>13344</v>
      </c>
    </row>
    <row r="215" spans="1:6" ht="12.75" customHeight="1" x14ac:dyDescent="0.2">
      <c r="A215" s="299"/>
      <c r="B215" s="301"/>
      <c r="C215" s="18" t="s">
        <v>6</v>
      </c>
      <c r="D215" s="11">
        <v>39919.999999999993</v>
      </c>
      <c r="E215" s="12">
        <f t="shared" si="21"/>
        <v>0.22250958708641763</v>
      </c>
      <c r="F215" s="17">
        <f>+'DistrictxDiv-Dept'!D215</f>
        <v>179407.99999999991</v>
      </c>
    </row>
    <row r="216" spans="1:6" ht="12.75" customHeight="1" x14ac:dyDescent="0.2">
      <c r="A216" s="299"/>
      <c r="B216" s="301"/>
      <c r="C216" s="18" t="s">
        <v>19</v>
      </c>
      <c r="D216" s="11">
        <v>6864</v>
      </c>
      <c r="E216" s="12">
        <f t="shared" si="21"/>
        <v>0.26432532347504623</v>
      </c>
      <c r="F216" s="17">
        <f>+'DistrictxDiv-Dept'!D216</f>
        <v>25968</v>
      </c>
    </row>
    <row r="217" spans="1:6" ht="12.75" customHeight="1" x14ac:dyDescent="0.2">
      <c r="A217" s="299"/>
      <c r="B217" s="301"/>
      <c r="C217" s="258" t="s">
        <v>91</v>
      </c>
      <c r="D217" s="96">
        <f>SUM(D213:D216)</f>
        <v>46783.999999999993</v>
      </c>
      <c r="E217" s="97">
        <f t="shared" si="21"/>
        <v>0.201641266119578</v>
      </c>
      <c r="F217" s="259">
        <f>+'DistrictxDiv-Dept'!D217</f>
        <v>232015.99999999991</v>
      </c>
    </row>
    <row r="218" spans="1:6" ht="12.75" customHeight="1" x14ac:dyDescent="0.2">
      <c r="A218" s="299"/>
      <c r="B218" s="301"/>
      <c r="C218" s="183" t="s">
        <v>161</v>
      </c>
      <c r="D218" s="94"/>
      <c r="E218" s="95"/>
      <c r="F218" s="286"/>
    </row>
    <row r="219" spans="1:6" ht="12.75" customHeight="1" x14ac:dyDescent="0.2">
      <c r="A219" s="299"/>
      <c r="B219" s="301"/>
      <c r="C219" s="191" t="s">
        <v>487</v>
      </c>
      <c r="D219" s="19">
        <v>4144</v>
      </c>
      <c r="E219" s="20">
        <f t="shared" ref="E219:E227" si="22">+D219/$F219</f>
        <v>0.1069364161849711</v>
      </c>
      <c r="F219" s="73">
        <f>+'DistrictxDiv-Dept'!D219</f>
        <v>38752</v>
      </c>
    </row>
    <row r="220" spans="1:6" ht="12.75" customHeight="1" x14ac:dyDescent="0.2">
      <c r="A220" s="299"/>
      <c r="B220" s="301"/>
      <c r="C220" s="191" t="s">
        <v>20</v>
      </c>
      <c r="D220" s="11">
        <v>1104</v>
      </c>
      <c r="E220" s="12">
        <f t="shared" si="22"/>
        <v>0.20353982300884957</v>
      </c>
      <c r="F220" s="73">
        <f>+'DistrictxDiv-Dept'!D220</f>
        <v>5424</v>
      </c>
    </row>
    <row r="221" spans="1:6" ht="12.75" customHeight="1" x14ac:dyDescent="0.2">
      <c r="A221" s="299"/>
      <c r="B221" s="301"/>
      <c r="C221" s="18" t="s">
        <v>15</v>
      </c>
      <c r="D221" s="11">
        <v>15872</v>
      </c>
      <c r="E221" s="12">
        <f t="shared" si="22"/>
        <v>0.224586823635952</v>
      </c>
      <c r="F221" s="73">
        <f>+'DistrictxDiv-Dept'!D221</f>
        <v>70672</v>
      </c>
    </row>
    <row r="222" spans="1:6" ht="12.75" customHeight="1" x14ac:dyDescent="0.2">
      <c r="A222" s="299"/>
      <c r="B222" s="301"/>
      <c r="C222" s="18" t="s">
        <v>16</v>
      </c>
      <c r="D222" s="11">
        <v>8224</v>
      </c>
      <c r="E222" s="12">
        <f t="shared" si="22"/>
        <v>0.24487851357789422</v>
      </c>
      <c r="F222" s="73">
        <f>+'DistrictxDiv-Dept'!D222</f>
        <v>33584</v>
      </c>
    </row>
    <row r="223" spans="1:6" ht="12.75" customHeight="1" x14ac:dyDescent="0.2">
      <c r="A223" s="299"/>
      <c r="B223" s="301"/>
      <c r="C223" s="18" t="s">
        <v>139</v>
      </c>
      <c r="D223" s="11">
        <v>1200</v>
      </c>
      <c r="E223" s="12">
        <f t="shared" si="22"/>
        <v>7.2115384615384609E-2</v>
      </c>
      <c r="F223" s="73">
        <f>+'DistrictxDiv-Dept'!D223</f>
        <v>16640</v>
      </c>
    </row>
    <row r="224" spans="1:6" ht="12.75" customHeight="1" x14ac:dyDescent="0.2">
      <c r="A224" s="299"/>
      <c r="B224" s="301"/>
      <c r="C224" s="18" t="s">
        <v>489</v>
      </c>
      <c r="D224" s="11">
        <v>4800</v>
      </c>
      <c r="E224" s="12">
        <f t="shared" si="22"/>
        <v>0.36630036630036628</v>
      </c>
      <c r="F224" s="73">
        <f>+'DistrictxDiv-Dept'!D224</f>
        <v>13104</v>
      </c>
    </row>
    <row r="225" spans="1:6" ht="12.75" customHeight="1" x14ac:dyDescent="0.2">
      <c r="A225" s="299"/>
      <c r="B225" s="301"/>
      <c r="C225" s="18" t="s">
        <v>25</v>
      </c>
      <c r="D225" s="11">
        <v>0</v>
      </c>
      <c r="E225" s="12">
        <f t="shared" si="22"/>
        <v>0</v>
      </c>
      <c r="F225" s="73">
        <f>+'DistrictxDiv-Dept'!D225</f>
        <v>11856</v>
      </c>
    </row>
    <row r="226" spans="1:6" ht="12.75" customHeight="1" x14ac:dyDescent="0.2">
      <c r="A226" s="299"/>
      <c r="B226" s="301"/>
      <c r="C226" s="18" t="s">
        <v>538</v>
      </c>
      <c r="D226" s="11">
        <v>0</v>
      </c>
      <c r="E226" s="12">
        <f t="shared" si="22"/>
        <v>0</v>
      </c>
      <c r="F226" s="73">
        <f>+'DistrictxDiv-Dept'!D226</f>
        <v>2352</v>
      </c>
    </row>
    <row r="227" spans="1:6" ht="12.75" customHeight="1" x14ac:dyDescent="0.2">
      <c r="A227" s="299"/>
      <c r="B227" s="301"/>
      <c r="C227" s="268" t="s">
        <v>91</v>
      </c>
      <c r="D227" s="96">
        <f>SUM(D219:D226)</f>
        <v>35344</v>
      </c>
      <c r="E227" s="97">
        <f t="shared" si="22"/>
        <v>0.18371590153027278</v>
      </c>
      <c r="F227" s="259">
        <f>+'DistrictxDiv-Dept'!D227</f>
        <v>192384</v>
      </c>
    </row>
    <row r="228" spans="1:6" ht="12.75" customHeight="1" x14ac:dyDescent="0.2">
      <c r="A228" s="299"/>
      <c r="B228" s="301"/>
      <c r="C228" s="192" t="s">
        <v>162</v>
      </c>
      <c r="D228" s="94"/>
      <c r="E228" s="95"/>
      <c r="F228" s="286"/>
    </row>
    <row r="229" spans="1:6" ht="12.75" customHeight="1" x14ac:dyDescent="0.2">
      <c r="A229" s="299"/>
      <c r="B229" s="301"/>
      <c r="C229" s="188" t="s">
        <v>357</v>
      </c>
      <c r="D229" s="19">
        <v>2400</v>
      </c>
      <c r="E229" s="20">
        <f t="shared" ref="E229:E233" si="23">+D229/$F229</f>
        <v>0.5</v>
      </c>
      <c r="F229" s="73">
        <f>+'DistrictxDiv-Dept'!D229</f>
        <v>4800</v>
      </c>
    </row>
    <row r="230" spans="1:6" ht="12.75" customHeight="1" x14ac:dyDescent="0.2">
      <c r="A230" s="299"/>
      <c r="B230" s="301"/>
      <c r="C230" s="18" t="s">
        <v>22</v>
      </c>
      <c r="D230" s="11">
        <v>20208</v>
      </c>
      <c r="E230" s="12">
        <f t="shared" si="23"/>
        <v>0.2033816425120773</v>
      </c>
      <c r="F230" s="17">
        <f>+'DistrictxDiv-Dept'!D230</f>
        <v>99360</v>
      </c>
    </row>
    <row r="231" spans="1:6" ht="12.75" customHeight="1" x14ac:dyDescent="0.2">
      <c r="A231" s="299"/>
      <c r="B231" s="301"/>
      <c r="C231" s="188" t="s">
        <v>23</v>
      </c>
      <c r="D231" s="11">
        <v>8112</v>
      </c>
      <c r="E231" s="12">
        <f t="shared" si="23"/>
        <v>0.10602258469259726</v>
      </c>
      <c r="F231" s="17">
        <f>+'DistrictxDiv-Dept'!D231</f>
        <v>76511.999999999985</v>
      </c>
    </row>
    <row r="232" spans="1:6" ht="12.75" customHeight="1" x14ac:dyDescent="0.2">
      <c r="A232" s="299"/>
      <c r="B232" s="301"/>
      <c r="C232" s="18" t="s">
        <v>24</v>
      </c>
      <c r="D232" s="11">
        <v>7200</v>
      </c>
      <c r="E232" s="12">
        <f t="shared" si="23"/>
        <v>0.20380434782608692</v>
      </c>
      <c r="F232" s="17">
        <f>+'DistrictxDiv-Dept'!D232</f>
        <v>35328.000000000007</v>
      </c>
    </row>
    <row r="233" spans="1:6" ht="12.75" customHeight="1" x14ac:dyDescent="0.2">
      <c r="A233" s="299"/>
      <c r="B233" s="301"/>
      <c r="C233" s="258" t="s">
        <v>91</v>
      </c>
      <c r="D233" s="96">
        <f>SUM(D229:D232)</f>
        <v>37920</v>
      </c>
      <c r="E233" s="97">
        <f t="shared" si="23"/>
        <v>0.17555555555555555</v>
      </c>
      <c r="F233" s="259">
        <f>+'DistrictxDiv-Dept'!D233</f>
        <v>216000</v>
      </c>
    </row>
    <row r="234" spans="1:6" ht="12.75" customHeight="1" x14ac:dyDescent="0.2">
      <c r="A234" s="299"/>
      <c r="B234" s="301"/>
      <c r="C234" s="183" t="s">
        <v>163</v>
      </c>
      <c r="D234" s="94"/>
      <c r="E234" s="95"/>
      <c r="F234" s="286"/>
    </row>
    <row r="235" spans="1:6" ht="12.75" customHeight="1" x14ac:dyDescent="0.2">
      <c r="A235" s="299"/>
      <c r="B235" s="301"/>
      <c r="C235" s="191" t="s">
        <v>491</v>
      </c>
      <c r="D235" s="19">
        <v>0</v>
      </c>
      <c r="E235" s="20" t="s">
        <v>165</v>
      </c>
      <c r="F235" s="73">
        <f>+'DistrictxDiv-Dept'!D235</f>
        <v>0</v>
      </c>
    </row>
    <row r="236" spans="1:6" ht="12.75" customHeight="1" x14ac:dyDescent="0.2">
      <c r="A236" s="299"/>
      <c r="B236" s="301"/>
      <c r="C236" s="18" t="s">
        <v>492</v>
      </c>
      <c r="D236" s="19">
        <v>0</v>
      </c>
      <c r="E236" s="20" t="s">
        <v>165</v>
      </c>
      <c r="F236" s="17">
        <f>+'DistrictxDiv-Dept'!D236</f>
        <v>0</v>
      </c>
    </row>
    <row r="237" spans="1:6" ht="12.75" customHeight="1" x14ac:dyDescent="0.2">
      <c r="A237" s="299"/>
      <c r="B237" s="301"/>
      <c r="C237" s="188" t="s">
        <v>493</v>
      </c>
      <c r="D237" s="19">
        <v>0</v>
      </c>
      <c r="E237" s="20" t="s">
        <v>165</v>
      </c>
      <c r="F237" s="17">
        <f>+'DistrictxDiv-Dept'!D237</f>
        <v>0</v>
      </c>
    </row>
    <row r="238" spans="1:6" ht="12.75" customHeight="1" x14ac:dyDescent="0.2">
      <c r="A238" s="299"/>
      <c r="B238" s="301"/>
      <c r="C238" s="188" t="s">
        <v>494</v>
      </c>
      <c r="D238" s="19">
        <v>0</v>
      </c>
      <c r="E238" s="20" t="s">
        <v>165</v>
      </c>
      <c r="F238" s="17">
        <f>+'DistrictxDiv-Dept'!D238</f>
        <v>0</v>
      </c>
    </row>
    <row r="239" spans="1:6" ht="12.75" customHeight="1" x14ac:dyDescent="0.2">
      <c r="A239" s="299"/>
      <c r="B239" s="301"/>
      <c r="C239" s="18" t="s">
        <v>496</v>
      </c>
      <c r="D239" s="19">
        <v>0</v>
      </c>
      <c r="E239" s="20" t="s">
        <v>165</v>
      </c>
      <c r="F239" s="17">
        <f>+'DistrictxDiv-Dept'!D239</f>
        <v>0</v>
      </c>
    </row>
    <row r="240" spans="1:6" ht="12.75" customHeight="1" x14ac:dyDescent="0.2">
      <c r="A240" s="299"/>
      <c r="B240" s="301"/>
      <c r="C240" s="188" t="s">
        <v>495</v>
      </c>
      <c r="D240" s="19">
        <v>0</v>
      </c>
      <c r="E240" s="20" t="s">
        <v>165</v>
      </c>
      <c r="F240" s="17">
        <f>+'DistrictxDiv-Dept'!D240</f>
        <v>0</v>
      </c>
    </row>
    <row r="241" spans="1:6" ht="12.75" customHeight="1" x14ac:dyDescent="0.2">
      <c r="A241" s="299"/>
      <c r="B241" s="301"/>
      <c r="C241" s="18" t="s">
        <v>497</v>
      </c>
      <c r="D241" s="19">
        <v>0</v>
      </c>
      <c r="E241" s="20" t="s">
        <v>165</v>
      </c>
      <c r="F241" s="17">
        <f>+'DistrictxDiv-Dept'!D241</f>
        <v>0</v>
      </c>
    </row>
    <row r="242" spans="1:6" ht="12.75" customHeight="1" x14ac:dyDescent="0.2">
      <c r="A242" s="299"/>
      <c r="B242" s="301"/>
      <c r="C242" s="269" t="s">
        <v>91</v>
      </c>
      <c r="D242" s="96">
        <f>SUM(D235:D241)</f>
        <v>0</v>
      </c>
      <c r="E242" s="97" t="s">
        <v>548</v>
      </c>
      <c r="F242" s="259">
        <f>+'DistrictxDiv-Dept'!D242</f>
        <v>0</v>
      </c>
    </row>
    <row r="243" spans="1:6" ht="12.75" customHeight="1" thickBot="1" x14ac:dyDescent="0.25">
      <c r="A243" s="299"/>
      <c r="B243" s="302"/>
      <c r="C243" s="209" t="s">
        <v>26</v>
      </c>
      <c r="D243" s="208">
        <f>SUM(D217,D227,D233,D242)</f>
        <v>120048</v>
      </c>
      <c r="E243" s="206">
        <f t="shared" ref="E243:E244" si="24">+D243/$F243</f>
        <v>0.18745783885071834</v>
      </c>
      <c r="F243" s="205">
        <f>+'DistrictxDiv-Dept'!D243</f>
        <v>640399.99999999988</v>
      </c>
    </row>
    <row r="244" spans="1:6" ht="12.75" customHeight="1" thickBot="1" x14ac:dyDescent="0.25">
      <c r="A244" s="296" t="s">
        <v>518</v>
      </c>
      <c r="B244" s="297"/>
      <c r="C244" s="298"/>
      <c r="D244" s="245">
        <f>SUM(D190,D211,D243)</f>
        <v>235232</v>
      </c>
      <c r="E244" s="273">
        <f t="shared" si="24"/>
        <v>0.18087756746615158</v>
      </c>
      <c r="F244" s="287">
        <f>+'DistrictxDiv-Dept'!D244</f>
        <v>1300504</v>
      </c>
    </row>
    <row r="245" spans="1:6" ht="12.75" customHeight="1" x14ac:dyDescent="0.2">
      <c r="A245" s="303" t="s">
        <v>345</v>
      </c>
      <c r="B245" s="300" t="s">
        <v>509</v>
      </c>
      <c r="C245" s="196" t="s">
        <v>347</v>
      </c>
      <c r="D245" s="220"/>
      <c r="E245" s="264"/>
      <c r="F245" s="278"/>
    </row>
    <row r="246" spans="1:6" ht="12.75" customHeight="1" x14ac:dyDescent="0.2">
      <c r="A246" s="299"/>
      <c r="B246" s="304"/>
      <c r="C246" s="191" t="s">
        <v>38</v>
      </c>
      <c r="D246" s="19">
        <v>0</v>
      </c>
      <c r="E246" s="20" t="e">
        <v>#DIV/0!</v>
      </c>
      <c r="F246" s="73">
        <f>+'DistrictxDiv-Dept'!D246</f>
        <v>0</v>
      </c>
    </row>
    <row r="247" spans="1:6" ht="12.75" customHeight="1" x14ac:dyDescent="0.2">
      <c r="A247" s="299"/>
      <c r="B247" s="304"/>
      <c r="C247" s="18" t="s">
        <v>7</v>
      </c>
      <c r="D247" s="11">
        <v>2544</v>
      </c>
      <c r="E247" s="12" t="e">
        <v>#DIV/0!</v>
      </c>
      <c r="F247" s="73">
        <f>+'DistrictxDiv-Dept'!D247</f>
        <v>7968</v>
      </c>
    </row>
    <row r="248" spans="1:6" ht="12.75" customHeight="1" x14ac:dyDescent="0.2">
      <c r="A248" s="299"/>
      <c r="B248" s="304"/>
      <c r="C248" s="18" t="s">
        <v>15</v>
      </c>
      <c r="D248" s="11">
        <v>2016</v>
      </c>
      <c r="E248" s="12" t="e">
        <v>#DIV/0!</v>
      </c>
      <c r="F248" s="73">
        <f>+'DistrictxDiv-Dept'!D248</f>
        <v>7088</v>
      </c>
    </row>
    <row r="249" spans="1:6" ht="12.75" customHeight="1" x14ac:dyDescent="0.2">
      <c r="A249" s="299"/>
      <c r="B249" s="304"/>
      <c r="C249" s="18" t="s">
        <v>0</v>
      </c>
      <c r="D249" s="11">
        <v>0</v>
      </c>
      <c r="E249" s="12" t="e">
        <v>#DIV/0!</v>
      </c>
      <c r="F249" s="73">
        <f>+'DistrictxDiv-Dept'!D249</f>
        <v>0</v>
      </c>
    </row>
    <row r="250" spans="1:6" ht="12.75" customHeight="1" x14ac:dyDescent="0.2">
      <c r="A250" s="299"/>
      <c r="B250" s="304"/>
      <c r="C250" s="18" t="s">
        <v>16</v>
      </c>
      <c r="D250" s="11">
        <v>240</v>
      </c>
      <c r="E250" s="12" t="e">
        <v>#DIV/0!</v>
      </c>
      <c r="F250" s="73">
        <f>+'DistrictxDiv-Dept'!D250</f>
        <v>3632</v>
      </c>
    </row>
    <row r="251" spans="1:6" ht="12.75" customHeight="1" x14ac:dyDescent="0.2">
      <c r="A251" s="299"/>
      <c r="B251" s="304"/>
      <c r="C251" s="18" t="s">
        <v>36</v>
      </c>
      <c r="D251" s="11">
        <v>1152</v>
      </c>
      <c r="E251" s="12" t="e">
        <v>#DIV/0!</v>
      </c>
      <c r="F251" s="73">
        <f>+'DistrictxDiv-Dept'!D251</f>
        <v>2304</v>
      </c>
    </row>
    <row r="252" spans="1:6" ht="12.75" customHeight="1" x14ac:dyDescent="0.2">
      <c r="A252" s="299"/>
      <c r="B252" s="304"/>
      <c r="C252" s="18" t="s">
        <v>39</v>
      </c>
      <c r="D252" s="11">
        <v>4800</v>
      </c>
      <c r="E252" s="12" t="e">
        <v>#DIV/0!</v>
      </c>
      <c r="F252" s="73">
        <f>+'DistrictxDiv-Dept'!D252</f>
        <v>15216</v>
      </c>
    </row>
    <row r="253" spans="1:6" ht="12.75" customHeight="1" x14ac:dyDescent="0.2">
      <c r="A253" s="299"/>
      <c r="B253" s="304"/>
      <c r="C253" s="18" t="s">
        <v>357</v>
      </c>
      <c r="D253" s="11">
        <v>0</v>
      </c>
      <c r="E253" s="12" t="e">
        <v>#DIV/0!</v>
      </c>
      <c r="F253" s="73">
        <f>+'DistrictxDiv-Dept'!D253</f>
        <v>2784</v>
      </c>
    </row>
    <row r="254" spans="1:6" ht="12.75" customHeight="1" x14ac:dyDescent="0.2">
      <c r="A254" s="299"/>
      <c r="B254" s="304"/>
      <c r="C254" s="18" t="s">
        <v>402</v>
      </c>
      <c r="D254" s="11">
        <v>0</v>
      </c>
      <c r="E254" s="12" t="e">
        <v>#DIV/0!</v>
      </c>
      <c r="F254" s="73">
        <f>+'DistrictxDiv-Dept'!D254</f>
        <v>1216</v>
      </c>
    </row>
    <row r="255" spans="1:6" ht="12.75" customHeight="1" x14ac:dyDescent="0.2">
      <c r="A255" s="299"/>
      <c r="B255" s="304"/>
      <c r="C255" s="18" t="s">
        <v>1</v>
      </c>
      <c r="D255" s="11">
        <v>8320</v>
      </c>
      <c r="E255" s="12" t="e">
        <v>#DIV/0!</v>
      </c>
      <c r="F255" s="73">
        <f>+'DistrictxDiv-Dept'!D255</f>
        <v>37488.000000000015</v>
      </c>
    </row>
    <row r="256" spans="1:6" ht="12.75" customHeight="1" x14ac:dyDescent="0.2">
      <c r="A256" s="299"/>
      <c r="B256" s="304"/>
      <c r="C256" s="18" t="s">
        <v>17</v>
      </c>
      <c r="D256" s="19">
        <v>0</v>
      </c>
      <c r="E256" s="20" t="s">
        <v>165</v>
      </c>
      <c r="F256" s="73">
        <f>+'DistrictxDiv-Dept'!D256</f>
        <v>0</v>
      </c>
    </row>
    <row r="257" spans="1:6" ht="12.75" customHeight="1" x14ac:dyDescent="0.2">
      <c r="A257" s="299"/>
      <c r="B257" s="304"/>
      <c r="C257" s="18" t="s">
        <v>18</v>
      </c>
      <c r="D257" s="19">
        <v>0</v>
      </c>
      <c r="E257" s="20" t="s">
        <v>165</v>
      </c>
      <c r="F257" s="73">
        <f>+'DistrictxDiv-Dept'!D257</f>
        <v>0</v>
      </c>
    </row>
    <row r="258" spans="1:6" ht="12.75" customHeight="1" x14ac:dyDescent="0.2">
      <c r="A258" s="299"/>
      <c r="B258" s="304"/>
      <c r="C258" s="18" t="s">
        <v>22</v>
      </c>
      <c r="D258" s="19">
        <v>1392</v>
      </c>
      <c r="E258" s="20" t="s">
        <v>165</v>
      </c>
      <c r="F258" s="73">
        <f>+'DistrictxDiv-Dept'!D258</f>
        <v>0</v>
      </c>
    </row>
    <row r="259" spans="1:6" ht="12.75" customHeight="1" x14ac:dyDescent="0.2">
      <c r="A259" s="299"/>
      <c r="B259" s="304"/>
      <c r="C259" s="18" t="s">
        <v>3</v>
      </c>
      <c r="D259" s="11">
        <v>0</v>
      </c>
      <c r="E259" s="12" t="e">
        <v>#DIV/0!</v>
      </c>
      <c r="F259" s="73">
        <f>+'DistrictxDiv-Dept'!D259</f>
        <v>12624.000000000002</v>
      </c>
    </row>
    <row r="260" spans="1:6" ht="12.75" customHeight="1" x14ac:dyDescent="0.2">
      <c r="A260" s="299"/>
      <c r="B260" s="304"/>
      <c r="C260" s="18" t="s">
        <v>139</v>
      </c>
      <c r="D260" s="11">
        <v>1824</v>
      </c>
      <c r="E260" s="12" t="e">
        <v>#DIV/0!</v>
      </c>
      <c r="F260" s="73">
        <f>+'DistrictxDiv-Dept'!D260</f>
        <v>4080</v>
      </c>
    </row>
    <row r="261" spans="1:6" ht="12.75" customHeight="1" x14ac:dyDescent="0.2">
      <c r="A261" s="299"/>
      <c r="B261" s="304"/>
      <c r="C261" s="18" t="s">
        <v>6</v>
      </c>
      <c r="D261" s="11">
        <v>1536</v>
      </c>
      <c r="E261" s="12" t="e">
        <v>#DIV/0!</v>
      </c>
      <c r="F261" s="73">
        <f>+'DistrictxDiv-Dept'!D261</f>
        <v>2976</v>
      </c>
    </row>
    <row r="262" spans="1:6" ht="12.75" customHeight="1" x14ac:dyDescent="0.2">
      <c r="A262" s="299"/>
      <c r="B262" s="304"/>
      <c r="C262" s="18" t="s">
        <v>9</v>
      </c>
      <c r="D262" s="11">
        <v>0</v>
      </c>
      <c r="E262" s="12" t="e">
        <v>#DIV/0!</v>
      </c>
      <c r="F262" s="73">
        <f>+'DistrictxDiv-Dept'!D262</f>
        <v>14400</v>
      </c>
    </row>
    <row r="263" spans="1:6" ht="12.75" customHeight="1" x14ac:dyDescent="0.2">
      <c r="A263" s="299"/>
      <c r="B263" s="304"/>
      <c r="C263" s="18" t="s">
        <v>4</v>
      </c>
      <c r="D263" s="11">
        <v>0</v>
      </c>
      <c r="E263" s="12" t="e">
        <v>#DIV/0!</v>
      </c>
      <c r="F263" s="73">
        <f>+'DistrictxDiv-Dept'!D263</f>
        <v>872</v>
      </c>
    </row>
    <row r="264" spans="1:6" ht="12.75" customHeight="1" x14ac:dyDescent="0.2">
      <c r="A264" s="299"/>
      <c r="B264" s="304"/>
      <c r="C264" s="18" t="s">
        <v>19</v>
      </c>
      <c r="D264" s="19">
        <v>0</v>
      </c>
      <c r="E264" s="20" t="s">
        <v>165</v>
      </c>
      <c r="F264" s="73">
        <f>+'DistrictxDiv-Dept'!D264</f>
        <v>0</v>
      </c>
    </row>
    <row r="265" spans="1:6" ht="12.75" customHeight="1" x14ac:dyDescent="0.2">
      <c r="A265" s="299"/>
      <c r="B265" s="304"/>
      <c r="C265" s="18" t="s">
        <v>23</v>
      </c>
      <c r="D265" s="11">
        <v>1920</v>
      </c>
      <c r="E265" s="12" t="e">
        <v>#DIV/0!</v>
      </c>
      <c r="F265" s="73">
        <f>+'DistrictxDiv-Dept'!D265</f>
        <v>4416</v>
      </c>
    </row>
    <row r="266" spans="1:6" ht="12.75" customHeight="1" x14ac:dyDescent="0.2">
      <c r="A266" s="299"/>
      <c r="B266" s="304"/>
      <c r="C266" s="18" t="s">
        <v>24</v>
      </c>
      <c r="D266" s="11">
        <v>1968</v>
      </c>
      <c r="E266" s="12" t="e">
        <v>#DIV/0!</v>
      </c>
      <c r="F266" s="73">
        <f>+'DistrictxDiv-Dept'!D266</f>
        <v>13200</v>
      </c>
    </row>
    <row r="267" spans="1:6" ht="12.75" customHeight="1" x14ac:dyDescent="0.2">
      <c r="A267" s="299"/>
      <c r="B267" s="304"/>
      <c r="C267" s="18" t="s">
        <v>52</v>
      </c>
      <c r="D267" s="11">
        <v>576</v>
      </c>
      <c r="E267" s="12" t="e">
        <v>#DIV/0!</v>
      </c>
      <c r="F267" s="73">
        <f>+'DistrictxDiv-Dept'!D267</f>
        <v>6336</v>
      </c>
    </row>
    <row r="268" spans="1:6" ht="12.75" customHeight="1" x14ac:dyDescent="0.2">
      <c r="A268" s="299"/>
      <c r="B268" s="304"/>
      <c r="C268" s="18" t="s">
        <v>25</v>
      </c>
      <c r="D268" s="11">
        <v>2400</v>
      </c>
      <c r="E268" s="12" t="e">
        <v>#DIV/0!</v>
      </c>
      <c r="F268" s="73">
        <f>+'DistrictxDiv-Dept'!D268</f>
        <v>4656</v>
      </c>
    </row>
    <row r="269" spans="1:6" ht="12.75" customHeight="1" x14ac:dyDescent="0.2">
      <c r="A269" s="299"/>
      <c r="B269" s="304"/>
      <c r="C269" s="18" t="s">
        <v>353</v>
      </c>
      <c r="D269" s="11">
        <v>0</v>
      </c>
      <c r="E269" s="12" t="e">
        <v>#DIV/0!</v>
      </c>
      <c r="F269" s="73">
        <f>+'DistrictxDiv-Dept'!D269</f>
        <v>6960</v>
      </c>
    </row>
    <row r="270" spans="1:6" ht="12.75" customHeight="1" x14ac:dyDescent="0.2">
      <c r="A270" s="299"/>
      <c r="B270" s="304"/>
      <c r="C270" s="18" t="s">
        <v>5</v>
      </c>
      <c r="D270" s="11">
        <v>0</v>
      </c>
      <c r="E270" s="12" t="e">
        <v>#DIV/0!</v>
      </c>
      <c r="F270" s="73">
        <f>+'DistrictxDiv-Dept'!D270</f>
        <v>5568</v>
      </c>
    </row>
    <row r="271" spans="1:6" ht="12.75" customHeight="1" thickBot="1" x14ac:dyDescent="0.25">
      <c r="A271" s="299"/>
      <c r="B271" s="305"/>
      <c r="C271" s="209" t="s">
        <v>26</v>
      </c>
      <c r="D271" s="208">
        <f>SUM(D246:D270)</f>
        <v>30688</v>
      </c>
      <c r="E271" s="206">
        <f t="shared" ref="E271:E275" si="25">+D271/$F271</f>
        <v>0.1995526192581803</v>
      </c>
      <c r="F271" s="205">
        <f>+'DistrictxDiv-Dept'!D271</f>
        <v>153784</v>
      </c>
    </row>
    <row r="272" spans="1:6" ht="12.75" customHeight="1" x14ac:dyDescent="0.2">
      <c r="A272" s="299"/>
      <c r="B272" s="300" t="s">
        <v>514</v>
      </c>
      <c r="C272" s="187" t="s">
        <v>472</v>
      </c>
      <c r="D272" s="215">
        <v>864</v>
      </c>
      <c r="E272" s="277">
        <f t="shared" si="25"/>
        <v>1</v>
      </c>
      <c r="F272" s="279">
        <f>+'DistrictxDiv-Dept'!D272</f>
        <v>864</v>
      </c>
    </row>
    <row r="273" spans="1:6" ht="12.75" customHeight="1" x14ac:dyDescent="0.2">
      <c r="A273" s="299"/>
      <c r="B273" s="306"/>
      <c r="C273" s="18" t="s">
        <v>473</v>
      </c>
      <c r="D273" s="11">
        <v>0</v>
      </c>
      <c r="E273" s="12">
        <f t="shared" si="25"/>
        <v>0</v>
      </c>
      <c r="F273" s="17">
        <f>+'DistrictxDiv-Dept'!D273</f>
        <v>3088</v>
      </c>
    </row>
    <row r="274" spans="1:6" ht="12.75" customHeight="1" thickBot="1" x14ac:dyDescent="0.25">
      <c r="A274" s="299"/>
      <c r="B274" s="307"/>
      <c r="C274" s="209" t="s">
        <v>26</v>
      </c>
      <c r="D274" s="212">
        <f>SUM(D272:D273)</f>
        <v>864</v>
      </c>
      <c r="E274" s="206">
        <f t="shared" si="25"/>
        <v>0.21862348178137653</v>
      </c>
      <c r="F274" s="205">
        <f>+'DistrictxDiv-Dept'!D274</f>
        <v>3952</v>
      </c>
    </row>
    <row r="275" spans="1:6" ht="12.75" customHeight="1" thickBot="1" x14ac:dyDescent="0.25">
      <c r="A275" s="296" t="s">
        <v>519</v>
      </c>
      <c r="B275" s="297"/>
      <c r="C275" s="298"/>
      <c r="D275" s="245">
        <f>SUM(D271,D274)</f>
        <v>31552</v>
      </c>
      <c r="E275" s="260">
        <f t="shared" si="25"/>
        <v>0.20003043059288939</v>
      </c>
      <c r="F275" s="288">
        <f>+'DistrictxDiv-Dept'!D275</f>
        <v>157736</v>
      </c>
    </row>
    <row r="276" spans="1:6" x14ac:dyDescent="0.2">
      <c r="D276" s="2"/>
    </row>
  </sheetData>
  <mergeCells count="27">
    <mergeCell ref="A174:C174"/>
    <mergeCell ref="A175:A211"/>
    <mergeCell ref="B175:B190"/>
    <mergeCell ref="B191:B211"/>
    <mergeCell ref="A275:C275"/>
    <mergeCell ref="A212:A243"/>
    <mergeCell ref="B212:B243"/>
    <mergeCell ref="A244:C244"/>
    <mergeCell ref="A245:A274"/>
    <mergeCell ref="B245:B271"/>
    <mergeCell ref="B272:B274"/>
    <mergeCell ref="A114:C114"/>
    <mergeCell ref="A115:A155"/>
    <mergeCell ref="B115:B155"/>
    <mergeCell ref="A156:A173"/>
    <mergeCell ref="B156:B169"/>
    <mergeCell ref="B170:B173"/>
    <mergeCell ref="A40:A78"/>
    <mergeCell ref="B40:B78"/>
    <mergeCell ref="A79:A113"/>
    <mergeCell ref="B79:B94"/>
    <mergeCell ref="B95:B113"/>
    <mergeCell ref="B8:C8"/>
    <mergeCell ref="A9:A38"/>
    <mergeCell ref="B9:B21"/>
    <mergeCell ref="B22:B38"/>
    <mergeCell ref="A39:C39"/>
  </mergeCells>
  <printOptions horizontalCentered="1"/>
  <pageMargins left="0.25" right="0.25" top="1" bottom="1" header="0.5" footer="0.5"/>
  <pageSetup orientation="portrait" r:id="rId1"/>
  <headerFooter alignWithMargins="0">
    <oddFooter>&amp;C&amp;10Collin IRO tkm; 10/29/2020; Page &amp;P of &amp;N
...\Faculty Workload\F-T vs P-T Faculty Load Reports\202110 Contact Hours.xlsx</oddFooter>
  </headerFooter>
  <rowBreaks count="4" manualBreakCount="4">
    <brk id="21" min="1" max="5" man="1"/>
    <brk id="57" min="1" max="5" man="1"/>
    <brk id="97" min="1" max="5" man="1"/>
    <brk id="134" min="1"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1"/>
  <sheetViews>
    <sheetView zoomScale="140" zoomScaleNormal="140" workbookViewId="0">
      <pane ySplit="8" topLeftCell="A9" activePane="bottomLeft" state="frozen"/>
      <selection activeCell="A8" sqref="A8"/>
      <selection pane="bottomLeft" activeCell="A8" sqref="A8"/>
    </sheetView>
  </sheetViews>
  <sheetFormatPr defaultColWidth="8.88671875" defaultRowHeight="12.75" x14ac:dyDescent="0.2"/>
  <cols>
    <col min="1" max="1" width="1.77734375" style="9" customWidth="1"/>
    <col min="2" max="2" width="10.77734375" style="9" customWidth="1"/>
    <col min="3" max="3" width="25.77734375" style="9" customWidth="1"/>
    <col min="4" max="4" width="8.77734375" style="9" customWidth="1"/>
    <col min="5" max="5" width="6.77734375" style="9" customWidth="1"/>
    <col min="6" max="6" width="1.77734375" style="9" customWidth="1"/>
    <col min="7" max="7" width="8.77734375" style="9" customWidth="1"/>
    <col min="8" max="8" width="6.77734375" style="9" customWidth="1"/>
    <col min="9" max="9" width="8.77734375" style="9" customWidth="1"/>
    <col min="10" max="12" width="1.77734375" style="9" customWidth="1"/>
    <col min="13" max="19" width="8.77734375" style="9" customWidth="1"/>
    <col min="20" max="16384" width="8.88671875" style="9"/>
  </cols>
  <sheetData>
    <row r="1" spans="1:11" ht="12.75" customHeight="1" x14ac:dyDescent="0.2">
      <c r="B1" s="27" t="s">
        <v>288</v>
      </c>
      <c r="C1" s="27"/>
      <c r="D1" s="27"/>
      <c r="E1" s="27"/>
      <c r="F1" s="27"/>
      <c r="G1" s="27"/>
      <c r="H1" s="27"/>
      <c r="I1" s="27"/>
      <c r="J1" s="23"/>
      <c r="K1" s="23"/>
    </row>
    <row r="2" spans="1:11" ht="12.75" customHeight="1" x14ac:dyDescent="0.2">
      <c r="B2" s="27" t="s">
        <v>35</v>
      </c>
      <c r="C2" s="27"/>
      <c r="D2" s="27"/>
      <c r="E2" s="27"/>
      <c r="F2" s="27"/>
      <c r="G2" s="27"/>
      <c r="H2" s="27"/>
      <c r="I2" s="27"/>
      <c r="J2" s="23"/>
      <c r="K2" s="23"/>
    </row>
    <row r="3" spans="1:11" ht="12.75" customHeight="1" x14ac:dyDescent="0.2">
      <c r="B3" s="27" t="s">
        <v>45</v>
      </c>
      <c r="C3" s="27"/>
      <c r="D3" s="27"/>
      <c r="E3" s="27"/>
      <c r="F3" s="27"/>
      <c r="G3" s="27"/>
      <c r="H3" s="27"/>
      <c r="I3" s="27"/>
      <c r="J3" s="23"/>
      <c r="K3" s="23"/>
    </row>
    <row r="4" spans="1:11" ht="12.75" customHeight="1" x14ac:dyDescent="0.2">
      <c r="B4" s="27" t="s">
        <v>298</v>
      </c>
      <c r="C4" s="27"/>
      <c r="D4" s="27"/>
      <c r="E4" s="27"/>
      <c r="F4" s="27"/>
      <c r="G4" s="27"/>
      <c r="H4" s="27"/>
      <c r="I4" s="27"/>
    </row>
    <row r="5" spans="1:11" ht="12.75" customHeight="1" x14ac:dyDescent="0.2">
      <c r="B5" s="101"/>
    </row>
    <row r="6" spans="1:11" ht="12.75" customHeight="1" x14ac:dyDescent="0.2">
      <c r="D6" s="291" t="s">
        <v>50</v>
      </c>
      <c r="E6" s="291"/>
      <c r="F6" s="3"/>
      <c r="G6" s="291" t="s">
        <v>27</v>
      </c>
      <c r="H6" s="291"/>
      <c r="I6" s="3"/>
    </row>
    <row r="7" spans="1:11" ht="12.75" customHeight="1" x14ac:dyDescent="0.2">
      <c r="B7" s="4" t="s">
        <v>28</v>
      </c>
      <c r="C7" s="4" t="s">
        <v>29</v>
      </c>
      <c r="D7" s="5" t="s">
        <v>30</v>
      </c>
      <c r="E7" s="168" t="s">
        <v>31</v>
      </c>
      <c r="F7" s="5"/>
      <c r="G7" s="5" t="s">
        <v>30</v>
      </c>
      <c r="H7" s="168" t="s">
        <v>31</v>
      </c>
      <c r="I7" s="5" t="s">
        <v>32</v>
      </c>
    </row>
    <row r="8" spans="1:11" ht="12.75" customHeight="1" thickBot="1" x14ac:dyDescent="0.25">
      <c r="A8" s="236"/>
      <c r="B8" s="295" t="s">
        <v>48</v>
      </c>
      <c r="C8" s="295"/>
      <c r="D8" s="208">
        <f>SUM(D39,D102,D162,D227,D258)</f>
        <v>531</v>
      </c>
      <c r="E8" s="206">
        <f>D8/$I8</f>
        <v>0.36221009549795363</v>
      </c>
      <c r="F8" s="205"/>
      <c r="G8" s="208">
        <f>SUM(G39,G102,G162,G227,G258)</f>
        <v>935</v>
      </c>
      <c r="H8" s="206">
        <f>G8/$I8</f>
        <v>0.63778990450204642</v>
      </c>
      <c r="I8" s="208">
        <f>+D8+G8</f>
        <v>1466</v>
      </c>
    </row>
    <row r="9" spans="1:11" ht="12.75" customHeight="1" x14ac:dyDescent="0.2">
      <c r="A9" s="308" t="s">
        <v>441</v>
      </c>
      <c r="B9" s="309" t="s">
        <v>509</v>
      </c>
      <c r="C9" s="190" t="s">
        <v>312</v>
      </c>
      <c r="D9" s="94"/>
      <c r="E9" s="95"/>
      <c r="F9" s="94"/>
      <c r="G9" s="94"/>
      <c r="H9" s="95"/>
      <c r="I9" s="94"/>
    </row>
    <row r="10" spans="1:11" ht="12.75" customHeight="1" x14ac:dyDescent="0.2">
      <c r="A10" s="308"/>
      <c r="B10" s="310"/>
      <c r="C10" s="191" t="s">
        <v>15</v>
      </c>
      <c r="D10" s="19">
        <v>0</v>
      </c>
      <c r="E10" s="20" t="s">
        <v>165</v>
      </c>
      <c r="F10" s="19"/>
      <c r="G10" s="19">
        <v>0</v>
      </c>
      <c r="H10" s="20" t="s">
        <v>165</v>
      </c>
      <c r="I10" s="19">
        <f t="shared" ref="I10:I57" si="0">+D10+G10</f>
        <v>0</v>
      </c>
    </row>
    <row r="11" spans="1:11" ht="12.75" customHeight="1" x14ac:dyDescent="0.2">
      <c r="A11" s="308"/>
      <c r="B11" s="310"/>
      <c r="C11" s="191" t="s">
        <v>39</v>
      </c>
      <c r="D11" s="11">
        <v>1</v>
      </c>
      <c r="E11" s="12">
        <f t="shared" ref="E11:E57" si="1">+D11/$I11</f>
        <v>0.5</v>
      </c>
      <c r="F11" s="11"/>
      <c r="G11" s="11">
        <v>1</v>
      </c>
      <c r="H11" s="12">
        <f t="shared" ref="H11:H57" si="2">+G11/$I11</f>
        <v>0.5</v>
      </c>
      <c r="I11" s="11">
        <f t="shared" si="0"/>
        <v>2</v>
      </c>
    </row>
    <row r="12" spans="1:11" ht="12.75" customHeight="1" x14ac:dyDescent="0.2">
      <c r="A12" s="308"/>
      <c r="B12" s="311"/>
      <c r="C12" s="18" t="s">
        <v>357</v>
      </c>
      <c r="D12" s="11">
        <v>1</v>
      </c>
      <c r="E12" s="12">
        <f t="shared" si="1"/>
        <v>1</v>
      </c>
      <c r="F12" s="11"/>
      <c r="G12" s="11">
        <v>0</v>
      </c>
      <c r="H12" s="12">
        <f t="shared" si="2"/>
        <v>0</v>
      </c>
      <c r="I12" s="11">
        <f t="shared" si="0"/>
        <v>1</v>
      </c>
    </row>
    <row r="13" spans="1:11" ht="12.75" customHeight="1" x14ac:dyDescent="0.2">
      <c r="A13" s="308"/>
      <c r="B13" s="311"/>
      <c r="C13" s="18" t="s">
        <v>1</v>
      </c>
      <c r="D13" s="11">
        <v>6</v>
      </c>
      <c r="E13" s="12">
        <f t="shared" si="1"/>
        <v>0.75</v>
      </c>
      <c r="F13" s="11"/>
      <c r="G13" s="11">
        <v>2</v>
      </c>
      <c r="H13" s="12">
        <f t="shared" si="2"/>
        <v>0.25</v>
      </c>
      <c r="I13" s="11">
        <f t="shared" si="0"/>
        <v>8</v>
      </c>
    </row>
    <row r="14" spans="1:11" ht="12.75" customHeight="1" x14ac:dyDescent="0.2">
      <c r="A14" s="308"/>
      <c r="B14" s="311"/>
      <c r="C14" s="18" t="s">
        <v>17</v>
      </c>
      <c r="D14" s="11">
        <v>0</v>
      </c>
      <c r="E14" s="20" t="s">
        <v>165</v>
      </c>
      <c r="F14" s="14"/>
      <c r="G14" s="11">
        <v>0</v>
      </c>
      <c r="H14" s="20" t="s">
        <v>165</v>
      </c>
      <c r="I14" s="11">
        <f t="shared" si="0"/>
        <v>0</v>
      </c>
    </row>
    <row r="15" spans="1:11" ht="12.75" customHeight="1" x14ac:dyDescent="0.2">
      <c r="A15" s="308"/>
      <c r="B15" s="311"/>
      <c r="C15" s="18" t="s">
        <v>22</v>
      </c>
      <c r="D15" s="17">
        <v>2</v>
      </c>
      <c r="E15" s="12">
        <f t="shared" si="1"/>
        <v>0.33333333333333331</v>
      </c>
      <c r="F15" s="11"/>
      <c r="G15" s="17">
        <v>4</v>
      </c>
      <c r="H15" s="12">
        <f t="shared" si="2"/>
        <v>0.66666666666666663</v>
      </c>
      <c r="I15" s="11">
        <f t="shared" si="0"/>
        <v>6</v>
      </c>
    </row>
    <row r="16" spans="1:11" ht="12.75" customHeight="1" x14ac:dyDescent="0.2">
      <c r="A16" s="308"/>
      <c r="B16" s="311"/>
      <c r="C16" s="18" t="s">
        <v>6</v>
      </c>
      <c r="D16" s="17">
        <v>1</v>
      </c>
      <c r="E16" s="12">
        <f t="shared" si="1"/>
        <v>1</v>
      </c>
      <c r="F16" s="11"/>
      <c r="G16" s="17">
        <v>0</v>
      </c>
      <c r="H16" s="12">
        <f t="shared" si="2"/>
        <v>0</v>
      </c>
      <c r="I16" s="11">
        <f t="shared" si="0"/>
        <v>1</v>
      </c>
    </row>
    <row r="17" spans="1:9" ht="12.75" customHeight="1" x14ac:dyDescent="0.2">
      <c r="A17" s="308"/>
      <c r="B17" s="311"/>
      <c r="C17" s="18" t="s">
        <v>19</v>
      </c>
      <c r="D17" s="11">
        <v>0</v>
      </c>
      <c r="E17" s="12">
        <f t="shared" si="1"/>
        <v>0</v>
      </c>
      <c r="F17" s="11"/>
      <c r="G17" s="11">
        <v>1</v>
      </c>
      <c r="H17" s="12">
        <f t="shared" si="2"/>
        <v>1</v>
      </c>
      <c r="I17" s="11">
        <f t="shared" si="0"/>
        <v>1</v>
      </c>
    </row>
    <row r="18" spans="1:9" ht="12.75" customHeight="1" x14ac:dyDescent="0.2">
      <c r="A18" s="308"/>
      <c r="B18" s="311"/>
      <c r="C18" s="18" t="s">
        <v>23</v>
      </c>
      <c r="D18" s="11">
        <v>1</v>
      </c>
      <c r="E18" s="12">
        <f t="shared" si="1"/>
        <v>0.25</v>
      </c>
      <c r="F18" s="11"/>
      <c r="G18" s="11">
        <v>3</v>
      </c>
      <c r="H18" s="12">
        <f t="shared" si="2"/>
        <v>0.75</v>
      </c>
      <c r="I18" s="11">
        <f t="shared" si="0"/>
        <v>4</v>
      </c>
    </row>
    <row r="19" spans="1:9" ht="12.75" customHeight="1" x14ac:dyDescent="0.2">
      <c r="A19" s="308"/>
      <c r="B19" s="311"/>
      <c r="C19" s="18" t="s">
        <v>24</v>
      </c>
      <c r="D19" s="11">
        <v>1</v>
      </c>
      <c r="E19" s="12">
        <f t="shared" si="1"/>
        <v>1</v>
      </c>
      <c r="F19" s="11"/>
      <c r="G19" s="11">
        <v>0</v>
      </c>
      <c r="H19" s="12">
        <f t="shared" si="2"/>
        <v>0</v>
      </c>
      <c r="I19" s="11">
        <f t="shared" si="0"/>
        <v>1</v>
      </c>
    </row>
    <row r="20" spans="1:9" ht="12.75" customHeight="1" x14ac:dyDescent="0.2">
      <c r="A20" s="308"/>
      <c r="B20" s="311"/>
      <c r="C20" s="18" t="s">
        <v>5</v>
      </c>
      <c r="D20" s="11">
        <v>1</v>
      </c>
      <c r="E20" s="12">
        <f t="shared" si="1"/>
        <v>1</v>
      </c>
      <c r="F20" s="11"/>
      <c r="G20" s="11">
        <v>0</v>
      </c>
      <c r="H20" s="12">
        <f t="shared" si="2"/>
        <v>0</v>
      </c>
      <c r="I20" s="11">
        <f t="shared" si="0"/>
        <v>1</v>
      </c>
    </row>
    <row r="21" spans="1:9" ht="12.75" customHeight="1" thickBot="1" x14ac:dyDescent="0.25">
      <c r="A21" s="308"/>
      <c r="B21" s="312"/>
      <c r="C21" s="204" t="s">
        <v>26</v>
      </c>
      <c r="D21" s="205">
        <f>SUM(D10:D20)</f>
        <v>14</v>
      </c>
      <c r="E21" s="206">
        <f t="shared" si="1"/>
        <v>0.56000000000000005</v>
      </c>
      <c r="F21" s="207"/>
      <c r="G21" s="205">
        <f>SUM(G10:G20)</f>
        <v>11</v>
      </c>
      <c r="H21" s="206">
        <f t="shared" si="2"/>
        <v>0.44</v>
      </c>
      <c r="I21" s="208">
        <f t="shared" si="0"/>
        <v>25</v>
      </c>
    </row>
    <row r="22" spans="1:9" ht="12.75" customHeight="1" x14ac:dyDescent="0.2">
      <c r="A22" s="308"/>
      <c r="B22" s="313" t="s">
        <v>510</v>
      </c>
      <c r="C22" s="187" t="s">
        <v>479</v>
      </c>
      <c r="D22" s="19">
        <v>3</v>
      </c>
      <c r="E22" s="20">
        <f t="shared" si="1"/>
        <v>0.5</v>
      </c>
      <c r="F22" s="19"/>
      <c r="G22" s="19">
        <v>3</v>
      </c>
      <c r="H22" s="20">
        <f t="shared" si="2"/>
        <v>0.5</v>
      </c>
      <c r="I22" s="19">
        <f t="shared" si="0"/>
        <v>6</v>
      </c>
    </row>
    <row r="23" spans="1:9" ht="12.75" customHeight="1" x14ac:dyDescent="0.2">
      <c r="A23" s="308"/>
      <c r="B23" s="313"/>
      <c r="C23" s="18" t="s">
        <v>480</v>
      </c>
      <c r="D23" s="11">
        <v>1</v>
      </c>
      <c r="E23" s="12">
        <f t="shared" si="1"/>
        <v>1</v>
      </c>
      <c r="F23" s="14"/>
      <c r="G23" s="11">
        <v>0</v>
      </c>
      <c r="H23" s="12">
        <f t="shared" si="2"/>
        <v>0</v>
      </c>
      <c r="I23" s="11">
        <f t="shared" si="0"/>
        <v>1</v>
      </c>
    </row>
    <row r="24" spans="1:9" ht="12.75" customHeight="1" x14ac:dyDescent="0.2">
      <c r="A24" s="308"/>
      <c r="B24" s="313"/>
      <c r="C24" s="18" t="s">
        <v>101</v>
      </c>
      <c r="D24" s="14">
        <v>3</v>
      </c>
      <c r="E24" s="12">
        <f t="shared" si="1"/>
        <v>0.75</v>
      </c>
      <c r="F24" s="14"/>
      <c r="G24" s="11">
        <v>1</v>
      </c>
      <c r="H24" s="12">
        <f t="shared" si="2"/>
        <v>0.25</v>
      </c>
      <c r="I24" s="11">
        <f t="shared" si="0"/>
        <v>4</v>
      </c>
    </row>
    <row r="25" spans="1:9" ht="12.75" customHeight="1" x14ac:dyDescent="0.2">
      <c r="A25" s="308"/>
      <c r="B25" s="313"/>
      <c r="C25" s="18" t="s">
        <v>481</v>
      </c>
      <c r="D25" s="11">
        <v>0</v>
      </c>
      <c r="E25" s="20" t="s">
        <v>165</v>
      </c>
      <c r="F25" s="11"/>
      <c r="G25" s="11">
        <v>0</v>
      </c>
      <c r="H25" s="20" t="s">
        <v>165</v>
      </c>
      <c r="I25" s="11">
        <f t="shared" si="0"/>
        <v>0</v>
      </c>
    </row>
    <row r="26" spans="1:9" ht="12.75" customHeight="1" x14ac:dyDescent="0.2">
      <c r="A26" s="308"/>
      <c r="B26" s="313"/>
      <c r="C26" s="18" t="s">
        <v>482</v>
      </c>
      <c r="D26" s="11">
        <v>1</v>
      </c>
      <c r="E26" s="12">
        <f t="shared" si="1"/>
        <v>1</v>
      </c>
      <c r="F26" s="11"/>
      <c r="G26" s="11">
        <v>0</v>
      </c>
      <c r="H26" s="12">
        <f t="shared" si="2"/>
        <v>0</v>
      </c>
      <c r="I26" s="11">
        <f t="shared" si="0"/>
        <v>1</v>
      </c>
    </row>
    <row r="27" spans="1:9" ht="12.75" customHeight="1" x14ac:dyDescent="0.2">
      <c r="A27" s="308"/>
      <c r="B27" s="313"/>
      <c r="C27" s="18" t="s">
        <v>483</v>
      </c>
      <c r="D27" s="11">
        <v>3</v>
      </c>
      <c r="E27" s="12">
        <f t="shared" si="1"/>
        <v>0.375</v>
      </c>
      <c r="F27" s="11"/>
      <c r="G27" s="11">
        <v>5</v>
      </c>
      <c r="H27" s="12">
        <f t="shared" si="2"/>
        <v>0.625</v>
      </c>
      <c r="I27" s="11">
        <f t="shared" si="0"/>
        <v>8</v>
      </c>
    </row>
    <row r="28" spans="1:9" ht="12.75" customHeight="1" x14ac:dyDescent="0.2">
      <c r="A28" s="308"/>
      <c r="B28" s="313"/>
      <c r="C28" s="18" t="s">
        <v>484</v>
      </c>
      <c r="D28" s="11">
        <v>1</v>
      </c>
      <c r="E28" s="12">
        <f t="shared" si="1"/>
        <v>1</v>
      </c>
      <c r="F28" s="11"/>
      <c r="G28" s="11">
        <v>0</v>
      </c>
      <c r="H28" s="12">
        <f t="shared" si="2"/>
        <v>0</v>
      </c>
      <c r="I28" s="11">
        <f t="shared" si="0"/>
        <v>1</v>
      </c>
    </row>
    <row r="29" spans="1:9" ht="12.75" customHeight="1" x14ac:dyDescent="0.2">
      <c r="A29" s="308"/>
      <c r="B29" s="313"/>
      <c r="C29" s="18" t="s">
        <v>103</v>
      </c>
      <c r="D29" s="11">
        <v>2</v>
      </c>
      <c r="E29" s="12">
        <f t="shared" si="1"/>
        <v>1</v>
      </c>
      <c r="F29" s="11"/>
      <c r="G29" s="11">
        <v>0</v>
      </c>
      <c r="H29" s="12">
        <f t="shared" si="2"/>
        <v>0</v>
      </c>
      <c r="I29" s="11">
        <f t="shared" si="0"/>
        <v>2</v>
      </c>
    </row>
    <row r="30" spans="1:9" ht="12.75" customHeight="1" x14ac:dyDescent="0.2">
      <c r="A30" s="308"/>
      <c r="B30" s="313"/>
      <c r="C30" s="18" t="s">
        <v>104</v>
      </c>
      <c r="D30" s="11">
        <v>2</v>
      </c>
      <c r="E30" s="12">
        <f t="shared" si="1"/>
        <v>1</v>
      </c>
      <c r="F30" s="11"/>
      <c r="G30" s="11">
        <v>0</v>
      </c>
      <c r="H30" s="12">
        <f t="shared" si="2"/>
        <v>0</v>
      </c>
      <c r="I30" s="11">
        <f t="shared" si="0"/>
        <v>2</v>
      </c>
    </row>
    <row r="31" spans="1:9" ht="12.75" customHeight="1" x14ac:dyDescent="0.2">
      <c r="A31" s="308"/>
      <c r="B31" s="313"/>
      <c r="C31" s="18" t="s">
        <v>485</v>
      </c>
      <c r="D31" s="11">
        <v>0</v>
      </c>
      <c r="E31" s="12">
        <f t="shared" si="1"/>
        <v>0</v>
      </c>
      <c r="F31" s="11"/>
      <c r="G31" s="11">
        <v>2</v>
      </c>
      <c r="H31" s="12">
        <f t="shared" si="2"/>
        <v>1</v>
      </c>
      <c r="I31" s="11">
        <f t="shared" si="0"/>
        <v>2</v>
      </c>
    </row>
    <row r="32" spans="1:9" ht="12.75" customHeight="1" x14ac:dyDescent="0.2">
      <c r="A32" s="308"/>
      <c r="B32" s="313"/>
      <c r="C32" s="18" t="s">
        <v>131</v>
      </c>
      <c r="D32" s="73">
        <v>3</v>
      </c>
      <c r="E32" s="20">
        <f t="shared" si="1"/>
        <v>0.375</v>
      </c>
      <c r="F32" s="19"/>
      <c r="G32" s="73">
        <v>5</v>
      </c>
      <c r="H32" s="20">
        <f t="shared" si="2"/>
        <v>0.625</v>
      </c>
      <c r="I32" s="19">
        <f t="shared" si="0"/>
        <v>8</v>
      </c>
    </row>
    <row r="33" spans="1:9" ht="12.75" customHeight="1" x14ac:dyDescent="0.2">
      <c r="A33" s="308"/>
      <c r="B33" s="313"/>
      <c r="C33" s="18" t="s">
        <v>478</v>
      </c>
      <c r="D33" s="11">
        <v>1</v>
      </c>
      <c r="E33" s="12">
        <f t="shared" si="1"/>
        <v>1</v>
      </c>
      <c r="F33" s="14"/>
      <c r="G33" s="11">
        <v>0</v>
      </c>
      <c r="H33" s="12">
        <f t="shared" si="2"/>
        <v>0</v>
      </c>
      <c r="I33" s="11">
        <f t="shared" si="0"/>
        <v>1</v>
      </c>
    </row>
    <row r="34" spans="1:9" ht="12.75" customHeight="1" x14ac:dyDescent="0.2">
      <c r="A34" s="308"/>
      <c r="B34" s="313"/>
      <c r="C34" s="18" t="s">
        <v>105</v>
      </c>
      <c r="D34" s="11">
        <v>1</v>
      </c>
      <c r="E34" s="12">
        <f t="shared" si="1"/>
        <v>0.33333333333333331</v>
      </c>
      <c r="F34" s="11"/>
      <c r="G34" s="11">
        <v>2</v>
      </c>
      <c r="H34" s="12">
        <f t="shared" si="2"/>
        <v>0.66666666666666663</v>
      </c>
      <c r="I34" s="11">
        <f t="shared" si="0"/>
        <v>3</v>
      </c>
    </row>
    <row r="35" spans="1:9" ht="12.75" customHeight="1" x14ac:dyDescent="0.2">
      <c r="A35" s="308"/>
      <c r="B35" s="313"/>
      <c r="C35" s="18" t="s">
        <v>477</v>
      </c>
      <c r="D35" s="11">
        <v>0</v>
      </c>
      <c r="E35" s="20" t="s">
        <v>165</v>
      </c>
      <c r="F35" s="11"/>
      <c r="G35" s="11">
        <v>0</v>
      </c>
      <c r="H35" s="20" t="s">
        <v>165</v>
      </c>
      <c r="I35" s="11">
        <f t="shared" si="0"/>
        <v>0</v>
      </c>
    </row>
    <row r="36" spans="1:9" ht="12.75" customHeight="1" x14ac:dyDescent="0.2">
      <c r="A36" s="308"/>
      <c r="B36" s="313"/>
      <c r="C36" s="18" t="s">
        <v>476</v>
      </c>
      <c r="D36" s="11">
        <v>0</v>
      </c>
      <c r="E36" s="20" t="s">
        <v>165</v>
      </c>
      <c r="F36" s="11"/>
      <c r="G36" s="11">
        <v>0</v>
      </c>
      <c r="H36" s="20" t="s">
        <v>165</v>
      </c>
      <c r="I36" s="11">
        <f t="shared" si="0"/>
        <v>0</v>
      </c>
    </row>
    <row r="37" spans="1:9" ht="12.75" customHeight="1" x14ac:dyDescent="0.2">
      <c r="A37" s="308"/>
      <c r="B37" s="313"/>
      <c r="C37" s="18" t="s">
        <v>475</v>
      </c>
      <c r="D37" s="17">
        <v>3</v>
      </c>
      <c r="E37" s="12">
        <f t="shared" si="1"/>
        <v>0.75</v>
      </c>
      <c r="F37" s="11"/>
      <c r="G37" s="17">
        <v>1</v>
      </c>
      <c r="H37" s="12">
        <f t="shared" si="2"/>
        <v>0.25</v>
      </c>
      <c r="I37" s="11">
        <f t="shared" si="0"/>
        <v>4</v>
      </c>
    </row>
    <row r="38" spans="1:9" ht="12.75" customHeight="1" thickBot="1" x14ac:dyDescent="0.25">
      <c r="A38" s="308"/>
      <c r="B38" s="314"/>
      <c r="C38" s="209" t="s">
        <v>26</v>
      </c>
      <c r="D38" s="205">
        <f>SUM(D22:D37)</f>
        <v>24</v>
      </c>
      <c r="E38" s="206">
        <f t="shared" si="1"/>
        <v>0.55813953488372092</v>
      </c>
      <c r="F38" s="208"/>
      <c r="G38" s="205">
        <f>SUM(G22:G37)</f>
        <v>19</v>
      </c>
      <c r="H38" s="206">
        <f t="shared" si="2"/>
        <v>0.44186046511627908</v>
      </c>
      <c r="I38" s="208">
        <f t="shared" si="0"/>
        <v>43</v>
      </c>
    </row>
    <row r="39" spans="1:9" ht="12.75" customHeight="1" thickBot="1" x14ac:dyDescent="0.25">
      <c r="A39" s="296" t="s">
        <v>515</v>
      </c>
      <c r="B39" s="297"/>
      <c r="C39" s="298"/>
      <c r="D39" s="245">
        <f>SUM(D21,D38)</f>
        <v>38</v>
      </c>
      <c r="E39" s="246">
        <f t="shared" si="1"/>
        <v>0.55882352941176472</v>
      </c>
      <c r="F39" s="247"/>
      <c r="G39" s="245">
        <f>SUM(G21,G38)</f>
        <v>30</v>
      </c>
      <c r="H39" s="246">
        <f t="shared" si="2"/>
        <v>0.44117647058823528</v>
      </c>
      <c r="I39" s="247">
        <f t="shared" si="0"/>
        <v>68</v>
      </c>
    </row>
    <row r="40" spans="1:9" ht="12.75" customHeight="1" x14ac:dyDescent="0.2">
      <c r="A40" s="315" t="s">
        <v>133</v>
      </c>
      <c r="B40" s="309" t="s">
        <v>509</v>
      </c>
      <c r="C40" s="192" t="s">
        <v>86</v>
      </c>
      <c r="D40" s="220"/>
      <c r="E40" s="264"/>
      <c r="F40" s="220"/>
      <c r="G40" s="220"/>
      <c r="H40" s="264"/>
      <c r="I40" s="220"/>
    </row>
    <row r="41" spans="1:9" ht="12.75" customHeight="1" x14ac:dyDescent="0.2">
      <c r="A41" s="316"/>
      <c r="B41" s="316"/>
      <c r="C41" s="18" t="s">
        <v>20</v>
      </c>
      <c r="D41" s="19">
        <v>0</v>
      </c>
      <c r="E41" s="20">
        <f t="shared" si="1"/>
        <v>0</v>
      </c>
      <c r="F41" s="75"/>
      <c r="G41" s="19">
        <v>1</v>
      </c>
      <c r="H41" s="20">
        <f t="shared" si="2"/>
        <v>1</v>
      </c>
      <c r="I41" s="19">
        <f t="shared" si="0"/>
        <v>1</v>
      </c>
    </row>
    <row r="42" spans="1:9" ht="12.75" customHeight="1" x14ac:dyDescent="0.2">
      <c r="A42" s="316"/>
      <c r="B42" s="316"/>
      <c r="C42" s="18" t="s">
        <v>7</v>
      </c>
      <c r="D42" s="11">
        <v>3</v>
      </c>
      <c r="E42" s="12">
        <f t="shared" si="1"/>
        <v>0.375</v>
      </c>
      <c r="F42" s="11"/>
      <c r="G42" s="11">
        <v>5</v>
      </c>
      <c r="H42" s="12">
        <f t="shared" si="2"/>
        <v>0.625</v>
      </c>
      <c r="I42" s="11">
        <f t="shared" si="0"/>
        <v>8</v>
      </c>
    </row>
    <row r="43" spans="1:9" ht="12.75" customHeight="1" x14ac:dyDescent="0.2">
      <c r="A43" s="316"/>
      <c r="B43" s="316"/>
      <c r="C43" s="18" t="s">
        <v>357</v>
      </c>
      <c r="D43" s="11">
        <v>1</v>
      </c>
      <c r="E43" s="12">
        <f t="shared" si="1"/>
        <v>0.25</v>
      </c>
      <c r="F43" s="11"/>
      <c r="G43" s="11">
        <v>3</v>
      </c>
      <c r="H43" s="12">
        <f t="shared" si="2"/>
        <v>0.75</v>
      </c>
      <c r="I43" s="11">
        <f t="shared" si="0"/>
        <v>4</v>
      </c>
    </row>
    <row r="44" spans="1:9" ht="12.75" customHeight="1" x14ac:dyDescent="0.2">
      <c r="A44" s="316"/>
      <c r="B44" s="316"/>
      <c r="C44" s="18" t="s">
        <v>21</v>
      </c>
      <c r="D44" s="11">
        <v>0</v>
      </c>
      <c r="E44" s="12">
        <f t="shared" si="1"/>
        <v>0</v>
      </c>
      <c r="F44" s="11"/>
      <c r="G44" s="11">
        <v>1</v>
      </c>
      <c r="H44" s="12">
        <f t="shared" si="2"/>
        <v>1</v>
      </c>
      <c r="I44" s="11">
        <f t="shared" si="0"/>
        <v>1</v>
      </c>
    </row>
    <row r="45" spans="1:9" ht="12.75" customHeight="1" x14ac:dyDescent="0.2">
      <c r="A45" s="316"/>
      <c r="B45" s="316"/>
      <c r="C45" s="18" t="s">
        <v>22</v>
      </c>
      <c r="D45" s="11">
        <v>11</v>
      </c>
      <c r="E45" s="12">
        <f t="shared" si="1"/>
        <v>0.42307692307692307</v>
      </c>
      <c r="F45" s="11"/>
      <c r="G45" s="11">
        <v>15</v>
      </c>
      <c r="H45" s="12">
        <f t="shared" si="2"/>
        <v>0.57692307692307687</v>
      </c>
      <c r="I45" s="11">
        <f t="shared" si="0"/>
        <v>26</v>
      </c>
    </row>
    <row r="46" spans="1:9" ht="12.75" customHeight="1" x14ac:dyDescent="0.2">
      <c r="A46" s="316"/>
      <c r="B46" s="316"/>
      <c r="C46" s="18" t="s">
        <v>23</v>
      </c>
      <c r="D46" s="199">
        <v>8</v>
      </c>
      <c r="E46" s="200">
        <f t="shared" si="1"/>
        <v>0.38095238095238093</v>
      </c>
      <c r="F46" s="189"/>
      <c r="G46" s="199">
        <v>13</v>
      </c>
      <c r="H46" s="200">
        <f t="shared" si="2"/>
        <v>0.61904761904761907</v>
      </c>
      <c r="I46" s="199">
        <f t="shared" si="0"/>
        <v>21</v>
      </c>
    </row>
    <row r="47" spans="1:9" ht="12.75" customHeight="1" x14ac:dyDescent="0.2">
      <c r="A47" s="316"/>
      <c r="B47" s="316"/>
      <c r="C47" s="18" t="s">
        <v>24</v>
      </c>
      <c r="D47" s="199">
        <v>3</v>
      </c>
      <c r="E47" s="200">
        <f t="shared" si="1"/>
        <v>0.25</v>
      </c>
      <c r="F47" s="189"/>
      <c r="G47" s="199">
        <v>9</v>
      </c>
      <c r="H47" s="200">
        <f t="shared" si="2"/>
        <v>0.75</v>
      </c>
      <c r="I47" s="199">
        <f t="shared" si="0"/>
        <v>12</v>
      </c>
    </row>
    <row r="48" spans="1:9" ht="12.75" customHeight="1" x14ac:dyDescent="0.2">
      <c r="A48" s="316"/>
      <c r="B48" s="316"/>
      <c r="C48" s="18" t="s">
        <v>25</v>
      </c>
      <c r="D48" s="199">
        <v>2</v>
      </c>
      <c r="E48" s="200">
        <f t="shared" si="1"/>
        <v>0.5</v>
      </c>
      <c r="F48" s="189"/>
      <c r="G48" s="199">
        <v>2</v>
      </c>
      <c r="H48" s="200">
        <f t="shared" si="2"/>
        <v>0.5</v>
      </c>
      <c r="I48" s="199">
        <f t="shared" si="0"/>
        <v>4</v>
      </c>
    </row>
    <row r="49" spans="1:9" ht="12.75" customHeight="1" x14ac:dyDescent="0.2">
      <c r="A49" s="316"/>
      <c r="B49" s="316"/>
      <c r="C49" s="258" t="s">
        <v>91</v>
      </c>
      <c r="D49" s="96">
        <f>SUM(D41:D48)</f>
        <v>28</v>
      </c>
      <c r="E49" s="97">
        <f t="shared" si="1"/>
        <v>0.36363636363636365</v>
      </c>
      <c r="F49" s="96"/>
      <c r="G49" s="96">
        <f>SUM(G41:G48)</f>
        <v>49</v>
      </c>
      <c r="H49" s="97">
        <f t="shared" si="2"/>
        <v>0.63636363636363635</v>
      </c>
      <c r="I49" s="96">
        <f t="shared" si="0"/>
        <v>77</v>
      </c>
    </row>
    <row r="50" spans="1:9" ht="12.75" customHeight="1" x14ac:dyDescent="0.2">
      <c r="A50" s="316"/>
      <c r="B50" s="316"/>
      <c r="C50" s="192" t="s">
        <v>129</v>
      </c>
      <c r="D50" s="71"/>
      <c r="E50" s="72"/>
      <c r="F50" s="71"/>
      <c r="G50" s="71"/>
      <c r="H50" s="72"/>
      <c r="I50" s="71"/>
    </row>
    <row r="51" spans="1:9" ht="12.75" customHeight="1" x14ac:dyDescent="0.2">
      <c r="A51" s="316"/>
      <c r="B51" s="316"/>
      <c r="C51" s="18" t="s">
        <v>8</v>
      </c>
      <c r="D51" s="19">
        <v>1</v>
      </c>
      <c r="E51" s="20">
        <f t="shared" si="1"/>
        <v>1</v>
      </c>
      <c r="F51" s="19"/>
      <c r="G51" s="19">
        <v>0</v>
      </c>
      <c r="H51" s="20">
        <f t="shared" si="2"/>
        <v>0</v>
      </c>
      <c r="I51" s="19">
        <f t="shared" si="0"/>
        <v>1</v>
      </c>
    </row>
    <row r="52" spans="1:9" ht="12.75" customHeight="1" x14ac:dyDescent="0.2">
      <c r="A52" s="316"/>
      <c r="B52" s="316"/>
      <c r="C52" s="18" t="s">
        <v>1</v>
      </c>
      <c r="D52" s="11">
        <v>18</v>
      </c>
      <c r="E52" s="12">
        <f t="shared" si="1"/>
        <v>0.43902439024390244</v>
      </c>
      <c r="F52" s="11"/>
      <c r="G52" s="11">
        <v>23</v>
      </c>
      <c r="H52" s="12">
        <f t="shared" si="2"/>
        <v>0.56097560975609762</v>
      </c>
      <c r="I52" s="11">
        <f t="shared" si="0"/>
        <v>41</v>
      </c>
    </row>
    <row r="53" spans="1:9" ht="12.75" customHeight="1" x14ac:dyDescent="0.2">
      <c r="A53" s="316"/>
      <c r="B53" s="316"/>
      <c r="C53" s="18" t="s">
        <v>2</v>
      </c>
      <c r="D53" s="11">
        <v>1</v>
      </c>
      <c r="E53" s="12">
        <f t="shared" si="1"/>
        <v>0.33333333333333331</v>
      </c>
      <c r="F53" s="11"/>
      <c r="G53" s="11">
        <v>2</v>
      </c>
      <c r="H53" s="12">
        <f t="shared" si="2"/>
        <v>0.66666666666666663</v>
      </c>
      <c r="I53" s="11">
        <f t="shared" si="0"/>
        <v>3</v>
      </c>
    </row>
    <row r="54" spans="1:9" ht="12.75" customHeight="1" x14ac:dyDescent="0.2">
      <c r="A54" s="316"/>
      <c r="B54" s="316"/>
      <c r="C54" s="18" t="s">
        <v>3</v>
      </c>
      <c r="D54" s="16">
        <v>2</v>
      </c>
      <c r="E54" s="12">
        <f t="shared" si="1"/>
        <v>0.5</v>
      </c>
      <c r="F54" s="11"/>
      <c r="G54" s="11">
        <v>2</v>
      </c>
      <c r="H54" s="12">
        <f t="shared" si="2"/>
        <v>0.5</v>
      </c>
      <c r="I54" s="11">
        <f t="shared" si="0"/>
        <v>4</v>
      </c>
    </row>
    <row r="55" spans="1:9" ht="12.75" customHeight="1" x14ac:dyDescent="0.2">
      <c r="A55" s="316"/>
      <c r="B55" s="316"/>
      <c r="C55" s="191" t="s">
        <v>9</v>
      </c>
      <c r="D55" s="11">
        <v>2</v>
      </c>
      <c r="E55" s="12">
        <f t="shared" si="1"/>
        <v>1</v>
      </c>
      <c r="F55" s="11"/>
      <c r="G55" s="11">
        <v>0</v>
      </c>
      <c r="H55" s="12">
        <f t="shared" si="2"/>
        <v>0</v>
      </c>
      <c r="I55" s="11">
        <f t="shared" si="0"/>
        <v>2</v>
      </c>
    </row>
    <row r="56" spans="1:9" ht="12.75" customHeight="1" x14ac:dyDescent="0.2">
      <c r="A56" s="316"/>
      <c r="B56" s="316"/>
      <c r="C56" s="18" t="s">
        <v>4</v>
      </c>
      <c r="D56" s="11">
        <v>1</v>
      </c>
      <c r="E56" s="12">
        <f t="shared" si="1"/>
        <v>0.2</v>
      </c>
      <c r="F56" s="11"/>
      <c r="G56" s="11">
        <v>4</v>
      </c>
      <c r="H56" s="12">
        <f t="shared" si="2"/>
        <v>0.8</v>
      </c>
      <c r="I56" s="11">
        <f t="shared" si="0"/>
        <v>5</v>
      </c>
    </row>
    <row r="57" spans="1:9" ht="12.75" customHeight="1" x14ac:dyDescent="0.2">
      <c r="A57" s="316"/>
      <c r="B57" s="316"/>
      <c r="C57" s="18" t="s">
        <v>10</v>
      </c>
      <c r="D57" s="11">
        <v>0</v>
      </c>
      <c r="E57" s="12">
        <f t="shared" si="1"/>
        <v>0</v>
      </c>
      <c r="F57" s="11"/>
      <c r="G57" s="11">
        <v>2</v>
      </c>
      <c r="H57" s="12">
        <f t="shared" si="2"/>
        <v>1</v>
      </c>
      <c r="I57" s="11">
        <f t="shared" si="0"/>
        <v>2</v>
      </c>
    </row>
    <row r="58" spans="1:9" ht="12.75" customHeight="1" x14ac:dyDescent="0.2">
      <c r="A58" s="316"/>
      <c r="B58" s="316"/>
      <c r="C58" s="188" t="s">
        <v>52</v>
      </c>
      <c r="D58" s="7">
        <v>2</v>
      </c>
      <c r="E58" s="100">
        <f t="shared" ref="E58:E115" si="3">+D58/$I58</f>
        <v>0.4</v>
      </c>
      <c r="F58" s="7"/>
      <c r="G58" s="7">
        <v>3</v>
      </c>
      <c r="H58" s="100">
        <f t="shared" ref="H58:H115" si="4">+G58/$I58</f>
        <v>0.6</v>
      </c>
      <c r="I58" s="7">
        <f t="shared" ref="I58:I115" si="5">+D58+G58</f>
        <v>5</v>
      </c>
    </row>
    <row r="59" spans="1:9" ht="12.75" customHeight="1" x14ac:dyDescent="0.2">
      <c r="A59" s="316"/>
      <c r="B59" s="316"/>
      <c r="C59" s="18" t="s">
        <v>5</v>
      </c>
      <c r="D59" s="7">
        <v>3</v>
      </c>
      <c r="E59" s="100">
        <f t="shared" si="3"/>
        <v>0.33333333333333331</v>
      </c>
      <c r="F59" s="7"/>
      <c r="G59" s="7">
        <v>6</v>
      </c>
      <c r="H59" s="100">
        <f t="shared" si="4"/>
        <v>0.66666666666666663</v>
      </c>
      <c r="I59" s="7">
        <f t="shared" si="5"/>
        <v>9</v>
      </c>
    </row>
    <row r="60" spans="1:9" ht="12.75" customHeight="1" x14ac:dyDescent="0.2">
      <c r="A60" s="316"/>
      <c r="B60" s="316"/>
      <c r="C60" s="258" t="s">
        <v>91</v>
      </c>
      <c r="D60" s="96">
        <f>SUM(D51:D59)</f>
        <v>30</v>
      </c>
      <c r="E60" s="97">
        <f t="shared" si="3"/>
        <v>0.41666666666666669</v>
      </c>
      <c r="F60" s="96"/>
      <c r="G60" s="96">
        <f>SUM(G51:G59)</f>
        <v>42</v>
      </c>
      <c r="H60" s="97">
        <f t="shared" si="4"/>
        <v>0.58333333333333337</v>
      </c>
      <c r="I60" s="96">
        <f t="shared" si="5"/>
        <v>72</v>
      </c>
    </row>
    <row r="61" spans="1:9" ht="12.75" customHeight="1" x14ac:dyDescent="0.2">
      <c r="A61" s="316"/>
      <c r="B61" s="316"/>
      <c r="C61" s="192" t="s">
        <v>87</v>
      </c>
      <c r="D61" s="71"/>
      <c r="E61" s="72"/>
      <c r="F61" s="71"/>
      <c r="G61" s="71"/>
      <c r="H61" s="72"/>
      <c r="I61" s="71"/>
    </row>
    <row r="62" spans="1:9" ht="12.75" customHeight="1" x14ac:dyDescent="0.2">
      <c r="A62" s="316"/>
      <c r="B62" s="316"/>
      <c r="C62" s="18" t="s">
        <v>38</v>
      </c>
      <c r="D62" s="19">
        <v>1</v>
      </c>
      <c r="E62" s="20">
        <f t="shared" si="3"/>
        <v>0.2</v>
      </c>
      <c r="F62" s="19"/>
      <c r="G62" s="19">
        <v>4</v>
      </c>
      <c r="H62" s="20">
        <f t="shared" si="4"/>
        <v>0.8</v>
      </c>
      <c r="I62" s="19">
        <f t="shared" si="5"/>
        <v>5</v>
      </c>
    </row>
    <row r="63" spans="1:9" ht="12.75" customHeight="1" x14ac:dyDescent="0.2">
      <c r="A63" s="316"/>
      <c r="B63" s="316"/>
      <c r="C63" s="18" t="s">
        <v>0</v>
      </c>
      <c r="D63" s="11">
        <v>1</v>
      </c>
      <c r="E63" s="12">
        <f t="shared" si="3"/>
        <v>0.2</v>
      </c>
      <c r="F63" s="11"/>
      <c r="G63" s="11">
        <v>4</v>
      </c>
      <c r="H63" s="12">
        <f t="shared" si="4"/>
        <v>0.8</v>
      </c>
      <c r="I63" s="11">
        <f t="shared" si="5"/>
        <v>5</v>
      </c>
    </row>
    <row r="64" spans="1:9" ht="12.75" customHeight="1" x14ac:dyDescent="0.2">
      <c r="A64" s="316"/>
      <c r="B64" s="316"/>
      <c r="C64" s="18" t="s">
        <v>36</v>
      </c>
      <c r="D64" s="11">
        <v>5</v>
      </c>
      <c r="E64" s="12">
        <f t="shared" si="3"/>
        <v>0.38461538461538464</v>
      </c>
      <c r="F64" s="11"/>
      <c r="G64" s="11">
        <v>8</v>
      </c>
      <c r="H64" s="12">
        <f t="shared" si="4"/>
        <v>0.61538461538461542</v>
      </c>
      <c r="I64" s="11">
        <f t="shared" si="5"/>
        <v>13</v>
      </c>
    </row>
    <row r="65" spans="1:9" ht="12.75" customHeight="1" x14ac:dyDescent="0.2">
      <c r="A65" s="316"/>
      <c r="B65" s="316"/>
      <c r="C65" s="18" t="s">
        <v>39</v>
      </c>
      <c r="D65" s="11">
        <v>4</v>
      </c>
      <c r="E65" s="12">
        <f t="shared" si="3"/>
        <v>0.4</v>
      </c>
      <c r="F65" s="11"/>
      <c r="G65" s="11">
        <v>6</v>
      </c>
      <c r="H65" s="12">
        <f t="shared" si="4"/>
        <v>0.6</v>
      </c>
      <c r="I65" s="11">
        <f t="shared" si="5"/>
        <v>10</v>
      </c>
    </row>
    <row r="66" spans="1:9" ht="12.75" customHeight="1" x14ac:dyDescent="0.2">
      <c r="A66" s="316"/>
      <c r="B66" s="316"/>
      <c r="C66" s="191" t="s">
        <v>6</v>
      </c>
      <c r="D66" s="11">
        <v>13</v>
      </c>
      <c r="E66" s="12">
        <f t="shared" si="3"/>
        <v>0.41935483870967744</v>
      </c>
      <c r="F66" s="11"/>
      <c r="G66" s="11">
        <v>18</v>
      </c>
      <c r="H66" s="12">
        <f t="shared" si="4"/>
        <v>0.58064516129032262</v>
      </c>
      <c r="I66" s="11">
        <f t="shared" si="5"/>
        <v>31</v>
      </c>
    </row>
    <row r="67" spans="1:9" ht="12.75" customHeight="1" x14ac:dyDescent="0.2">
      <c r="A67" s="316"/>
      <c r="B67" s="316"/>
      <c r="C67" s="258" t="s">
        <v>91</v>
      </c>
      <c r="D67" s="96">
        <f>SUM(D62:D66)</f>
        <v>24</v>
      </c>
      <c r="E67" s="97">
        <f t="shared" si="3"/>
        <v>0.375</v>
      </c>
      <c r="F67" s="96"/>
      <c r="G67" s="96">
        <f>SUM(G62:G66)</f>
        <v>40</v>
      </c>
      <c r="H67" s="97">
        <f t="shared" si="4"/>
        <v>0.625</v>
      </c>
      <c r="I67" s="96">
        <f t="shared" si="5"/>
        <v>64</v>
      </c>
    </row>
    <row r="68" spans="1:9" ht="12.75" customHeight="1" x14ac:dyDescent="0.2">
      <c r="A68" s="316"/>
      <c r="B68" s="316"/>
      <c r="C68" s="192" t="s">
        <v>159</v>
      </c>
      <c r="D68" s="71"/>
      <c r="E68" s="72"/>
      <c r="F68" s="71"/>
      <c r="G68" s="71"/>
      <c r="H68" s="72"/>
      <c r="I68" s="71"/>
    </row>
    <row r="69" spans="1:9" ht="12.75" customHeight="1" x14ac:dyDescent="0.2">
      <c r="A69" s="316"/>
      <c r="B69" s="316"/>
      <c r="C69" s="18" t="s">
        <v>487</v>
      </c>
      <c r="D69" s="19">
        <v>6</v>
      </c>
      <c r="E69" s="20">
        <f t="shared" si="3"/>
        <v>0.42857142857142855</v>
      </c>
      <c r="F69" s="19"/>
      <c r="G69" s="19">
        <v>8</v>
      </c>
      <c r="H69" s="20">
        <f t="shared" si="4"/>
        <v>0.5714285714285714</v>
      </c>
      <c r="I69" s="19">
        <f t="shared" si="5"/>
        <v>14</v>
      </c>
    </row>
    <row r="70" spans="1:9" ht="12.75" customHeight="1" x14ac:dyDescent="0.2">
      <c r="A70" s="316"/>
      <c r="B70" s="316"/>
      <c r="C70" s="18" t="s">
        <v>488</v>
      </c>
      <c r="D70" s="11">
        <v>1</v>
      </c>
      <c r="E70" s="12">
        <f t="shared" si="3"/>
        <v>1</v>
      </c>
      <c r="F70" s="11"/>
      <c r="G70" s="11">
        <v>0</v>
      </c>
      <c r="H70" s="12">
        <f t="shared" si="4"/>
        <v>0</v>
      </c>
      <c r="I70" s="11">
        <f t="shared" si="5"/>
        <v>1</v>
      </c>
    </row>
    <row r="71" spans="1:9" ht="12.75" customHeight="1" x14ac:dyDescent="0.2">
      <c r="A71" s="316"/>
      <c r="B71" s="316"/>
      <c r="C71" s="18" t="s">
        <v>15</v>
      </c>
      <c r="D71" s="199">
        <v>6</v>
      </c>
      <c r="E71" s="100">
        <f t="shared" si="3"/>
        <v>0.24</v>
      </c>
      <c r="F71" s="7"/>
      <c r="G71" s="199">
        <v>19</v>
      </c>
      <c r="H71" s="100">
        <f t="shared" si="4"/>
        <v>0.76</v>
      </c>
      <c r="I71" s="7">
        <f t="shared" si="5"/>
        <v>25</v>
      </c>
    </row>
    <row r="72" spans="1:9" ht="12.75" customHeight="1" x14ac:dyDescent="0.2">
      <c r="A72" s="316"/>
      <c r="B72" s="316"/>
      <c r="C72" s="18" t="s">
        <v>16</v>
      </c>
      <c r="D72" s="199">
        <v>4</v>
      </c>
      <c r="E72" s="100">
        <f t="shared" si="3"/>
        <v>0.26666666666666666</v>
      </c>
      <c r="F72" s="7"/>
      <c r="G72" s="199">
        <v>11</v>
      </c>
      <c r="H72" s="100">
        <f t="shared" si="4"/>
        <v>0.73333333333333328</v>
      </c>
      <c r="I72" s="7">
        <f t="shared" si="5"/>
        <v>15</v>
      </c>
    </row>
    <row r="73" spans="1:9" ht="12.75" customHeight="1" x14ac:dyDescent="0.2">
      <c r="A73" s="316"/>
      <c r="B73" s="316"/>
      <c r="C73" s="18" t="s">
        <v>17</v>
      </c>
      <c r="D73" s="11">
        <v>2</v>
      </c>
      <c r="E73" s="12">
        <f t="shared" si="3"/>
        <v>0.2857142857142857</v>
      </c>
      <c r="F73" s="11"/>
      <c r="G73" s="11">
        <v>5</v>
      </c>
      <c r="H73" s="12">
        <f t="shared" si="4"/>
        <v>0.7142857142857143</v>
      </c>
      <c r="I73" s="11">
        <f t="shared" si="5"/>
        <v>7</v>
      </c>
    </row>
    <row r="74" spans="1:9" ht="12.75" customHeight="1" x14ac:dyDescent="0.2">
      <c r="A74" s="316"/>
      <c r="B74" s="316"/>
      <c r="C74" s="18" t="s">
        <v>18</v>
      </c>
      <c r="D74" s="11">
        <v>2</v>
      </c>
      <c r="E74" s="12">
        <f t="shared" si="3"/>
        <v>0.2857142857142857</v>
      </c>
      <c r="F74" s="11"/>
      <c r="G74" s="11">
        <v>5</v>
      </c>
      <c r="H74" s="12">
        <f t="shared" si="4"/>
        <v>0.7142857142857143</v>
      </c>
      <c r="I74" s="11">
        <f t="shared" si="5"/>
        <v>7</v>
      </c>
    </row>
    <row r="75" spans="1:9" ht="12.75" customHeight="1" x14ac:dyDescent="0.2">
      <c r="A75" s="316"/>
      <c r="B75" s="316"/>
      <c r="C75" s="18" t="s">
        <v>139</v>
      </c>
      <c r="D75" s="11">
        <v>1</v>
      </c>
      <c r="E75" s="12">
        <f t="shared" si="3"/>
        <v>0.5</v>
      </c>
      <c r="F75" s="11"/>
      <c r="G75" s="11">
        <v>1</v>
      </c>
      <c r="H75" s="12">
        <f t="shared" si="4"/>
        <v>0.5</v>
      </c>
      <c r="I75" s="11">
        <f t="shared" si="5"/>
        <v>2</v>
      </c>
    </row>
    <row r="76" spans="1:9" ht="12.75" customHeight="1" x14ac:dyDescent="0.2">
      <c r="A76" s="316"/>
      <c r="B76" s="316"/>
      <c r="C76" s="18" t="s">
        <v>489</v>
      </c>
      <c r="D76" s="11">
        <v>1</v>
      </c>
      <c r="E76" s="12">
        <f t="shared" si="3"/>
        <v>1</v>
      </c>
      <c r="F76" s="11"/>
      <c r="G76" s="11">
        <v>0</v>
      </c>
      <c r="H76" s="12">
        <f t="shared" si="4"/>
        <v>0</v>
      </c>
      <c r="I76" s="11">
        <f t="shared" si="5"/>
        <v>1</v>
      </c>
    </row>
    <row r="77" spans="1:9" ht="12.75" customHeight="1" x14ac:dyDescent="0.2">
      <c r="A77" s="316"/>
      <c r="B77" s="316"/>
      <c r="C77" s="18" t="s">
        <v>19</v>
      </c>
      <c r="D77" s="11">
        <v>1</v>
      </c>
      <c r="E77" s="12">
        <f t="shared" si="3"/>
        <v>9.0909090909090912E-2</v>
      </c>
      <c r="F77" s="11"/>
      <c r="G77" s="11">
        <v>10</v>
      </c>
      <c r="H77" s="12">
        <f t="shared" si="4"/>
        <v>0.90909090909090906</v>
      </c>
      <c r="I77" s="11">
        <f t="shared" si="5"/>
        <v>11</v>
      </c>
    </row>
    <row r="78" spans="1:9" ht="12.75" customHeight="1" x14ac:dyDescent="0.2">
      <c r="A78" s="316"/>
      <c r="B78" s="316"/>
      <c r="C78" s="258" t="s">
        <v>91</v>
      </c>
      <c r="D78" s="96">
        <f>SUM(D69:D77)</f>
        <v>24</v>
      </c>
      <c r="E78" s="97">
        <f t="shared" si="3"/>
        <v>0.28915662650602408</v>
      </c>
      <c r="F78" s="96"/>
      <c r="G78" s="96">
        <f>SUM(G69:G77)</f>
        <v>59</v>
      </c>
      <c r="H78" s="97">
        <f t="shared" si="4"/>
        <v>0.71084337349397586</v>
      </c>
      <c r="I78" s="96">
        <f t="shared" si="5"/>
        <v>83</v>
      </c>
    </row>
    <row r="79" spans="1:9" ht="12.75" customHeight="1" x14ac:dyDescent="0.2">
      <c r="A79" s="299" t="s">
        <v>133</v>
      </c>
      <c r="B79" s="316"/>
      <c r="C79" s="183" t="s">
        <v>325</v>
      </c>
      <c r="D79" s="74"/>
      <c r="E79" s="72"/>
      <c r="F79" s="71"/>
      <c r="G79" s="74"/>
      <c r="H79" s="72"/>
      <c r="I79" s="71"/>
    </row>
    <row r="80" spans="1:9" ht="12.75" customHeight="1" x14ac:dyDescent="0.2">
      <c r="A80" s="317"/>
      <c r="B80" s="316"/>
      <c r="C80" s="18" t="s">
        <v>326</v>
      </c>
      <c r="D80" s="11">
        <v>0</v>
      </c>
      <c r="E80" s="12" t="s">
        <v>165</v>
      </c>
      <c r="F80" s="11"/>
      <c r="G80" s="11">
        <v>0</v>
      </c>
      <c r="H80" s="12" t="s">
        <v>165</v>
      </c>
      <c r="I80" s="11">
        <f t="shared" si="5"/>
        <v>0</v>
      </c>
    </row>
    <row r="81" spans="1:9" ht="12.75" customHeight="1" x14ac:dyDescent="0.2">
      <c r="A81" s="317"/>
      <c r="B81" s="316"/>
      <c r="C81" s="258" t="s">
        <v>91</v>
      </c>
      <c r="D81" s="96">
        <f>SUM(D80:D80)</f>
        <v>0</v>
      </c>
      <c r="E81" s="97" t="s">
        <v>165</v>
      </c>
      <c r="F81" s="96"/>
      <c r="G81" s="96">
        <f>SUM(G80:G80)</f>
        <v>0</v>
      </c>
      <c r="H81" s="97" t="s">
        <v>165</v>
      </c>
      <c r="I81" s="96">
        <f t="shared" si="5"/>
        <v>0</v>
      </c>
    </row>
    <row r="82" spans="1:9" ht="12.75" customHeight="1" thickBot="1" x14ac:dyDescent="0.25">
      <c r="A82" s="317"/>
      <c r="B82" s="324"/>
      <c r="C82" s="204" t="s">
        <v>26</v>
      </c>
      <c r="D82" s="205">
        <f>SUM(D49,D60,D67,D78,D81)</f>
        <v>106</v>
      </c>
      <c r="E82" s="206">
        <f t="shared" si="3"/>
        <v>0.35810810810810811</v>
      </c>
      <c r="F82" s="208"/>
      <c r="G82" s="205">
        <f>SUM(G49,G60,G67,G78,G81)</f>
        <v>190</v>
      </c>
      <c r="H82" s="206">
        <f t="shared" si="4"/>
        <v>0.64189189189189189</v>
      </c>
      <c r="I82" s="208">
        <f t="shared" si="5"/>
        <v>296</v>
      </c>
    </row>
    <row r="83" spans="1:9" ht="12.75" customHeight="1" x14ac:dyDescent="0.2">
      <c r="A83" s="317"/>
      <c r="B83" s="309" t="s">
        <v>510</v>
      </c>
      <c r="C83" s="190" t="s">
        <v>253</v>
      </c>
      <c r="D83" s="220"/>
      <c r="E83" s="264"/>
      <c r="F83" s="220"/>
      <c r="G83" s="220"/>
      <c r="H83" s="264"/>
      <c r="I83" s="220"/>
    </row>
    <row r="84" spans="1:9" ht="12.75" customHeight="1" x14ac:dyDescent="0.2">
      <c r="A84" s="317"/>
      <c r="B84" s="310"/>
      <c r="C84" s="189" t="s">
        <v>102</v>
      </c>
      <c r="D84" s="19">
        <v>12</v>
      </c>
      <c r="E84" s="20">
        <f t="shared" si="3"/>
        <v>0.42857142857142855</v>
      </c>
      <c r="F84" s="19"/>
      <c r="G84" s="19">
        <v>16</v>
      </c>
      <c r="H84" s="20">
        <f t="shared" si="4"/>
        <v>0.5714285714285714</v>
      </c>
      <c r="I84" s="19">
        <f t="shared" si="5"/>
        <v>28</v>
      </c>
    </row>
    <row r="85" spans="1:9" ht="12.75" customHeight="1" x14ac:dyDescent="0.2">
      <c r="A85" s="317"/>
      <c r="B85" s="310"/>
      <c r="C85" s="18" t="s">
        <v>106</v>
      </c>
      <c r="D85" s="11">
        <v>8</v>
      </c>
      <c r="E85" s="12">
        <f t="shared" si="3"/>
        <v>0.44444444444444442</v>
      </c>
      <c r="F85" s="11"/>
      <c r="G85" s="11">
        <v>10</v>
      </c>
      <c r="H85" s="12">
        <f t="shared" si="4"/>
        <v>0.55555555555555558</v>
      </c>
      <c r="I85" s="11">
        <f t="shared" si="5"/>
        <v>18</v>
      </c>
    </row>
    <row r="86" spans="1:9" ht="12.75" customHeight="1" x14ac:dyDescent="0.2">
      <c r="A86" s="317"/>
      <c r="B86" s="310"/>
      <c r="C86" s="258" t="s">
        <v>91</v>
      </c>
      <c r="D86" s="96">
        <f>SUM(D84:D85)</f>
        <v>20</v>
      </c>
      <c r="E86" s="97">
        <f t="shared" si="3"/>
        <v>0.43478260869565216</v>
      </c>
      <c r="F86" s="96"/>
      <c r="G86" s="96">
        <f>SUM(G84:G85)</f>
        <v>26</v>
      </c>
      <c r="H86" s="97">
        <f t="shared" si="4"/>
        <v>0.56521739130434778</v>
      </c>
      <c r="I86" s="96">
        <f t="shared" si="5"/>
        <v>46</v>
      </c>
    </row>
    <row r="87" spans="1:9" ht="12.75" customHeight="1" x14ac:dyDescent="0.2">
      <c r="A87" s="317"/>
      <c r="B87" s="310"/>
      <c r="C87" s="193" t="s">
        <v>292</v>
      </c>
      <c r="D87" s="71"/>
      <c r="E87" s="72"/>
      <c r="F87" s="76"/>
      <c r="G87" s="71"/>
      <c r="H87" s="72"/>
      <c r="I87" s="71"/>
    </row>
    <row r="88" spans="1:9" ht="12.75" customHeight="1" x14ac:dyDescent="0.2">
      <c r="A88" s="317"/>
      <c r="B88" s="310"/>
      <c r="C88" s="18" t="s">
        <v>93</v>
      </c>
      <c r="D88" s="93">
        <v>3</v>
      </c>
      <c r="E88" s="201">
        <f t="shared" si="3"/>
        <v>0.5</v>
      </c>
      <c r="F88" s="77"/>
      <c r="G88" s="93">
        <v>3</v>
      </c>
      <c r="H88" s="201">
        <f t="shared" si="4"/>
        <v>0.5</v>
      </c>
      <c r="I88" s="77">
        <f t="shared" si="5"/>
        <v>6</v>
      </c>
    </row>
    <row r="89" spans="1:9" ht="12.75" customHeight="1" x14ac:dyDescent="0.2">
      <c r="A89" s="317"/>
      <c r="B89" s="310"/>
      <c r="C89" s="18" t="s">
        <v>107</v>
      </c>
      <c r="D89" s="7">
        <v>3</v>
      </c>
      <c r="E89" s="100">
        <f t="shared" si="3"/>
        <v>0.75</v>
      </c>
      <c r="F89" s="7"/>
      <c r="G89" s="7">
        <v>1</v>
      </c>
      <c r="H89" s="100">
        <f t="shared" si="4"/>
        <v>0.25</v>
      </c>
      <c r="I89" s="7">
        <f t="shared" si="5"/>
        <v>4</v>
      </c>
    </row>
    <row r="90" spans="1:9" ht="12.75" customHeight="1" x14ac:dyDescent="0.2">
      <c r="A90" s="317"/>
      <c r="B90" s="310"/>
      <c r="C90" s="189" t="s">
        <v>108</v>
      </c>
      <c r="D90" s="199">
        <v>2</v>
      </c>
      <c r="E90" s="100">
        <f t="shared" si="3"/>
        <v>0.4</v>
      </c>
      <c r="F90" s="7"/>
      <c r="G90" s="199">
        <v>3</v>
      </c>
      <c r="H90" s="100">
        <f t="shared" si="4"/>
        <v>0.6</v>
      </c>
      <c r="I90" s="7">
        <f t="shared" si="5"/>
        <v>5</v>
      </c>
    </row>
    <row r="91" spans="1:9" ht="12.75" customHeight="1" x14ac:dyDescent="0.2">
      <c r="A91" s="317"/>
      <c r="B91" s="310"/>
      <c r="C91" s="189" t="s">
        <v>374</v>
      </c>
      <c r="D91" s="11">
        <v>1</v>
      </c>
      <c r="E91" s="12">
        <f t="shared" si="3"/>
        <v>1</v>
      </c>
      <c r="F91" s="11"/>
      <c r="G91" s="11">
        <v>0</v>
      </c>
      <c r="H91" s="20">
        <f t="shared" si="4"/>
        <v>0</v>
      </c>
      <c r="I91" s="19">
        <f t="shared" si="5"/>
        <v>1</v>
      </c>
    </row>
    <row r="92" spans="1:9" ht="12.75" customHeight="1" x14ac:dyDescent="0.2">
      <c r="A92" s="317"/>
      <c r="B92" s="310"/>
      <c r="C92" s="18" t="s">
        <v>109</v>
      </c>
      <c r="D92" s="11">
        <v>2</v>
      </c>
      <c r="E92" s="12">
        <f t="shared" si="3"/>
        <v>0.2857142857142857</v>
      </c>
      <c r="F92" s="11"/>
      <c r="G92" s="11">
        <v>5</v>
      </c>
      <c r="H92" s="12">
        <f t="shared" si="4"/>
        <v>0.7142857142857143</v>
      </c>
      <c r="I92" s="11">
        <f t="shared" si="5"/>
        <v>7</v>
      </c>
    </row>
    <row r="93" spans="1:9" ht="12.75" customHeight="1" x14ac:dyDescent="0.2">
      <c r="A93" s="317"/>
      <c r="B93" s="310"/>
      <c r="C93" s="18" t="s">
        <v>110</v>
      </c>
      <c r="D93" s="11">
        <v>5</v>
      </c>
      <c r="E93" s="12">
        <f t="shared" si="3"/>
        <v>0.26315789473684209</v>
      </c>
      <c r="F93" s="11"/>
      <c r="G93" s="11">
        <v>14</v>
      </c>
      <c r="H93" s="12">
        <f t="shared" si="4"/>
        <v>0.73684210526315785</v>
      </c>
      <c r="I93" s="11">
        <f t="shared" si="5"/>
        <v>19</v>
      </c>
    </row>
    <row r="94" spans="1:9" ht="12.75" customHeight="1" x14ac:dyDescent="0.2">
      <c r="A94" s="317"/>
      <c r="B94" s="310"/>
      <c r="C94" s="189" t="s">
        <v>111</v>
      </c>
      <c r="D94" s="17">
        <v>1</v>
      </c>
      <c r="E94" s="12">
        <f t="shared" si="3"/>
        <v>0.25</v>
      </c>
      <c r="F94" s="11"/>
      <c r="G94" s="11">
        <v>3</v>
      </c>
      <c r="H94" s="12">
        <f t="shared" si="4"/>
        <v>0.75</v>
      </c>
      <c r="I94" s="11">
        <f t="shared" si="5"/>
        <v>4</v>
      </c>
    </row>
    <row r="95" spans="1:9" ht="12.75" customHeight="1" x14ac:dyDescent="0.2">
      <c r="A95" s="317"/>
      <c r="B95" s="310"/>
      <c r="C95" s="189" t="s">
        <v>112</v>
      </c>
      <c r="D95" s="16">
        <v>1</v>
      </c>
      <c r="E95" s="20">
        <f t="shared" si="3"/>
        <v>0.16666666666666666</v>
      </c>
      <c r="F95" s="19"/>
      <c r="G95" s="11">
        <v>5</v>
      </c>
      <c r="H95" s="20">
        <f t="shared" si="4"/>
        <v>0.83333333333333337</v>
      </c>
      <c r="I95" s="19">
        <f t="shared" si="5"/>
        <v>6</v>
      </c>
    </row>
    <row r="96" spans="1:9" ht="12.75" customHeight="1" x14ac:dyDescent="0.2">
      <c r="A96" s="317"/>
      <c r="B96" s="310"/>
      <c r="C96" s="189" t="s">
        <v>113</v>
      </c>
      <c r="D96" s="11">
        <v>2</v>
      </c>
      <c r="E96" s="12">
        <f t="shared" si="3"/>
        <v>0.5</v>
      </c>
      <c r="F96" s="11"/>
      <c r="G96" s="11">
        <v>2</v>
      </c>
      <c r="H96" s="12">
        <f t="shared" si="4"/>
        <v>0.5</v>
      </c>
      <c r="I96" s="11">
        <f t="shared" si="5"/>
        <v>4</v>
      </c>
    </row>
    <row r="97" spans="1:9" ht="12.75" customHeight="1" x14ac:dyDescent="0.2">
      <c r="A97" s="317"/>
      <c r="B97" s="310"/>
      <c r="C97" s="189" t="s">
        <v>538</v>
      </c>
      <c r="D97" s="11">
        <v>1</v>
      </c>
      <c r="E97" s="12">
        <f t="shared" si="3"/>
        <v>1</v>
      </c>
      <c r="F97" s="11"/>
      <c r="G97" s="11">
        <v>0</v>
      </c>
      <c r="H97" s="12">
        <f t="shared" si="4"/>
        <v>0</v>
      </c>
      <c r="I97" s="11">
        <f t="shared" si="5"/>
        <v>1</v>
      </c>
    </row>
    <row r="98" spans="1:9" ht="12.75" customHeight="1" x14ac:dyDescent="0.2">
      <c r="A98" s="317"/>
      <c r="B98" s="310"/>
      <c r="C98" s="258" t="s">
        <v>91</v>
      </c>
      <c r="D98" s="96">
        <f>SUM(D88:D97)</f>
        <v>21</v>
      </c>
      <c r="E98" s="97">
        <f t="shared" si="3"/>
        <v>0.36842105263157893</v>
      </c>
      <c r="F98" s="96"/>
      <c r="G98" s="96">
        <f>SUM(G88:G97)</f>
        <v>36</v>
      </c>
      <c r="H98" s="97">
        <f t="shared" si="4"/>
        <v>0.63157894736842102</v>
      </c>
      <c r="I98" s="96">
        <f t="shared" si="5"/>
        <v>57</v>
      </c>
    </row>
    <row r="99" spans="1:9" ht="12.75" customHeight="1" x14ac:dyDescent="0.2">
      <c r="A99" s="317"/>
      <c r="B99" s="311"/>
      <c r="C99" s="194" t="s">
        <v>474</v>
      </c>
      <c r="D99" s="11">
        <v>2</v>
      </c>
      <c r="E99" s="12">
        <f t="shared" si="3"/>
        <v>0.33333333333333331</v>
      </c>
      <c r="F99" s="11"/>
      <c r="G99" s="17">
        <v>4</v>
      </c>
      <c r="H99" s="12">
        <f t="shared" si="4"/>
        <v>0.66666666666666663</v>
      </c>
      <c r="I99" s="11">
        <f t="shared" si="5"/>
        <v>6</v>
      </c>
    </row>
    <row r="100" spans="1:9" ht="12.75" customHeight="1" x14ac:dyDescent="0.2">
      <c r="A100" s="317"/>
      <c r="B100" s="311"/>
      <c r="C100" s="258" t="s">
        <v>91</v>
      </c>
      <c r="D100" s="96">
        <f>+D99</f>
        <v>2</v>
      </c>
      <c r="E100" s="97">
        <f t="shared" si="3"/>
        <v>0.33333333333333331</v>
      </c>
      <c r="F100" s="96"/>
      <c r="G100" s="96">
        <f>+G99</f>
        <v>4</v>
      </c>
      <c r="H100" s="97">
        <f t="shared" si="4"/>
        <v>0.66666666666666663</v>
      </c>
      <c r="I100" s="96">
        <f t="shared" si="5"/>
        <v>6</v>
      </c>
    </row>
    <row r="101" spans="1:9" ht="12.75" customHeight="1" thickBot="1" x14ac:dyDescent="0.25">
      <c r="A101" s="317"/>
      <c r="B101" s="312"/>
      <c r="C101" s="209" t="s">
        <v>26</v>
      </c>
      <c r="D101" s="208">
        <f>SUM(D86,D98,D100)</f>
        <v>43</v>
      </c>
      <c r="E101" s="206">
        <f t="shared" si="3"/>
        <v>0.39449541284403672</v>
      </c>
      <c r="F101" s="208"/>
      <c r="G101" s="208">
        <f>SUM(G86,G98,G100)</f>
        <v>66</v>
      </c>
      <c r="H101" s="206">
        <f t="shared" si="4"/>
        <v>0.60550458715596334</v>
      </c>
      <c r="I101" s="208">
        <f t="shared" si="5"/>
        <v>109</v>
      </c>
    </row>
    <row r="102" spans="1:9" ht="12.75" customHeight="1" thickBot="1" x14ac:dyDescent="0.25">
      <c r="A102" s="296" t="s">
        <v>516</v>
      </c>
      <c r="B102" s="297"/>
      <c r="C102" s="298"/>
      <c r="D102" s="245">
        <f>SUM(D82,D101)</f>
        <v>149</v>
      </c>
      <c r="E102" s="246">
        <f t="shared" si="3"/>
        <v>0.36790123456790125</v>
      </c>
      <c r="F102" s="247"/>
      <c r="G102" s="245">
        <f>SUM(G82,G101)</f>
        <v>256</v>
      </c>
      <c r="H102" s="246">
        <f t="shared" si="4"/>
        <v>0.63209876543209875</v>
      </c>
      <c r="I102" s="247">
        <f t="shared" si="5"/>
        <v>405</v>
      </c>
    </row>
    <row r="103" spans="1:9" ht="12.75" customHeight="1" x14ac:dyDescent="0.2">
      <c r="A103" s="303" t="s">
        <v>134</v>
      </c>
      <c r="B103" s="310" t="s">
        <v>509</v>
      </c>
      <c r="C103" s="192" t="s">
        <v>92</v>
      </c>
      <c r="D103" s="220"/>
      <c r="E103" s="264"/>
      <c r="F103" s="220"/>
      <c r="G103" s="220"/>
      <c r="H103" s="264"/>
      <c r="I103" s="220"/>
    </row>
    <row r="104" spans="1:9" ht="12.75" customHeight="1" x14ac:dyDescent="0.2">
      <c r="A104" s="315"/>
      <c r="B104" s="326"/>
      <c r="C104" s="191" t="s">
        <v>487</v>
      </c>
      <c r="D104" s="19">
        <v>5</v>
      </c>
      <c r="E104" s="20">
        <f t="shared" si="3"/>
        <v>0.33333333333333331</v>
      </c>
      <c r="F104" s="19"/>
      <c r="G104" s="19">
        <v>10</v>
      </c>
      <c r="H104" s="20">
        <f t="shared" si="4"/>
        <v>0.66666666666666663</v>
      </c>
      <c r="I104" s="19">
        <f t="shared" si="5"/>
        <v>15</v>
      </c>
    </row>
    <row r="105" spans="1:9" ht="12.75" customHeight="1" x14ac:dyDescent="0.2">
      <c r="A105" s="315"/>
      <c r="B105" s="326"/>
      <c r="C105" s="18" t="s">
        <v>488</v>
      </c>
      <c r="D105" s="19">
        <v>0</v>
      </c>
      <c r="E105" s="20" t="s">
        <v>165</v>
      </c>
      <c r="F105" s="19"/>
      <c r="G105" s="19">
        <v>0</v>
      </c>
      <c r="H105" s="20" t="s">
        <v>165</v>
      </c>
      <c r="I105" s="19">
        <f t="shared" si="5"/>
        <v>0</v>
      </c>
    </row>
    <row r="106" spans="1:9" ht="12.75" customHeight="1" x14ac:dyDescent="0.2">
      <c r="A106" s="315"/>
      <c r="B106" s="326"/>
      <c r="C106" s="18" t="s">
        <v>15</v>
      </c>
      <c r="D106" s="19">
        <v>5</v>
      </c>
      <c r="E106" s="20">
        <f t="shared" si="3"/>
        <v>0.20833333333333334</v>
      </c>
      <c r="F106" s="19"/>
      <c r="G106" s="19">
        <v>19</v>
      </c>
      <c r="H106" s="20">
        <f t="shared" si="4"/>
        <v>0.79166666666666663</v>
      </c>
      <c r="I106" s="19">
        <f t="shared" si="5"/>
        <v>24</v>
      </c>
    </row>
    <row r="107" spans="1:9" ht="12.75" customHeight="1" x14ac:dyDescent="0.2">
      <c r="A107" s="315"/>
      <c r="B107" s="326"/>
      <c r="C107" s="18" t="s">
        <v>16</v>
      </c>
      <c r="D107" s="11">
        <v>3</v>
      </c>
      <c r="E107" s="12">
        <f t="shared" si="3"/>
        <v>0.3</v>
      </c>
      <c r="F107" s="11"/>
      <c r="G107" s="11">
        <v>7</v>
      </c>
      <c r="H107" s="12">
        <f t="shared" si="4"/>
        <v>0.7</v>
      </c>
      <c r="I107" s="11">
        <f t="shared" si="5"/>
        <v>10</v>
      </c>
    </row>
    <row r="108" spans="1:9" ht="12.75" customHeight="1" x14ac:dyDescent="0.2">
      <c r="A108" s="315"/>
      <c r="B108" s="326"/>
      <c r="C108" s="18" t="s">
        <v>17</v>
      </c>
      <c r="D108" s="11">
        <v>2</v>
      </c>
      <c r="E108" s="12">
        <f t="shared" si="3"/>
        <v>0.2857142857142857</v>
      </c>
      <c r="F108" s="11"/>
      <c r="G108" s="11">
        <v>5</v>
      </c>
      <c r="H108" s="12">
        <f t="shared" si="4"/>
        <v>0.7142857142857143</v>
      </c>
      <c r="I108" s="11">
        <f t="shared" si="5"/>
        <v>7</v>
      </c>
    </row>
    <row r="109" spans="1:9" ht="12.75" customHeight="1" x14ac:dyDescent="0.2">
      <c r="A109" s="315"/>
      <c r="B109" s="326"/>
      <c r="C109" s="18" t="s">
        <v>21</v>
      </c>
      <c r="D109" s="11">
        <v>0</v>
      </c>
      <c r="E109" s="12" t="s">
        <v>165</v>
      </c>
      <c r="F109" s="11"/>
      <c r="G109" s="11">
        <v>0</v>
      </c>
      <c r="H109" s="12" t="s">
        <v>165</v>
      </c>
      <c r="I109" s="11">
        <f t="shared" si="5"/>
        <v>0</v>
      </c>
    </row>
    <row r="110" spans="1:9" ht="12.75" customHeight="1" x14ac:dyDescent="0.2">
      <c r="A110" s="315"/>
      <c r="B110" s="326"/>
      <c r="C110" s="18" t="s">
        <v>18</v>
      </c>
      <c r="D110" s="11">
        <v>1</v>
      </c>
      <c r="E110" s="12">
        <f t="shared" si="3"/>
        <v>0.2</v>
      </c>
      <c r="F110" s="11"/>
      <c r="G110" s="11">
        <v>4</v>
      </c>
      <c r="H110" s="12">
        <f t="shared" si="4"/>
        <v>0.8</v>
      </c>
      <c r="I110" s="11">
        <f t="shared" si="5"/>
        <v>5</v>
      </c>
    </row>
    <row r="111" spans="1:9" ht="12.75" customHeight="1" x14ac:dyDescent="0.2">
      <c r="A111" s="315"/>
      <c r="B111" s="326"/>
      <c r="C111" s="18" t="s">
        <v>139</v>
      </c>
      <c r="D111" s="11">
        <v>2</v>
      </c>
      <c r="E111" s="12">
        <f t="shared" si="3"/>
        <v>0.66666666666666663</v>
      </c>
      <c r="F111" s="11"/>
      <c r="G111" s="11">
        <v>1</v>
      </c>
      <c r="H111" s="12">
        <f t="shared" si="4"/>
        <v>0.33333333333333331</v>
      </c>
      <c r="I111" s="11">
        <f t="shared" si="5"/>
        <v>3</v>
      </c>
    </row>
    <row r="112" spans="1:9" ht="12.75" customHeight="1" x14ac:dyDescent="0.2">
      <c r="A112" s="315"/>
      <c r="B112" s="326"/>
      <c r="C112" s="18" t="s">
        <v>489</v>
      </c>
      <c r="D112" s="11">
        <v>0</v>
      </c>
      <c r="E112" s="12">
        <f t="shared" si="3"/>
        <v>0</v>
      </c>
      <c r="F112" s="11"/>
      <c r="G112" s="11">
        <v>3</v>
      </c>
      <c r="H112" s="12">
        <f t="shared" si="4"/>
        <v>1</v>
      </c>
      <c r="I112" s="11">
        <f t="shared" si="5"/>
        <v>3</v>
      </c>
    </row>
    <row r="113" spans="1:9" x14ac:dyDescent="0.2">
      <c r="A113" s="315"/>
      <c r="B113" s="326"/>
      <c r="C113" s="18" t="s">
        <v>19</v>
      </c>
      <c r="D113" s="7">
        <v>1</v>
      </c>
      <c r="E113" s="100">
        <f t="shared" si="3"/>
        <v>0.2</v>
      </c>
      <c r="F113" s="7"/>
      <c r="G113" s="7">
        <v>4</v>
      </c>
      <c r="H113" s="100">
        <f t="shared" si="4"/>
        <v>0.8</v>
      </c>
      <c r="I113" s="7">
        <f t="shared" si="5"/>
        <v>5</v>
      </c>
    </row>
    <row r="114" spans="1:9" ht="12.75" customHeight="1" x14ac:dyDescent="0.2">
      <c r="A114" s="315"/>
      <c r="B114" s="326"/>
      <c r="C114" s="18" t="s">
        <v>23</v>
      </c>
      <c r="D114" s="7">
        <v>5</v>
      </c>
      <c r="E114" s="100">
        <f t="shared" si="3"/>
        <v>0.41666666666666669</v>
      </c>
      <c r="F114" s="7"/>
      <c r="G114" s="7">
        <v>7</v>
      </c>
      <c r="H114" s="100">
        <f t="shared" si="4"/>
        <v>0.58333333333333337</v>
      </c>
      <c r="I114" s="7">
        <f t="shared" si="5"/>
        <v>12</v>
      </c>
    </row>
    <row r="115" spans="1:9" ht="12.75" customHeight="1" x14ac:dyDescent="0.2">
      <c r="A115" s="315"/>
      <c r="B115" s="326"/>
      <c r="C115" s="258" t="s">
        <v>91</v>
      </c>
      <c r="D115" s="96">
        <f>SUM(D104:D114)</f>
        <v>24</v>
      </c>
      <c r="E115" s="254">
        <f t="shared" si="3"/>
        <v>0.2857142857142857</v>
      </c>
      <c r="F115" s="255"/>
      <c r="G115" s="96">
        <f>SUM(G104:G114)</f>
        <v>60</v>
      </c>
      <c r="H115" s="254">
        <f t="shared" si="4"/>
        <v>0.7142857142857143</v>
      </c>
      <c r="I115" s="255">
        <f t="shared" si="5"/>
        <v>84</v>
      </c>
    </row>
    <row r="116" spans="1:9" ht="12.75" customHeight="1" x14ac:dyDescent="0.2">
      <c r="A116" s="315"/>
      <c r="B116" s="326"/>
      <c r="C116" s="192" t="s">
        <v>255</v>
      </c>
      <c r="D116" s="71"/>
      <c r="E116" s="72"/>
      <c r="F116" s="76"/>
      <c r="G116" s="71"/>
      <c r="H116" s="72"/>
      <c r="I116" s="71"/>
    </row>
    <row r="117" spans="1:9" ht="12.75" customHeight="1" x14ac:dyDescent="0.2">
      <c r="A117" s="315"/>
      <c r="B117" s="326"/>
      <c r="C117" s="18" t="s">
        <v>20</v>
      </c>
      <c r="D117" s="11">
        <v>0</v>
      </c>
      <c r="E117" s="12" t="s">
        <v>165</v>
      </c>
      <c r="F117" s="75"/>
      <c r="G117" s="11">
        <v>0</v>
      </c>
      <c r="H117" s="12" t="s">
        <v>165</v>
      </c>
      <c r="I117" s="19">
        <f t="shared" ref="I117:I200" si="6">+D117+G117</f>
        <v>0</v>
      </c>
    </row>
    <row r="118" spans="1:9" ht="12.75" customHeight="1" x14ac:dyDescent="0.2">
      <c r="A118" s="315"/>
      <c r="B118" s="326"/>
      <c r="C118" s="18" t="s">
        <v>490</v>
      </c>
      <c r="D118" s="11">
        <v>0</v>
      </c>
      <c r="E118" s="12">
        <f t="shared" ref="E118:E200" si="7">+D118/$I118</f>
        <v>0</v>
      </c>
      <c r="F118" s="14"/>
      <c r="G118" s="11">
        <v>1</v>
      </c>
      <c r="H118" s="12">
        <f t="shared" ref="H118:H200" si="8">+G118/$I118</f>
        <v>1</v>
      </c>
      <c r="I118" s="11">
        <f t="shared" si="6"/>
        <v>1</v>
      </c>
    </row>
    <row r="119" spans="1:9" ht="12.75" customHeight="1" x14ac:dyDescent="0.2">
      <c r="A119" s="315"/>
      <c r="B119" s="326"/>
      <c r="C119" s="18" t="s">
        <v>1</v>
      </c>
      <c r="D119" s="11">
        <v>14</v>
      </c>
      <c r="E119" s="12">
        <f t="shared" si="7"/>
        <v>0.46666666666666667</v>
      </c>
      <c r="F119" s="14"/>
      <c r="G119" s="11">
        <v>16</v>
      </c>
      <c r="H119" s="12">
        <f t="shared" si="8"/>
        <v>0.53333333333333333</v>
      </c>
      <c r="I119" s="11">
        <f t="shared" si="6"/>
        <v>30</v>
      </c>
    </row>
    <row r="120" spans="1:9" ht="12.75" customHeight="1" x14ac:dyDescent="0.2">
      <c r="A120" s="315"/>
      <c r="B120" s="326"/>
      <c r="C120" s="18" t="s">
        <v>2</v>
      </c>
      <c r="D120" s="11">
        <v>0</v>
      </c>
      <c r="E120" s="12">
        <f t="shared" si="7"/>
        <v>0</v>
      </c>
      <c r="F120" s="11"/>
      <c r="G120" s="11">
        <v>3</v>
      </c>
      <c r="H120" s="12">
        <f t="shared" si="8"/>
        <v>1</v>
      </c>
      <c r="I120" s="11">
        <f t="shared" si="6"/>
        <v>3</v>
      </c>
    </row>
    <row r="121" spans="1:9" ht="12.75" customHeight="1" x14ac:dyDescent="0.2">
      <c r="A121" s="315"/>
      <c r="B121" s="326"/>
      <c r="C121" s="18" t="s">
        <v>22</v>
      </c>
      <c r="D121" s="11">
        <v>8</v>
      </c>
      <c r="E121" s="12">
        <f t="shared" si="7"/>
        <v>0.44444444444444442</v>
      </c>
      <c r="F121" s="11"/>
      <c r="G121" s="11">
        <v>10</v>
      </c>
      <c r="H121" s="12">
        <f t="shared" si="8"/>
        <v>0.55555555555555558</v>
      </c>
      <c r="I121" s="11">
        <f t="shared" si="6"/>
        <v>18</v>
      </c>
    </row>
    <row r="122" spans="1:9" ht="12.75" customHeight="1" x14ac:dyDescent="0.2">
      <c r="A122" s="315"/>
      <c r="B122" s="326"/>
      <c r="C122" s="18" t="s">
        <v>3</v>
      </c>
      <c r="D122" s="199">
        <v>2</v>
      </c>
      <c r="E122" s="100">
        <f t="shared" si="7"/>
        <v>0.5</v>
      </c>
      <c r="F122" s="7"/>
      <c r="G122" s="199">
        <v>2</v>
      </c>
      <c r="H122" s="100">
        <f t="shared" si="8"/>
        <v>0.5</v>
      </c>
      <c r="I122" s="7">
        <f t="shared" si="6"/>
        <v>4</v>
      </c>
    </row>
    <row r="123" spans="1:9" ht="12.75" customHeight="1" x14ac:dyDescent="0.2">
      <c r="A123" s="315"/>
      <c r="B123" s="326"/>
      <c r="C123" s="18" t="s">
        <v>4</v>
      </c>
      <c r="D123" s="199">
        <v>2</v>
      </c>
      <c r="E123" s="12">
        <f t="shared" si="7"/>
        <v>0.66666666666666663</v>
      </c>
      <c r="F123" s="11"/>
      <c r="G123" s="11">
        <v>1</v>
      </c>
      <c r="H123" s="12">
        <f t="shared" si="8"/>
        <v>0.33333333333333331</v>
      </c>
      <c r="I123" s="7">
        <f t="shared" si="6"/>
        <v>3</v>
      </c>
    </row>
    <row r="124" spans="1:9" ht="12.75" customHeight="1" x14ac:dyDescent="0.2">
      <c r="A124" s="315"/>
      <c r="B124" s="326"/>
      <c r="C124" s="18" t="s">
        <v>52</v>
      </c>
      <c r="D124" s="11">
        <v>0</v>
      </c>
      <c r="E124" s="12">
        <f t="shared" si="7"/>
        <v>0</v>
      </c>
      <c r="F124" s="11"/>
      <c r="G124" s="11">
        <v>3</v>
      </c>
      <c r="H124" s="12">
        <f t="shared" si="8"/>
        <v>1</v>
      </c>
      <c r="I124" s="11">
        <f t="shared" si="6"/>
        <v>3</v>
      </c>
    </row>
    <row r="125" spans="1:9" ht="12.75" customHeight="1" x14ac:dyDescent="0.2">
      <c r="A125" s="315"/>
      <c r="B125" s="326"/>
      <c r="C125" s="189" t="s">
        <v>5</v>
      </c>
      <c r="D125" s="11">
        <v>2</v>
      </c>
      <c r="E125" s="12">
        <f t="shared" si="7"/>
        <v>0.22222222222222221</v>
      </c>
      <c r="F125" s="11"/>
      <c r="G125" s="11">
        <v>7</v>
      </c>
      <c r="H125" s="12">
        <f t="shared" si="8"/>
        <v>0.77777777777777779</v>
      </c>
      <c r="I125" s="11">
        <f t="shared" si="6"/>
        <v>9</v>
      </c>
    </row>
    <row r="126" spans="1:9" ht="12.75" customHeight="1" x14ac:dyDescent="0.2">
      <c r="A126" s="315"/>
      <c r="B126" s="326"/>
      <c r="C126" s="258" t="s">
        <v>91</v>
      </c>
      <c r="D126" s="96">
        <f>SUM(D117:D125)</f>
        <v>28</v>
      </c>
      <c r="E126" s="97">
        <f t="shared" si="7"/>
        <v>0.39436619718309857</v>
      </c>
      <c r="F126" s="96"/>
      <c r="G126" s="96">
        <f>SUM(G117:G125)</f>
        <v>43</v>
      </c>
      <c r="H126" s="97">
        <f t="shared" si="8"/>
        <v>0.60563380281690138</v>
      </c>
      <c r="I126" s="96">
        <f t="shared" si="6"/>
        <v>71</v>
      </c>
    </row>
    <row r="127" spans="1:9" ht="12.75" customHeight="1" x14ac:dyDescent="0.2">
      <c r="A127" s="315"/>
      <c r="B127" s="326"/>
      <c r="C127" s="192" t="s">
        <v>151</v>
      </c>
      <c r="D127" s="71"/>
      <c r="E127" s="72"/>
      <c r="F127" s="76"/>
      <c r="G127" s="71"/>
      <c r="H127" s="72"/>
      <c r="I127" s="71"/>
    </row>
    <row r="128" spans="1:9" ht="12.75" customHeight="1" x14ac:dyDescent="0.2">
      <c r="A128" s="315"/>
      <c r="B128" s="326"/>
      <c r="C128" s="18" t="s">
        <v>38</v>
      </c>
      <c r="D128" s="19">
        <v>1</v>
      </c>
      <c r="E128" s="20">
        <f t="shared" si="7"/>
        <v>0.25</v>
      </c>
      <c r="F128" s="75"/>
      <c r="G128" s="19">
        <v>3</v>
      </c>
      <c r="H128" s="20">
        <f t="shared" si="8"/>
        <v>0.75</v>
      </c>
      <c r="I128" s="19">
        <f t="shared" si="6"/>
        <v>4</v>
      </c>
    </row>
    <row r="129" spans="1:9" ht="12.75" customHeight="1" x14ac:dyDescent="0.2">
      <c r="A129" s="315"/>
      <c r="B129" s="326"/>
      <c r="C129" s="18" t="s">
        <v>7</v>
      </c>
      <c r="D129" s="17">
        <v>2</v>
      </c>
      <c r="E129" s="12">
        <f t="shared" si="7"/>
        <v>0.2857142857142857</v>
      </c>
      <c r="F129" s="11"/>
      <c r="G129" s="17">
        <v>5</v>
      </c>
      <c r="H129" s="12">
        <f t="shared" si="8"/>
        <v>0.7142857142857143</v>
      </c>
      <c r="I129" s="11">
        <f t="shared" si="6"/>
        <v>7</v>
      </c>
    </row>
    <row r="130" spans="1:9" ht="12.75" customHeight="1" x14ac:dyDescent="0.2">
      <c r="A130" s="315"/>
      <c r="B130" s="326"/>
      <c r="C130" s="18" t="s">
        <v>0</v>
      </c>
      <c r="D130" s="199">
        <v>0</v>
      </c>
      <c r="E130" s="100">
        <f t="shared" si="7"/>
        <v>0</v>
      </c>
      <c r="F130" s="7"/>
      <c r="G130" s="199">
        <v>2</v>
      </c>
      <c r="H130" s="100">
        <f t="shared" si="8"/>
        <v>1</v>
      </c>
      <c r="I130" s="7">
        <f t="shared" si="6"/>
        <v>2</v>
      </c>
    </row>
    <row r="131" spans="1:9" ht="12.75" customHeight="1" x14ac:dyDescent="0.2">
      <c r="A131" s="315"/>
      <c r="B131" s="326"/>
      <c r="C131" s="18" t="s">
        <v>8</v>
      </c>
      <c r="D131" s="7">
        <v>0</v>
      </c>
      <c r="E131" s="100">
        <f t="shared" si="7"/>
        <v>0</v>
      </c>
      <c r="F131" s="7"/>
      <c r="G131" s="7">
        <v>1</v>
      </c>
      <c r="H131" s="100">
        <f t="shared" si="8"/>
        <v>1</v>
      </c>
      <c r="I131" s="7">
        <f t="shared" si="6"/>
        <v>1</v>
      </c>
    </row>
    <row r="132" spans="1:9" ht="12.75" customHeight="1" x14ac:dyDescent="0.2">
      <c r="A132" s="315"/>
      <c r="B132" s="326"/>
      <c r="C132" s="18" t="s">
        <v>36</v>
      </c>
      <c r="D132" s="199">
        <v>4</v>
      </c>
      <c r="E132" s="100">
        <f t="shared" si="7"/>
        <v>0.44444444444444442</v>
      </c>
      <c r="F132" s="7"/>
      <c r="G132" s="199">
        <v>5</v>
      </c>
      <c r="H132" s="100">
        <f t="shared" si="8"/>
        <v>0.55555555555555558</v>
      </c>
      <c r="I132" s="7">
        <f t="shared" si="6"/>
        <v>9</v>
      </c>
    </row>
    <row r="133" spans="1:9" ht="12.75" customHeight="1" x14ac:dyDescent="0.2">
      <c r="A133" s="315"/>
      <c r="B133" s="326"/>
      <c r="C133" s="18" t="s">
        <v>39</v>
      </c>
      <c r="D133" s="7">
        <v>2</v>
      </c>
      <c r="E133" s="100">
        <f t="shared" si="7"/>
        <v>0.2857142857142857</v>
      </c>
      <c r="F133" s="7"/>
      <c r="G133" s="7">
        <v>5</v>
      </c>
      <c r="H133" s="100">
        <f t="shared" si="8"/>
        <v>0.7142857142857143</v>
      </c>
      <c r="I133" s="7">
        <f t="shared" si="6"/>
        <v>7</v>
      </c>
    </row>
    <row r="134" spans="1:9" ht="12.75" customHeight="1" x14ac:dyDescent="0.2">
      <c r="A134" s="315"/>
      <c r="B134" s="326"/>
      <c r="C134" s="18" t="s">
        <v>357</v>
      </c>
      <c r="D134" s="199">
        <v>1</v>
      </c>
      <c r="E134" s="100">
        <f t="shared" ref="E134" si="9">+D134/$I134</f>
        <v>0.14285714285714285</v>
      </c>
      <c r="F134" s="7"/>
      <c r="G134" s="199">
        <v>6</v>
      </c>
      <c r="H134" s="100">
        <f t="shared" ref="H134" si="10">+G134/$I134</f>
        <v>0.8571428571428571</v>
      </c>
      <c r="I134" s="7">
        <f t="shared" ref="I134" si="11">+D134+G134</f>
        <v>7</v>
      </c>
    </row>
    <row r="135" spans="1:9" ht="12.75" customHeight="1" x14ac:dyDescent="0.2">
      <c r="A135" s="315"/>
      <c r="B135" s="326"/>
      <c r="C135" s="18" t="s">
        <v>402</v>
      </c>
      <c r="D135" s="7">
        <v>0</v>
      </c>
      <c r="E135" s="100">
        <f t="shared" si="7"/>
        <v>0</v>
      </c>
      <c r="F135" s="202"/>
      <c r="G135" s="7">
        <v>1</v>
      </c>
      <c r="H135" s="100">
        <f t="shared" si="8"/>
        <v>1</v>
      </c>
      <c r="I135" s="7">
        <f t="shared" si="6"/>
        <v>1</v>
      </c>
    </row>
    <row r="136" spans="1:9" ht="12.75" customHeight="1" x14ac:dyDescent="0.2">
      <c r="A136" s="315"/>
      <c r="B136" s="326"/>
      <c r="C136" s="18" t="s">
        <v>6</v>
      </c>
      <c r="D136" s="199">
        <v>11</v>
      </c>
      <c r="E136" s="100">
        <f t="shared" si="7"/>
        <v>0.57894736842105265</v>
      </c>
      <c r="F136" s="7"/>
      <c r="G136" s="199">
        <v>8</v>
      </c>
      <c r="H136" s="100">
        <f t="shared" si="8"/>
        <v>0.42105263157894735</v>
      </c>
      <c r="I136" s="7">
        <f t="shared" si="6"/>
        <v>19</v>
      </c>
    </row>
    <row r="137" spans="1:9" ht="12.75" customHeight="1" x14ac:dyDescent="0.2">
      <c r="A137" s="315"/>
      <c r="B137" s="326"/>
      <c r="C137" s="18" t="s">
        <v>9</v>
      </c>
      <c r="D137" s="7">
        <v>2</v>
      </c>
      <c r="E137" s="100">
        <f t="shared" si="7"/>
        <v>0.5</v>
      </c>
      <c r="F137" s="7"/>
      <c r="G137" s="7">
        <v>2</v>
      </c>
      <c r="H137" s="100">
        <f t="shared" si="8"/>
        <v>0.5</v>
      </c>
      <c r="I137" s="7">
        <f t="shared" si="6"/>
        <v>4</v>
      </c>
    </row>
    <row r="138" spans="1:9" ht="12.75" customHeight="1" x14ac:dyDescent="0.2">
      <c r="A138" s="315"/>
      <c r="B138" s="326"/>
      <c r="C138" s="18" t="s">
        <v>10</v>
      </c>
      <c r="D138" s="7">
        <v>0</v>
      </c>
      <c r="E138" s="100">
        <f t="shared" si="7"/>
        <v>0</v>
      </c>
      <c r="F138" s="7"/>
      <c r="G138" s="7">
        <v>1</v>
      </c>
      <c r="H138" s="100">
        <f t="shared" si="8"/>
        <v>1</v>
      </c>
      <c r="I138" s="7">
        <f t="shared" si="6"/>
        <v>1</v>
      </c>
    </row>
    <row r="139" spans="1:9" ht="12.75" customHeight="1" x14ac:dyDescent="0.2">
      <c r="A139" s="315"/>
      <c r="B139" s="326"/>
      <c r="C139" s="18" t="s">
        <v>24</v>
      </c>
      <c r="D139" s="7">
        <v>3</v>
      </c>
      <c r="E139" s="100">
        <f t="shared" si="7"/>
        <v>0.375</v>
      </c>
      <c r="F139" s="7"/>
      <c r="G139" s="7">
        <v>5</v>
      </c>
      <c r="H139" s="100">
        <f t="shared" si="8"/>
        <v>0.625</v>
      </c>
      <c r="I139" s="7">
        <f t="shared" si="6"/>
        <v>8</v>
      </c>
    </row>
    <row r="140" spans="1:9" ht="12.75" customHeight="1" x14ac:dyDescent="0.2">
      <c r="A140" s="315"/>
      <c r="B140" s="326"/>
      <c r="C140" s="189" t="s">
        <v>25</v>
      </c>
      <c r="D140" s="7">
        <v>1</v>
      </c>
      <c r="E140" s="100">
        <f t="shared" si="7"/>
        <v>0.25</v>
      </c>
      <c r="F140" s="7"/>
      <c r="G140" s="7">
        <v>3</v>
      </c>
      <c r="H140" s="100">
        <f t="shared" si="8"/>
        <v>0.75</v>
      </c>
      <c r="I140" s="7">
        <f t="shared" si="6"/>
        <v>4</v>
      </c>
    </row>
    <row r="141" spans="1:9" ht="12.75" customHeight="1" x14ac:dyDescent="0.2">
      <c r="A141" s="315"/>
      <c r="B141" s="326"/>
      <c r="C141" s="189" t="s">
        <v>359</v>
      </c>
      <c r="D141" s="199">
        <v>0</v>
      </c>
      <c r="E141" s="100">
        <f t="shared" si="7"/>
        <v>0</v>
      </c>
      <c r="F141" s="7"/>
      <c r="G141" s="199">
        <v>1</v>
      </c>
      <c r="H141" s="100">
        <f t="shared" si="8"/>
        <v>1</v>
      </c>
      <c r="I141" s="7">
        <f t="shared" si="6"/>
        <v>1</v>
      </c>
    </row>
    <row r="142" spans="1:9" ht="12.75" customHeight="1" x14ac:dyDescent="0.2">
      <c r="A142" s="315"/>
      <c r="B142" s="326"/>
      <c r="C142" s="258" t="s">
        <v>91</v>
      </c>
      <c r="D142" s="96">
        <f>SUM(D128:D141)</f>
        <v>27</v>
      </c>
      <c r="E142" s="97">
        <f t="shared" si="7"/>
        <v>0.36</v>
      </c>
      <c r="F142" s="96"/>
      <c r="G142" s="96">
        <f>SUM(G128:G141)</f>
        <v>48</v>
      </c>
      <c r="H142" s="97">
        <f t="shared" si="8"/>
        <v>0.64</v>
      </c>
      <c r="I142" s="96">
        <f t="shared" si="6"/>
        <v>75</v>
      </c>
    </row>
    <row r="143" spans="1:9" ht="12.75" customHeight="1" thickBot="1" x14ac:dyDescent="0.25">
      <c r="A143" s="315"/>
      <c r="B143" s="327"/>
      <c r="C143" s="209" t="s">
        <v>26</v>
      </c>
      <c r="D143" s="208">
        <f>SUM(D115,D126,D142)</f>
        <v>79</v>
      </c>
      <c r="E143" s="206">
        <f t="shared" si="7"/>
        <v>0.34347826086956523</v>
      </c>
      <c r="F143" s="208"/>
      <c r="G143" s="208">
        <f>SUM(G115,G126,G142)</f>
        <v>151</v>
      </c>
      <c r="H143" s="206">
        <f t="shared" si="8"/>
        <v>0.65652173913043477</v>
      </c>
      <c r="I143" s="208">
        <f t="shared" si="6"/>
        <v>230</v>
      </c>
    </row>
    <row r="144" spans="1:9" ht="12.75" customHeight="1" x14ac:dyDescent="0.2">
      <c r="A144" s="299" t="s">
        <v>134</v>
      </c>
      <c r="B144" s="310" t="s">
        <v>508</v>
      </c>
      <c r="C144" s="191" t="s">
        <v>436</v>
      </c>
      <c r="D144" s="11">
        <v>0</v>
      </c>
      <c r="E144" s="12" t="s">
        <v>165</v>
      </c>
      <c r="F144" s="75"/>
      <c r="G144" s="11">
        <v>0</v>
      </c>
      <c r="H144" s="12" t="s">
        <v>165</v>
      </c>
      <c r="I144" s="19">
        <f t="shared" ref="I144" si="12">+D144+G144</f>
        <v>0</v>
      </c>
    </row>
    <row r="145" spans="1:9" ht="12.75" customHeight="1" x14ac:dyDescent="0.2">
      <c r="A145" s="299"/>
      <c r="B145" s="310"/>
      <c r="C145" s="18" t="s">
        <v>114</v>
      </c>
      <c r="D145" s="11">
        <v>4</v>
      </c>
      <c r="E145" s="12">
        <f t="shared" ref="E145:E162" si="13">+D145/$I145</f>
        <v>0.30769230769230771</v>
      </c>
      <c r="F145" s="14"/>
      <c r="G145" s="11">
        <v>9</v>
      </c>
      <c r="H145" s="12">
        <f t="shared" ref="H145:H162" si="14">+G145/$I145</f>
        <v>0.69230769230769229</v>
      </c>
      <c r="I145" s="11">
        <f t="shared" ref="I145:I162" si="15">+D145+G145</f>
        <v>13</v>
      </c>
    </row>
    <row r="146" spans="1:9" ht="12.75" customHeight="1" x14ac:dyDescent="0.2">
      <c r="A146" s="299"/>
      <c r="B146" s="310"/>
      <c r="C146" s="18" t="s">
        <v>533</v>
      </c>
      <c r="D146" s="11">
        <v>1</v>
      </c>
      <c r="E146" s="12">
        <f t="shared" si="13"/>
        <v>0.25</v>
      </c>
      <c r="F146" s="11"/>
      <c r="G146" s="11">
        <v>3</v>
      </c>
      <c r="H146" s="12">
        <f t="shared" si="14"/>
        <v>0.75</v>
      </c>
      <c r="I146" s="11">
        <f t="shared" si="15"/>
        <v>4</v>
      </c>
    </row>
    <row r="147" spans="1:9" ht="12.75" customHeight="1" x14ac:dyDescent="0.2">
      <c r="A147" s="299"/>
      <c r="B147" s="310"/>
      <c r="C147" s="18" t="s">
        <v>115</v>
      </c>
      <c r="D147" s="11">
        <v>2</v>
      </c>
      <c r="E147" s="12">
        <f t="shared" si="13"/>
        <v>0.66666666666666663</v>
      </c>
      <c r="F147" s="14"/>
      <c r="G147" s="11">
        <v>1</v>
      </c>
      <c r="H147" s="12">
        <f t="shared" si="14"/>
        <v>0.33333333333333331</v>
      </c>
      <c r="I147" s="11">
        <f t="shared" si="15"/>
        <v>3</v>
      </c>
    </row>
    <row r="148" spans="1:9" ht="12.75" customHeight="1" x14ac:dyDescent="0.2">
      <c r="A148" s="299"/>
      <c r="B148" s="310"/>
      <c r="C148" s="18" t="s">
        <v>116</v>
      </c>
      <c r="D148" s="11">
        <v>1</v>
      </c>
      <c r="E148" s="12">
        <f t="shared" si="13"/>
        <v>0.1</v>
      </c>
      <c r="F148" s="14"/>
      <c r="G148" s="11">
        <v>9</v>
      </c>
      <c r="H148" s="12">
        <f t="shared" si="14"/>
        <v>0.9</v>
      </c>
      <c r="I148" s="11">
        <f t="shared" si="15"/>
        <v>10</v>
      </c>
    </row>
    <row r="149" spans="1:9" ht="12.75" customHeight="1" x14ac:dyDescent="0.2">
      <c r="A149" s="299"/>
      <c r="B149" s="310"/>
      <c r="C149" s="18" t="s">
        <v>276</v>
      </c>
      <c r="D149" s="11">
        <v>2</v>
      </c>
      <c r="E149" s="12">
        <f t="shared" si="13"/>
        <v>0.13333333333333333</v>
      </c>
      <c r="F149" s="14"/>
      <c r="G149" s="11">
        <v>13</v>
      </c>
      <c r="H149" s="12">
        <f t="shared" si="14"/>
        <v>0.8666666666666667</v>
      </c>
      <c r="I149" s="11">
        <f t="shared" si="15"/>
        <v>15</v>
      </c>
    </row>
    <row r="150" spans="1:9" ht="12.75" customHeight="1" x14ac:dyDescent="0.2">
      <c r="A150" s="299"/>
      <c r="B150" s="310"/>
      <c r="C150" s="18" t="s">
        <v>124</v>
      </c>
      <c r="D150" s="16">
        <v>8</v>
      </c>
      <c r="E150" s="20">
        <f t="shared" si="13"/>
        <v>0.21621621621621623</v>
      </c>
      <c r="F150" s="19"/>
      <c r="G150" s="16">
        <v>29</v>
      </c>
      <c r="H150" s="20">
        <f t="shared" si="14"/>
        <v>0.78378378378378377</v>
      </c>
      <c r="I150" s="19">
        <f t="shared" si="15"/>
        <v>37</v>
      </c>
    </row>
    <row r="151" spans="1:9" ht="12.75" customHeight="1" x14ac:dyDescent="0.2">
      <c r="A151" s="299"/>
      <c r="B151" s="310"/>
      <c r="C151" s="18" t="s">
        <v>443</v>
      </c>
      <c r="D151" s="11">
        <v>2</v>
      </c>
      <c r="E151" s="12">
        <f t="shared" si="13"/>
        <v>0.66666666666666663</v>
      </c>
      <c r="F151" s="11"/>
      <c r="G151" s="11">
        <v>1</v>
      </c>
      <c r="H151" s="12">
        <f t="shared" si="14"/>
        <v>0.33333333333333331</v>
      </c>
      <c r="I151" s="11">
        <f t="shared" si="15"/>
        <v>3</v>
      </c>
    </row>
    <row r="152" spans="1:9" ht="12.75" customHeight="1" x14ac:dyDescent="0.2">
      <c r="A152" s="299"/>
      <c r="B152" s="310"/>
      <c r="C152" s="18" t="s">
        <v>528</v>
      </c>
      <c r="D152" s="11">
        <v>0</v>
      </c>
      <c r="E152" s="12">
        <f t="shared" ref="E152" si="16">+D152/$I152</f>
        <v>0</v>
      </c>
      <c r="F152" s="11"/>
      <c r="G152" s="11">
        <v>1</v>
      </c>
      <c r="H152" s="12">
        <f t="shared" ref="H152" si="17">+G152/$I152</f>
        <v>1</v>
      </c>
      <c r="I152" s="11">
        <f t="shared" ref="I152" si="18">+D152+G152</f>
        <v>1</v>
      </c>
    </row>
    <row r="153" spans="1:9" ht="12.75" customHeight="1" x14ac:dyDescent="0.2">
      <c r="A153" s="299"/>
      <c r="B153" s="310"/>
      <c r="C153" s="18" t="s">
        <v>277</v>
      </c>
      <c r="D153" s="11">
        <v>1</v>
      </c>
      <c r="E153" s="12">
        <f t="shared" si="13"/>
        <v>0.25</v>
      </c>
      <c r="F153" s="11"/>
      <c r="G153" s="11">
        <v>3</v>
      </c>
      <c r="H153" s="12">
        <f t="shared" si="14"/>
        <v>0.75</v>
      </c>
      <c r="I153" s="11">
        <f t="shared" si="15"/>
        <v>4</v>
      </c>
    </row>
    <row r="154" spans="1:9" ht="12.75" customHeight="1" x14ac:dyDescent="0.2">
      <c r="A154" s="299"/>
      <c r="B154" s="310"/>
      <c r="C154" s="18" t="s">
        <v>117</v>
      </c>
      <c r="D154" s="11">
        <v>3</v>
      </c>
      <c r="E154" s="12">
        <f t="shared" si="13"/>
        <v>0.1875</v>
      </c>
      <c r="F154" s="11"/>
      <c r="G154" s="11">
        <v>13</v>
      </c>
      <c r="H154" s="12">
        <f t="shared" si="14"/>
        <v>0.8125</v>
      </c>
      <c r="I154" s="11">
        <f t="shared" si="15"/>
        <v>16</v>
      </c>
    </row>
    <row r="155" spans="1:9" ht="12.75" customHeight="1" x14ac:dyDescent="0.2">
      <c r="A155" s="299"/>
      <c r="B155" s="310"/>
      <c r="C155" s="188" t="s">
        <v>278</v>
      </c>
      <c r="D155" s="11">
        <v>1</v>
      </c>
      <c r="E155" s="12">
        <f t="shared" si="13"/>
        <v>1</v>
      </c>
      <c r="F155" s="11"/>
      <c r="G155" s="11">
        <v>0</v>
      </c>
      <c r="H155" s="12">
        <f t="shared" si="14"/>
        <v>0</v>
      </c>
      <c r="I155" s="11">
        <f t="shared" si="15"/>
        <v>1</v>
      </c>
    </row>
    <row r="156" spans="1:9" ht="12.75" customHeight="1" x14ac:dyDescent="0.2">
      <c r="A156" s="299"/>
      <c r="B156" s="310"/>
      <c r="C156" s="18" t="s">
        <v>118</v>
      </c>
      <c r="D156" s="11">
        <v>2</v>
      </c>
      <c r="E156" s="12">
        <f t="shared" si="13"/>
        <v>0.5</v>
      </c>
      <c r="F156" s="11"/>
      <c r="G156" s="11">
        <v>2</v>
      </c>
      <c r="H156" s="12">
        <f t="shared" si="14"/>
        <v>0.5</v>
      </c>
      <c r="I156" s="11">
        <f t="shared" si="15"/>
        <v>4</v>
      </c>
    </row>
    <row r="157" spans="1:9" ht="12.75" customHeight="1" thickBot="1" x14ac:dyDescent="0.25">
      <c r="A157" s="299"/>
      <c r="B157" s="314"/>
      <c r="C157" s="209" t="s">
        <v>26</v>
      </c>
      <c r="D157" s="208">
        <f>SUM(D144:D156)</f>
        <v>27</v>
      </c>
      <c r="E157" s="206">
        <f t="shared" si="13"/>
        <v>0.24324324324324326</v>
      </c>
      <c r="F157" s="208"/>
      <c r="G157" s="208">
        <f>SUM(G144:G156)</f>
        <v>84</v>
      </c>
      <c r="H157" s="206">
        <f t="shared" si="14"/>
        <v>0.7567567567567568</v>
      </c>
      <c r="I157" s="208">
        <f t="shared" si="15"/>
        <v>111</v>
      </c>
    </row>
    <row r="158" spans="1:9" ht="12.75" customHeight="1" x14ac:dyDescent="0.2">
      <c r="A158" s="299"/>
      <c r="B158" s="309" t="s">
        <v>14</v>
      </c>
      <c r="C158" s="187" t="s">
        <v>486</v>
      </c>
      <c r="D158" s="19">
        <v>20</v>
      </c>
      <c r="E158" s="20">
        <f t="shared" si="13"/>
        <v>0.48780487804878048</v>
      </c>
      <c r="F158" s="19"/>
      <c r="G158" s="19">
        <v>21</v>
      </c>
      <c r="H158" s="20">
        <f t="shared" si="14"/>
        <v>0.51219512195121952</v>
      </c>
      <c r="I158" s="19">
        <f t="shared" si="15"/>
        <v>41</v>
      </c>
    </row>
    <row r="159" spans="1:9" ht="12.75" customHeight="1" x14ac:dyDescent="0.2">
      <c r="A159" s="299"/>
      <c r="B159" s="325"/>
      <c r="C159" s="18" t="s">
        <v>378</v>
      </c>
      <c r="D159" s="11">
        <v>2</v>
      </c>
      <c r="E159" s="12">
        <f t="shared" si="13"/>
        <v>0.5</v>
      </c>
      <c r="F159" s="11"/>
      <c r="G159" s="11">
        <v>2</v>
      </c>
      <c r="H159" s="12">
        <f t="shared" si="14"/>
        <v>0.5</v>
      </c>
      <c r="I159" s="11">
        <f t="shared" si="15"/>
        <v>4</v>
      </c>
    </row>
    <row r="160" spans="1:9" ht="12.75" customHeight="1" x14ac:dyDescent="0.2">
      <c r="A160" s="299"/>
      <c r="B160" s="325"/>
      <c r="C160" s="189" t="s">
        <v>377</v>
      </c>
      <c r="D160" s="11">
        <v>0</v>
      </c>
      <c r="E160" s="12" t="s">
        <v>165</v>
      </c>
      <c r="F160" s="7"/>
      <c r="G160" s="11">
        <v>0</v>
      </c>
      <c r="H160" s="12" t="s">
        <v>165</v>
      </c>
      <c r="I160" s="7">
        <f t="shared" si="15"/>
        <v>0</v>
      </c>
    </row>
    <row r="161" spans="1:9" ht="12.75" customHeight="1" thickBot="1" x14ac:dyDescent="0.25">
      <c r="A161" s="299"/>
      <c r="B161" s="312"/>
      <c r="C161" s="207" t="s">
        <v>26</v>
      </c>
      <c r="D161" s="208">
        <f>SUM(D158:D160)</f>
        <v>22</v>
      </c>
      <c r="E161" s="206">
        <f t="shared" si="13"/>
        <v>0.48888888888888887</v>
      </c>
      <c r="F161" s="208"/>
      <c r="G161" s="208">
        <f>SUM(G158:G160)</f>
        <v>23</v>
      </c>
      <c r="H161" s="206">
        <f t="shared" si="14"/>
        <v>0.51111111111111107</v>
      </c>
      <c r="I161" s="208">
        <f t="shared" si="15"/>
        <v>45</v>
      </c>
    </row>
    <row r="162" spans="1:9" ht="12.75" customHeight="1" thickBot="1" x14ac:dyDescent="0.25">
      <c r="A162" s="296" t="s">
        <v>517</v>
      </c>
      <c r="B162" s="297"/>
      <c r="C162" s="298"/>
      <c r="D162" s="245">
        <f>SUM(D143,D157,D161)</f>
        <v>128</v>
      </c>
      <c r="E162" s="246">
        <f t="shared" si="13"/>
        <v>0.33160621761658032</v>
      </c>
      <c r="F162" s="247"/>
      <c r="G162" s="245">
        <f>SUM(G143,G157,G161)</f>
        <v>258</v>
      </c>
      <c r="H162" s="246">
        <f t="shared" si="14"/>
        <v>0.66839378238341973</v>
      </c>
      <c r="I162" s="247">
        <f t="shared" si="15"/>
        <v>386</v>
      </c>
    </row>
    <row r="163" spans="1:9" ht="12.75" customHeight="1" x14ac:dyDescent="0.2">
      <c r="A163" s="303" t="s">
        <v>132</v>
      </c>
      <c r="B163" s="309" t="s">
        <v>511</v>
      </c>
      <c r="C163" s="183" t="s">
        <v>312</v>
      </c>
      <c r="D163" s="221"/>
      <c r="E163" s="221"/>
      <c r="F163" s="221"/>
      <c r="G163" s="221"/>
      <c r="H163" s="221"/>
      <c r="I163" s="221"/>
    </row>
    <row r="164" spans="1:9" ht="12.75" customHeight="1" x14ac:dyDescent="0.2">
      <c r="A164" s="315"/>
      <c r="B164" s="316"/>
      <c r="C164" s="18" t="s">
        <v>421</v>
      </c>
      <c r="D164" s="77">
        <v>2</v>
      </c>
      <c r="E164" s="201">
        <f t="shared" ref="E164:E170" si="19">+D164/$I164</f>
        <v>0.2</v>
      </c>
      <c r="F164" s="77"/>
      <c r="G164" s="77">
        <v>8</v>
      </c>
      <c r="H164" s="201">
        <f t="shared" ref="H164:H170" si="20">+G164/$I164</f>
        <v>0.8</v>
      </c>
      <c r="I164" s="77">
        <f t="shared" ref="I164:I170" si="21">+D164+G164</f>
        <v>10</v>
      </c>
    </row>
    <row r="165" spans="1:9" ht="12.75" customHeight="1" x14ac:dyDescent="0.2">
      <c r="A165" s="315"/>
      <c r="B165" s="316"/>
      <c r="C165" s="18" t="s">
        <v>94</v>
      </c>
      <c r="D165" s="199">
        <v>4</v>
      </c>
      <c r="E165" s="100">
        <f t="shared" si="19"/>
        <v>0.33333333333333331</v>
      </c>
      <c r="F165" s="7"/>
      <c r="G165" s="199">
        <v>8</v>
      </c>
      <c r="H165" s="100">
        <f t="shared" si="20"/>
        <v>0.66666666666666663</v>
      </c>
      <c r="I165" s="7">
        <f t="shared" si="21"/>
        <v>12</v>
      </c>
    </row>
    <row r="166" spans="1:9" ht="12.75" customHeight="1" x14ac:dyDescent="0.2">
      <c r="A166" s="315"/>
      <c r="B166" s="316"/>
      <c r="C166" s="18" t="s">
        <v>8</v>
      </c>
      <c r="D166" s="7">
        <v>2</v>
      </c>
      <c r="E166" s="100">
        <f t="shared" si="19"/>
        <v>1</v>
      </c>
      <c r="F166" s="7"/>
      <c r="G166" s="7">
        <v>0</v>
      </c>
      <c r="H166" s="100">
        <f t="shared" si="20"/>
        <v>0</v>
      </c>
      <c r="I166" s="7">
        <f t="shared" si="21"/>
        <v>2</v>
      </c>
    </row>
    <row r="167" spans="1:9" ht="12.75" customHeight="1" x14ac:dyDescent="0.2">
      <c r="A167" s="315"/>
      <c r="B167" s="316"/>
      <c r="C167" s="18" t="s">
        <v>9</v>
      </c>
      <c r="D167" s="77">
        <v>6</v>
      </c>
      <c r="E167" s="201">
        <f t="shared" si="19"/>
        <v>0.22222222222222221</v>
      </c>
      <c r="F167" s="203"/>
      <c r="G167" s="77">
        <v>21</v>
      </c>
      <c r="H167" s="201">
        <f t="shared" si="20"/>
        <v>0.77777777777777779</v>
      </c>
      <c r="I167" s="77">
        <f t="shared" si="21"/>
        <v>27</v>
      </c>
    </row>
    <row r="168" spans="1:9" ht="12.75" customHeight="1" x14ac:dyDescent="0.2">
      <c r="A168" s="315"/>
      <c r="B168" s="316"/>
      <c r="C168" s="18" t="s">
        <v>96</v>
      </c>
      <c r="D168" s="7">
        <v>5</v>
      </c>
      <c r="E168" s="100">
        <f t="shared" si="19"/>
        <v>0.45454545454545453</v>
      </c>
      <c r="F168" s="7"/>
      <c r="G168" s="7">
        <v>6</v>
      </c>
      <c r="H168" s="100">
        <f t="shared" si="20"/>
        <v>0.54545454545454541</v>
      </c>
      <c r="I168" s="7">
        <f t="shared" si="21"/>
        <v>11</v>
      </c>
    </row>
    <row r="169" spans="1:9" ht="12.75" customHeight="1" x14ac:dyDescent="0.2">
      <c r="A169" s="315"/>
      <c r="B169" s="316"/>
      <c r="C169" s="18" t="s">
        <v>422</v>
      </c>
      <c r="D169" s="19">
        <v>1</v>
      </c>
      <c r="E169" s="20">
        <f t="shared" si="19"/>
        <v>0.5</v>
      </c>
      <c r="F169" s="19"/>
      <c r="G169" s="19">
        <v>1</v>
      </c>
      <c r="H169" s="20">
        <f t="shared" si="20"/>
        <v>0.5</v>
      </c>
      <c r="I169" s="19">
        <f t="shared" si="21"/>
        <v>2</v>
      </c>
    </row>
    <row r="170" spans="1:9" ht="12.75" customHeight="1" x14ac:dyDescent="0.2">
      <c r="A170" s="315"/>
      <c r="B170" s="316"/>
      <c r="C170" s="258" t="s">
        <v>91</v>
      </c>
      <c r="D170" s="96">
        <f>SUM(D164:D169)</f>
        <v>20</v>
      </c>
      <c r="E170" s="253">
        <f t="shared" si="19"/>
        <v>0.3125</v>
      </c>
      <c r="F170" s="252"/>
      <c r="G170" s="96">
        <f>SUM(G164:G169)</f>
        <v>44</v>
      </c>
      <c r="H170" s="253">
        <f t="shared" si="20"/>
        <v>0.6875</v>
      </c>
      <c r="I170" s="252">
        <f t="shared" si="21"/>
        <v>64</v>
      </c>
    </row>
    <row r="171" spans="1:9" ht="12.75" customHeight="1" x14ac:dyDescent="0.2">
      <c r="A171" s="315"/>
      <c r="B171" s="316"/>
      <c r="C171" s="192" t="s">
        <v>262</v>
      </c>
      <c r="D171" s="94"/>
      <c r="E171" s="95"/>
      <c r="F171" s="94"/>
      <c r="G171" s="94"/>
      <c r="H171" s="95"/>
      <c r="I171" s="94"/>
    </row>
    <row r="172" spans="1:9" ht="12.75" customHeight="1" x14ac:dyDescent="0.2">
      <c r="A172" s="315"/>
      <c r="B172" s="316"/>
      <c r="C172" s="18" t="s">
        <v>7</v>
      </c>
      <c r="D172" s="16">
        <v>7</v>
      </c>
      <c r="E172" s="20">
        <f t="shared" si="7"/>
        <v>0.3888888888888889</v>
      </c>
      <c r="F172" s="19"/>
      <c r="G172" s="16">
        <v>11</v>
      </c>
      <c r="H172" s="20">
        <f t="shared" si="8"/>
        <v>0.61111111111111116</v>
      </c>
      <c r="I172" s="19">
        <f t="shared" si="6"/>
        <v>18</v>
      </c>
    </row>
    <row r="173" spans="1:9" ht="12.75" customHeight="1" x14ac:dyDescent="0.2">
      <c r="A173" s="315"/>
      <c r="B173" s="316"/>
      <c r="C173" s="18" t="s">
        <v>95</v>
      </c>
      <c r="D173" s="11">
        <v>5</v>
      </c>
      <c r="E173" s="12">
        <f t="shared" si="7"/>
        <v>0.22727272727272727</v>
      </c>
      <c r="F173" s="11"/>
      <c r="G173" s="11">
        <v>17</v>
      </c>
      <c r="H173" s="12">
        <f t="shared" si="8"/>
        <v>0.77272727272727271</v>
      </c>
      <c r="I173" s="11">
        <f t="shared" si="6"/>
        <v>22</v>
      </c>
    </row>
    <row r="174" spans="1:9" ht="12.75" customHeight="1" x14ac:dyDescent="0.2">
      <c r="A174" s="315"/>
      <c r="B174" s="316"/>
      <c r="C174" s="18" t="s">
        <v>357</v>
      </c>
      <c r="D174" s="7">
        <v>1</v>
      </c>
      <c r="E174" s="12">
        <f t="shared" ref="E174" si="22">+D174/$I174</f>
        <v>0.14285714285714285</v>
      </c>
      <c r="F174" s="14"/>
      <c r="G174" s="11">
        <v>6</v>
      </c>
      <c r="H174" s="12">
        <f t="shared" ref="H174" si="23">+G174/$I174</f>
        <v>0.8571428571428571</v>
      </c>
      <c r="I174" s="11">
        <f t="shared" ref="I174" si="24">+D174+G174</f>
        <v>7</v>
      </c>
    </row>
    <row r="175" spans="1:9" ht="12.75" customHeight="1" x14ac:dyDescent="0.2">
      <c r="A175" s="315"/>
      <c r="B175" s="316"/>
      <c r="C175" s="18" t="s">
        <v>164</v>
      </c>
      <c r="D175" s="17">
        <v>4</v>
      </c>
      <c r="E175" s="12">
        <f t="shared" si="7"/>
        <v>0.36363636363636365</v>
      </c>
      <c r="F175" s="11"/>
      <c r="G175" s="16">
        <v>7</v>
      </c>
      <c r="H175" s="12">
        <f t="shared" si="8"/>
        <v>0.63636363636363635</v>
      </c>
      <c r="I175" s="11">
        <f t="shared" si="6"/>
        <v>11</v>
      </c>
    </row>
    <row r="176" spans="1:9" ht="12.75" customHeight="1" x14ac:dyDescent="0.2">
      <c r="A176" s="315"/>
      <c r="B176" s="316"/>
      <c r="C176" s="18" t="s">
        <v>10</v>
      </c>
      <c r="D176" s="11">
        <v>2</v>
      </c>
      <c r="E176" s="12">
        <f t="shared" si="7"/>
        <v>0.2</v>
      </c>
      <c r="F176" s="11"/>
      <c r="G176" s="11">
        <v>8</v>
      </c>
      <c r="H176" s="12">
        <f t="shared" si="8"/>
        <v>0.8</v>
      </c>
      <c r="I176" s="11">
        <f t="shared" si="6"/>
        <v>10</v>
      </c>
    </row>
    <row r="177" spans="1:9" ht="12.75" customHeight="1" x14ac:dyDescent="0.2">
      <c r="A177" s="315"/>
      <c r="B177" s="316"/>
      <c r="C177" s="258" t="s">
        <v>91</v>
      </c>
      <c r="D177" s="96">
        <f>SUM(D172:D176)</f>
        <v>19</v>
      </c>
      <c r="E177" s="97">
        <f t="shared" si="7"/>
        <v>0.27941176470588236</v>
      </c>
      <c r="F177" s="96"/>
      <c r="G177" s="96">
        <f>SUM(G172:G176)</f>
        <v>49</v>
      </c>
      <c r="H177" s="97">
        <f t="shared" si="8"/>
        <v>0.72058823529411764</v>
      </c>
      <c r="I177" s="96">
        <f t="shared" si="6"/>
        <v>68</v>
      </c>
    </row>
    <row r="178" spans="1:9" ht="12.75" customHeight="1" thickBot="1" x14ac:dyDescent="0.25">
      <c r="A178" s="315"/>
      <c r="B178" s="324"/>
      <c r="C178" s="209" t="s">
        <v>26</v>
      </c>
      <c r="D178" s="208">
        <f>SUM(D170,D177)</f>
        <v>39</v>
      </c>
      <c r="E178" s="206">
        <f t="shared" si="7"/>
        <v>0.29545454545454547</v>
      </c>
      <c r="F178" s="208"/>
      <c r="G178" s="208">
        <f>SUM(G170,G177)</f>
        <v>93</v>
      </c>
      <c r="H178" s="206">
        <f t="shared" si="8"/>
        <v>0.70454545454545459</v>
      </c>
      <c r="I178" s="208">
        <f t="shared" si="6"/>
        <v>132</v>
      </c>
    </row>
    <row r="179" spans="1:9" x14ac:dyDescent="0.2">
      <c r="A179" s="315"/>
      <c r="B179" s="309" t="s">
        <v>512</v>
      </c>
      <c r="C179" s="192" t="s">
        <v>160</v>
      </c>
      <c r="D179" s="221"/>
      <c r="E179" s="221"/>
      <c r="F179" s="221"/>
      <c r="G179" s="221"/>
      <c r="H179" s="221"/>
      <c r="I179" s="221"/>
    </row>
    <row r="180" spans="1:9" x14ac:dyDescent="0.2">
      <c r="A180" s="315"/>
      <c r="B180" s="316"/>
      <c r="C180" s="191" t="s">
        <v>38</v>
      </c>
      <c r="D180" s="265">
        <v>3</v>
      </c>
      <c r="E180" s="201">
        <f t="shared" ref="E180:E189" si="25">+D180/$I180</f>
        <v>0.3</v>
      </c>
      <c r="F180" s="77"/>
      <c r="G180" s="265">
        <v>7</v>
      </c>
      <c r="H180" s="201">
        <f t="shared" ref="H180:H189" si="26">+G180/$I180</f>
        <v>0.7</v>
      </c>
      <c r="I180" s="77">
        <f t="shared" ref="I180:I189" si="27">+D180+G180</f>
        <v>10</v>
      </c>
    </row>
    <row r="181" spans="1:9" x14ac:dyDescent="0.2">
      <c r="A181" s="315"/>
      <c r="B181" s="316"/>
      <c r="C181" s="191" t="s">
        <v>354</v>
      </c>
      <c r="D181" s="7">
        <v>0</v>
      </c>
      <c r="E181" s="100">
        <f t="shared" si="25"/>
        <v>0</v>
      </c>
      <c r="F181" s="7"/>
      <c r="G181" s="7">
        <v>1</v>
      </c>
      <c r="H181" s="100">
        <f t="shared" si="26"/>
        <v>1</v>
      </c>
      <c r="I181" s="7">
        <f t="shared" si="27"/>
        <v>1</v>
      </c>
    </row>
    <row r="182" spans="1:9" x14ac:dyDescent="0.2">
      <c r="A182" s="315"/>
      <c r="B182" s="316"/>
      <c r="C182" s="18" t="s">
        <v>0</v>
      </c>
      <c r="D182" s="77">
        <v>1</v>
      </c>
      <c r="E182" s="201">
        <f t="shared" si="25"/>
        <v>0.1111111111111111</v>
      </c>
      <c r="F182" s="77"/>
      <c r="G182" s="77">
        <v>8</v>
      </c>
      <c r="H182" s="201">
        <f t="shared" si="26"/>
        <v>0.88888888888888884</v>
      </c>
      <c r="I182" s="77">
        <f t="shared" si="27"/>
        <v>9</v>
      </c>
    </row>
    <row r="183" spans="1:9" x14ac:dyDescent="0.2">
      <c r="A183" s="315"/>
      <c r="B183" s="316"/>
      <c r="C183" s="191" t="s">
        <v>534</v>
      </c>
      <c r="D183" s="77">
        <v>1</v>
      </c>
      <c r="E183" s="201">
        <f t="shared" si="25"/>
        <v>0.5</v>
      </c>
      <c r="F183" s="77"/>
      <c r="G183" s="77">
        <v>1</v>
      </c>
      <c r="H183" s="201">
        <f t="shared" si="26"/>
        <v>0.5</v>
      </c>
      <c r="I183" s="77">
        <f t="shared" si="27"/>
        <v>2</v>
      </c>
    </row>
    <row r="184" spans="1:9" x14ac:dyDescent="0.2">
      <c r="A184" s="315"/>
      <c r="B184" s="316"/>
      <c r="C184" s="191" t="s">
        <v>39</v>
      </c>
      <c r="D184" s="7">
        <v>6</v>
      </c>
      <c r="E184" s="100">
        <f t="shared" si="25"/>
        <v>0.35294117647058826</v>
      </c>
      <c r="F184" s="7"/>
      <c r="G184" s="7">
        <v>11</v>
      </c>
      <c r="H184" s="100">
        <f t="shared" si="26"/>
        <v>0.6470588235294118</v>
      </c>
      <c r="I184" s="7">
        <f t="shared" si="27"/>
        <v>17</v>
      </c>
    </row>
    <row r="185" spans="1:9" x14ac:dyDescent="0.2">
      <c r="A185" s="315"/>
      <c r="B185" s="316"/>
      <c r="C185" s="18" t="s">
        <v>2</v>
      </c>
      <c r="D185" s="7">
        <v>2</v>
      </c>
      <c r="E185" s="100">
        <f t="shared" si="25"/>
        <v>0.5</v>
      </c>
      <c r="F185" s="7"/>
      <c r="G185" s="7">
        <v>2</v>
      </c>
      <c r="H185" s="100">
        <f t="shared" si="26"/>
        <v>0.5</v>
      </c>
      <c r="I185" s="7">
        <f t="shared" si="27"/>
        <v>4</v>
      </c>
    </row>
    <row r="186" spans="1:9" x14ac:dyDescent="0.2">
      <c r="A186" s="315"/>
      <c r="B186" s="316"/>
      <c r="C186" s="191" t="s">
        <v>3</v>
      </c>
      <c r="D186" s="7">
        <v>3</v>
      </c>
      <c r="E186" s="100">
        <f t="shared" si="25"/>
        <v>0.375</v>
      </c>
      <c r="F186" s="7"/>
      <c r="G186" s="7">
        <v>5</v>
      </c>
      <c r="H186" s="100">
        <f t="shared" si="26"/>
        <v>0.625</v>
      </c>
      <c r="I186" s="7">
        <f t="shared" si="27"/>
        <v>8</v>
      </c>
    </row>
    <row r="187" spans="1:9" x14ac:dyDescent="0.2">
      <c r="A187" s="315"/>
      <c r="B187" s="316"/>
      <c r="C187" s="195" t="s">
        <v>353</v>
      </c>
      <c r="D187" s="199">
        <v>2</v>
      </c>
      <c r="E187" s="100">
        <f t="shared" si="25"/>
        <v>0.4</v>
      </c>
      <c r="F187" s="7"/>
      <c r="G187" s="199">
        <v>3</v>
      </c>
      <c r="H187" s="100">
        <f t="shared" si="26"/>
        <v>0.6</v>
      </c>
      <c r="I187" s="7">
        <f t="shared" si="27"/>
        <v>5</v>
      </c>
    </row>
    <row r="188" spans="1:9" x14ac:dyDescent="0.2">
      <c r="A188" s="315"/>
      <c r="B188" s="316"/>
      <c r="C188" s="18" t="s">
        <v>5</v>
      </c>
      <c r="D188" s="7">
        <v>5</v>
      </c>
      <c r="E188" s="100">
        <f t="shared" si="25"/>
        <v>0.38461538461538464</v>
      </c>
      <c r="F188" s="7"/>
      <c r="G188" s="7">
        <v>8</v>
      </c>
      <c r="H188" s="100">
        <f t="shared" si="26"/>
        <v>0.61538461538461542</v>
      </c>
      <c r="I188" s="7">
        <f t="shared" si="27"/>
        <v>13</v>
      </c>
    </row>
    <row r="189" spans="1:9" x14ac:dyDescent="0.2">
      <c r="A189" s="315"/>
      <c r="B189" s="316"/>
      <c r="C189" s="258" t="s">
        <v>91</v>
      </c>
      <c r="D189" s="259">
        <f>SUM(D180:D188)</f>
        <v>23</v>
      </c>
      <c r="E189" s="97">
        <f t="shared" si="25"/>
        <v>0.33333333333333331</v>
      </c>
      <c r="F189" s="96"/>
      <c r="G189" s="259">
        <f>SUM(G180:G188)</f>
        <v>46</v>
      </c>
      <c r="H189" s="97">
        <f t="shared" si="26"/>
        <v>0.66666666666666663</v>
      </c>
      <c r="I189" s="96">
        <f t="shared" si="27"/>
        <v>69</v>
      </c>
    </row>
    <row r="190" spans="1:9" x14ac:dyDescent="0.2">
      <c r="A190" s="315"/>
      <c r="B190" s="316"/>
      <c r="C190" s="192" t="s">
        <v>254</v>
      </c>
      <c r="D190" s="74"/>
      <c r="E190" s="72"/>
      <c r="F190" s="71"/>
      <c r="G190" s="74"/>
      <c r="H190" s="72"/>
      <c r="I190" s="71"/>
    </row>
    <row r="191" spans="1:9" x14ac:dyDescent="0.2">
      <c r="A191" s="315"/>
      <c r="B191" s="316"/>
      <c r="C191" s="18" t="s">
        <v>532</v>
      </c>
      <c r="D191" s="19">
        <v>2</v>
      </c>
      <c r="E191" s="20">
        <f>+D191/$I191</f>
        <v>0.25</v>
      </c>
      <c r="F191" s="19"/>
      <c r="G191" s="19">
        <v>6</v>
      </c>
      <c r="H191" s="20">
        <f>+G191/$I191</f>
        <v>0.75</v>
      </c>
      <c r="I191" s="19">
        <f>+D191+G191</f>
        <v>8</v>
      </c>
    </row>
    <row r="192" spans="1:9" x14ac:dyDescent="0.2">
      <c r="A192" s="315"/>
      <c r="B192" s="316"/>
      <c r="C192" s="18" t="s">
        <v>36</v>
      </c>
      <c r="D192" s="19">
        <v>7</v>
      </c>
      <c r="E192" s="20">
        <f>+D192/$I192</f>
        <v>0.4375</v>
      </c>
      <c r="F192" s="19"/>
      <c r="G192" s="19">
        <v>9</v>
      </c>
      <c r="H192" s="20">
        <f>+G192/$I192</f>
        <v>0.5625</v>
      </c>
      <c r="I192" s="19">
        <f>+D192+G192</f>
        <v>16</v>
      </c>
    </row>
    <row r="193" spans="1:9" x14ac:dyDescent="0.2">
      <c r="A193" s="315"/>
      <c r="B193" s="316"/>
      <c r="C193" s="18" t="s">
        <v>97</v>
      </c>
      <c r="D193" s="11">
        <v>2</v>
      </c>
      <c r="E193" s="12">
        <f>+D193/$I193</f>
        <v>0.25</v>
      </c>
      <c r="F193" s="11"/>
      <c r="G193" s="11">
        <v>6</v>
      </c>
      <c r="H193" s="12">
        <f>+G193/$I193</f>
        <v>0.75</v>
      </c>
      <c r="I193" s="11">
        <f>+D193+G193</f>
        <v>8</v>
      </c>
    </row>
    <row r="194" spans="1:9" x14ac:dyDescent="0.2">
      <c r="A194" s="315"/>
      <c r="B194" s="316"/>
      <c r="C194" s="18" t="s">
        <v>52</v>
      </c>
      <c r="D194" s="11">
        <v>4</v>
      </c>
      <c r="E194" s="12">
        <f>+D194/$I194</f>
        <v>0.30769230769230771</v>
      </c>
      <c r="F194" s="11"/>
      <c r="G194" s="11">
        <v>9</v>
      </c>
      <c r="H194" s="12">
        <f>+G194/$I194</f>
        <v>0.69230769230769229</v>
      </c>
      <c r="I194" s="11">
        <f>+D194+G194</f>
        <v>13</v>
      </c>
    </row>
    <row r="195" spans="1:9" x14ac:dyDescent="0.2">
      <c r="A195" s="315"/>
      <c r="B195" s="316"/>
      <c r="C195" s="258" t="s">
        <v>91</v>
      </c>
      <c r="D195" s="96">
        <f>SUM(D191:D194)</f>
        <v>15</v>
      </c>
      <c r="E195" s="97">
        <f>+D195/$I195</f>
        <v>0.33333333333333331</v>
      </c>
      <c r="F195" s="96"/>
      <c r="G195" s="96">
        <f>SUM(G191:G194)</f>
        <v>30</v>
      </c>
      <c r="H195" s="97">
        <f>+G195/$I195</f>
        <v>0.66666666666666663</v>
      </c>
      <c r="I195" s="96">
        <f>+D195+G195</f>
        <v>45</v>
      </c>
    </row>
    <row r="196" spans="1:9" ht="12.75" customHeight="1" x14ac:dyDescent="0.2">
      <c r="A196" s="315"/>
      <c r="B196" s="316"/>
      <c r="C196" s="192" t="s">
        <v>128</v>
      </c>
      <c r="D196" s="71"/>
      <c r="E196" s="72"/>
      <c r="F196" s="71"/>
      <c r="G196" s="71"/>
      <c r="H196" s="72"/>
      <c r="I196" s="71"/>
    </row>
    <row r="197" spans="1:9" ht="12.75" customHeight="1" x14ac:dyDescent="0.2">
      <c r="A197" s="315"/>
      <c r="B197" s="316"/>
      <c r="C197" s="18" t="s">
        <v>1</v>
      </c>
      <c r="D197" s="73">
        <v>25</v>
      </c>
      <c r="E197" s="20">
        <f t="shared" si="7"/>
        <v>0.73529411764705888</v>
      </c>
      <c r="F197" s="19"/>
      <c r="G197" s="73">
        <v>9</v>
      </c>
      <c r="H197" s="20">
        <f t="shared" si="8"/>
        <v>0.26470588235294118</v>
      </c>
      <c r="I197" s="19">
        <f t="shared" si="6"/>
        <v>34</v>
      </c>
    </row>
    <row r="198" spans="1:9" x14ac:dyDescent="0.2">
      <c r="A198" s="315"/>
      <c r="B198" s="316"/>
      <c r="C198" s="18" t="s">
        <v>4</v>
      </c>
      <c r="D198" s="11">
        <v>2</v>
      </c>
      <c r="E198" s="12">
        <f t="shared" si="7"/>
        <v>0.5</v>
      </c>
      <c r="F198" s="11"/>
      <c r="G198" s="11">
        <v>2</v>
      </c>
      <c r="H198" s="12">
        <f t="shared" si="8"/>
        <v>0.5</v>
      </c>
      <c r="I198" s="11">
        <f t="shared" si="6"/>
        <v>4</v>
      </c>
    </row>
    <row r="199" spans="1:9" x14ac:dyDescent="0.2">
      <c r="A199" s="315"/>
      <c r="B199" s="316"/>
      <c r="C199" s="258" t="s">
        <v>91</v>
      </c>
      <c r="D199" s="96">
        <f>SUM(D197:D198)</f>
        <v>27</v>
      </c>
      <c r="E199" s="97">
        <f t="shared" si="7"/>
        <v>0.71052631578947367</v>
      </c>
      <c r="F199" s="96"/>
      <c r="G199" s="96">
        <f>SUM(G197:G198)</f>
        <v>11</v>
      </c>
      <c r="H199" s="97">
        <f t="shared" si="8"/>
        <v>0.28947368421052633</v>
      </c>
      <c r="I199" s="96">
        <f t="shared" si="6"/>
        <v>38</v>
      </c>
    </row>
    <row r="200" spans="1:9" ht="13.5" thickBot="1" x14ac:dyDescent="0.25">
      <c r="A200" s="315"/>
      <c r="B200" s="324"/>
      <c r="C200" s="209" t="s">
        <v>26</v>
      </c>
      <c r="D200" s="208">
        <f>SUM(D189,D195,D199)</f>
        <v>65</v>
      </c>
      <c r="E200" s="206">
        <f t="shared" si="7"/>
        <v>0.42763157894736842</v>
      </c>
      <c r="F200" s="208"/>
      <c r="G200" s="208">
        <f>SUM(G189,G195,G199)</f>
        <v>87</v>
      </c>
      <c r="H200" s="206">
        <f t="shared" si="8"/>
        <v>0.57236842105263153</v>
      </c>
      <c r="I200" s="208">
        <f t="shared" si="6"/>
        <v>152</v>
      </c>
    </row>
    <row r="201" spans="1:9" x14ac:dyDescent="0.2">
      <c r="A201" s="299" t="s">
        <v>132</v>
      </c>
      <c r="B201" s="309" t="s">
        <v>513</v>
      </c>
      <c r="C201" s="190" t="s">
        <v>332</v>
      </c>
      <c r="D201" s="219"/>
      <c r="E201" s="219"/>
      <c r="F201" s="219"/>
      <c r="G201" s="220"/>
      <c r="H201" s="220"/>
      <c r="I201" s="221"/>
    </row>
    <row r="202" spans="1:9" x14ac:dyDescent="0.2">
      <c r="A202" s="299"/>
      <c r="B202" s="317"/>
      <c r="C202" s="18" t="s">
        <v>17</v>
      </c>
      <c r="D202" s="75">
        <v>2</v>
      </c>
      <c r="E202" s="20">
        <f>+D202/$I202</f>
        <v>0.25</v>
      </c>
      <c r="F202" s="75"/>
      <c r="G202" s="19">
        <v>6</v>
      </c>
      <c r="H202" s="20">
        <f>+G202/$I202</f>
        <v>0.75</v>
      </c>
      <c r="I202" s="262">
        <f>+D202+G202</f>
        <v>8</v>
      </c>
    </row>
    <row r="203" spans="1:9" x14ac:dyDescent="0.2">
      <c r="A203" s="299"/>
      <c r="B203" s="317"/>
      <c r="C203" s="18" t="s">
        <v>18</v>
      </c>
      <c r="D203" s="14">
        <v>2</v>
      </c>
      <c r="E203" s="12">
        <f>+D203/$I203</f>
        <v>0.33333333333333331</v>
      </c>
      <c r="F203" s="14"/>
      <c r="G203" s="11">
        <v>4</v>
      </c>
      <c r="H203" s="12">
        <f>+G203/$I203</f>
        <v>0.66666666666666663</v>
      </c>
      <c r="I203" s="217">
        <f>+D203+G203</f>
        <v>6</v>
      </c>
    </row>
    <row r="204" spans="1:9" x14ac:dyDescent="0.2">
      <c r="A204" s="299"/>
      <c r="B204" s="317"/>
      <c r="C204" s="18" t="s">
        <v>6</v>
      </c>
      <c r="D204" s="14">
        <v>20</v>
      </c>
      <c r="E204" s="12">
        <f>+D204/$I204</f>
        <v>0.48780487804878048</v>
      </c>
      <c r="F204" s="14"/>
      <c r="G204" s="11">
        <v>21</v>
      </c>
      <c r="H204" s="12">
        <f>+G204/$I204</f>
        <v>0.51219512195121952</v>
      </c>
      <c r="I204" s="217">
        <f>+D204+G204</f>
        <v>41</v>
      </c>
    </row>
    <row r="205" spans="1:9" x14ac:dyDescent="0.2">
      <c r="A205" s="299"/>
      <c r="B205" s="317"/>
      <c r="C205" s="18" t="s">
        <v>19</v>
      </c>
      <c r="D205" s="14">
        <v>3</v>
      </c>
      <c r="E205" s="12">
        <f>+D205/$I205</f>
        <v>0.375</v>
      </c>
      <c r="F205" s="14"/>
      <c r="G205" s="11">
        <v>5</v>
      </c>
      <c r="H205" s="12">
        <f>+G205/$I205</f>
        <v>0.625</v>
      </c>
      <c r="I205" s="217">
        <f>+D205+G205</f>
        <v>8</v>
      </c>
    </row>
    <row r="206" spans="1:9" x14ac:dyDescent="0.2">
      <c r="A206" s="299"/>
      <c r="B206" s="317"/>
      <c r="C206" s="258" t="s">
        <v>91</v>
      </c>
      <c r="D206" s="266">
        <f>SUM(D202:D205)</f>
        <v>27</v>
      </c>
      <c r="E206" s="97">
        <f>+D206/$I206</f>
        <v>0.42857142857142855</v>
      </c>
      <c r="F206" s="266"/>
      <c r="G206" s="266">
        <f>SUM(G202:G205)</f>
        <v>36</v>
      </c>
      <c r="H206" s="97">
        <f>+G206/$I206</f>
        <v>0.5714285714285714</v>
      </c>
      <c r="I206" s="267">
        <f>+D206+G206</f>
        <v>63</v>
      </c>
    </row>
    <row r="207" spans="1:9" x14ac:dyDescent="0.2">
      <c r="A207" s="299"/>
      <c r="B207" s="317"/>
      <c r="C207" s="183" t="s">
        <v>161</v>
      </c>
      <c r="D207" s="76"/>
      <c r="E207" s="76"/>
      <c r="F207" s="76"/>
      <c r="G207" s="71"/>
      <c r="H207" s="71"/>
      <c r="I207" s="70"/>
    </row>
    <row r="208" spans="1:9" x14ac:dyDescent="0.2">
      <c r="A208" s="299"/>
      <c r="B208" s="317"/>
      <c r="C208" s="191" t="s">
        <v>487</v>
      </c>
      <c r="D208" s="75">
        <v>5</v>
      </c>
      <c r="E208" s="20">
        <f t="shared" ref="E208:E257" si="28">+D208/$I208</f>
        <v>0.7142857142857143</v>
      </c>
      <c r="F208" s="75"/>
      <c r="G208" s="19">
        <v>2</v>
      </c>
      <c r="H208" s="20">
        <f t="shared" ref="H208:H257" si="29">+G208/$I208</f>
        <v>0.2857142857142857</v>
      </c>
      <c r="I208" s="262">
        <f t="shared" ref="I208:I257" si="30">+D208+G208</f>
        <v>7</v>
      </c>
    </row>
    <row r="209" spans="1:9" x14ac:dyDescent="0.2">
      <c r="A209" s="299"/>
      <c r="B209" s="317"/>
      <c r="C209" s="191" t="s">
        <v>20</v>
      </c>
      <c r="D209" s="14">
        <v>1</v>
      </c>
      <c r="E209" s="12">
        <f t="shared" si="28"/>
        <v>0.5</v>
      </c>
      <c r="F209" s="14"/>
      <c r="G209" s="11">
        <v>1</v>
      </c>
      <c r="H209" s="12">
        <f t="shared" si="29"/>
        <v>0.5</v>
      </c>
      <c r="I209" s="217">
        <f t="shared" si="30"/>
        <v>2</v>
      </c>
    </row>
    <row r="210" spans="1:9" x14ac:dyDescent="0.2">
      <c r="A210" s="299"/>
      <c r="B210" s="317"/>
      <c r="C210" s="18" t="s">
        <v>15</v>
      </c>
      <c r="D210" s="14">
        <v>11</v>
      </c>
      <c r="E210" s="12">
        <f t="shared" si="28"/>
        <v>0.42307692307692307</v>
      </c>
      <c r="F210" s="14"/>
      <c r="G210" s="11">
        <v>15</v>
      </c>
      <c r="H210" s="12">
        <f t="shared" si="29"/>
        <v>0.57692307692307687</v>
      </c>
      <c r="I210" s="217">
        <f t="shared" si="30"/>
        <v>26</v>
      </c>
    </row>
    <row r="211" spans="1:9" x14ac:dyDescent="0.2">
      <c r="A211" s="299"/>
      <c r="B211" s="317"/>
      <c r="C211" s="18" t="s">
        <v>16</v>
      </c>
      <c r="D211" s="14">
        <v>4</v>
      </c>
      <c r="E211" s="12">
        <f t="shared" si="28"/>
        <v>0.30769230769230771</v>
      </c>
      <c r="F211" s="14"/>
      <c r="G211" s="11">
        <v>9</v>
      </c>
      <c r="H211" s="12">
        <f t="shared" si="29"/>
        <v>0.69230769230769229</v>
      </c>
      <c r="I211" s="217">
        <f t="shared" si="30"/>
        <v>13</v>
      </c>
    </row>
    <row r="212" spans="1:9" x14ac:dyDescent="0.2">
      <c r="A212" s="299"/>
      <c r="B212" s="317"/>
      <c r="C212" s="18" t="s">
        <v>139</v>
      </c>
      <c r="D212" s="14">
        <v>4</v>
      </c>
      <c r="E212" s="12">
        <f t="shared" si="28"/>
        <v>0.66666666666666663</v>
      </c>
      <c r="F212" s="14"/>
      <c r="G212" s="11">
        <v>2</v>
      </c>
      <c r="H212" s="12">
        <f t="shared" si="29"/>
        <v>0.33333333333333331</v>
      </c>
      <c r="I212" s="217">
        <f t="shared" si="30"/>
        <v>6</v>
      </c>
    </row>
    <row r="213" spans="1:9" x14ac:dyDescent="0.2">
      <c r="A213" s="299"/>
      <c r="B213" s="317"/>
      <c r="C213" s="18" t="s">
        <v>489</v>
      </c>
      <c r="D213" s="14">
        <v>1</v>
      </c>
      <c r="E213" s="12">
        <f t="shared" si="28"/>
        <v>0.5</v>
      </c>
      <c r="F213" s="14"/>
      <c r="G213" s="11">
        <v>1</v>
      </c>
      <c r="H213" s="12">
        <f t="shared" si="29"/>
        <v>0.5</v>
      </c>
      <c r="I213" s="217">
        <f t="shared" si="30"/>
        <v>2</v>
      </c>
    </row>
    <row r="214" spans="1:9" x14ac:dyDescent="0.2">
      <c r="A214" s="299"/>
      <c r="B214" s="317"/>
      <c r="C214" s="18" t="s">
        <v>25</v>
      </c>
      <c r="D214" s="14">
        <v>2</v>
      </c>
      <c r="E214" s="12">
        <f t="shared" si="28"/>
        <v>0.25</v>
      </c>
      <c r="F214" s="14"/>
      <c r="G214" s="11">
        <v>6</v>
      </c>
      <c r="H214" s="12">
        <f t="shared" si="29"/>
        <v>0.75</v>
      </c>
      <c r="I214" s="217">
        <f t="shared" si="30"/>
        <v>8</v>
      </c>
    </row>
    <row r="215" spans="1:9" x14ac:dyDescent="0.2">
      <c r="A215" s="299"/>
      <c r="B215" s="317"/>
      <c r="C215" s="189" t="s">
        <v>538</v>
      </c>
      <c r="D215" s="14">
        <v>0</v>
      </c>
      <c r="E215" s="12" t="s">
        <v>165</v>
      </c>
      <c r="F215" s="14"/>
      <c r="G215" s="14">
        <v>0</v>
      </c>
      <c r="H215" s="12" t="s">
        <v>165</v>
      </c>
      <c r="I215" s="217">
        <f t="shared" si="30"/>
        <v>0</v>
      </c>
    </row>
    <row r="216" spans="1:9" x14ac:dyDescent="0.2">
      <c r="A216" s="299"/>
      <c r="B216" s="317"/>
      <c r="C216" s="268" t="s">
        <v>91</v>
      </c>
      <c r="D216" s="266">
        <f>SUM(D208:D215)</f>
        <v>28</v>
      </c>
      <c r="E216" s="97">
        <f t="shared" si="28"/>
        <v>0.4375</v>
      </c>
      <c r="F216" s="266"/>
      <c r="G216" s="266">
        <f>SUM(G208:G214)</f>
        <v>36</v>
      </c>
      <c r="H216" s="97">
        <f t="shared" si="29"/>
        <v>0.5625</v>
      </c>
      <c r="I216" s="267">
        <f t="shared" si="30"/>
        <v>64</v>
      </c>
    </row>
    <row r="217" spans="1:9" x14ac:dyDescent="0.2">
      <c r="A217" s="299"/>
      <c r="B217" s="317"/>
      <c r="C217" s="192" t="s">
        <v>162</v>
      </c>
      <c r="D217" s="76"/>
      <c r="E217" s="76"/>
      <c r="F217" s="76"/>
      <c r="G217" s="71"/>
      <c r="H217" s="71"/>
      <c r="I217" s="70"/>
    </row>
    <row r="218" spans="1:9" x14ac:dyDescent="0.2">
      <c r="A218" s="299"/>
      <c r="B218" s="317"/>
      <c r="C218" s="188" t="s">
        <v>357</v>
      </c>
      <c r="D218" s="75">
        <v>0</v>
      </c>
      <c r="E218" s="20">
        <f t="shared" si="28"/>
        <v>0</v>
      </c>
      <c r="F218" s="75"/>
      <c r="G218" s="19">
        <v>2</v>
      </c>
      <c r="H218" s="20">
        <f t="shared" si="29"/>
        <v>1</v>
      </c>
      <c r="I218" s="262">
        <f t="shared" si="30"/>
        <v>2</v>
      </c>
    </row>
    <row r="219" spans="1:9" x14ac:dyDescent="0.2">
      <c r="A219" s="299"/>
      <c r="B219" s="317"/>
      <c r="C219" s="18" t="s">
        <v>22</v>
      </c>
      <c r="D219" s="14">
        <v>13</v>
      </c>
      <c r="E219" s="12">
        <f t="shared" si="28"/>
        <v>0.44827586206896552</v>
      </c>
      <c r="F219" s="14"/>
      <c r="G219" s="11">
        <v>16</v>
      </c>
      <c r="H219" s="12">
        <f t="shared" si="29"/>
        <v>0.55172413793103448</v>
      </c>
      <c r="I219" s="217">
        <f t="shared" si="30"/>
        <v>29</v>
      </c>
    </row>
    <row r="220" spans="1:9" x14ac:dyDescent="0.2">
      <c r="A220" s="299"/>
      <c r="B220" s="317"/>
      <c r="C220" s="188" t="s">
        <v>23</v>
      </c>
      <c r="D220" s="14">
        <v>11</v>
      </c>
      <c r="E220" s="12">
        <f t="shared" si="28"/>
        <v>0.5</v>
      </c>
      <c r="F220" s="14"/>
      <c r="G220" s="11">
        <v>11</v>
      </c>
      <c r="H220" s="12">
        <f t="shared" si="29"/>
        <v>0.5</v>
      </c>
      <c r="I220" s="217">
        <f t="shared" si="30"/>
        <v>22</v>
      </c>
    </row>
    <row r="221" spans="1:9" x14ac:dyDescent="0.2">
      <c r="A221" s="299"/>
      <c r="B221" s="317"/>
      <c r="C221" s="18" t="s">
        <v>24</v>
      </c>
      <c r="D221" s="14">
        <v>6</v>
      </c>
      <c r="E221" s="12">
        <f t="shared" si="28"/>
        <v>0.5</v>
      </c>
      <c r="F221" s="14"/>
      <c r="G221" s="11">
        <v>6</v>
      </c>
      <c r="H221" s="12">
        <f t="shared" si="29"/>
        <v>0.5</v>
      </c>
      <c r="I221" s="217">
        <f t="shared" si="30"/>
        <v>12</v>
      </c>
    </row>
    <row r="222" spans="1:9" x14ac:dyDescent="0.2">
      <c r="A222" s="299"/>
      <c r="B222" s="317"/>
      <c r="C222" s="258" t="s">
        <v>91</v>
      </c>
      <c r="D222" s="266">
        <f>SUM(D218:D221)</f>
        <v>30</v>
      </c>
      <c r="E222" s="97">
        <f t="shared" si="28"/>
        <v>0.46153846153846156</v>
      </c>
      <c r="F222" s="266"/>
      <c r="G222" s="266">
        <f>SUM(G218:G221)</f>
        <v>35</v>
      </c>
      <c r="H222" s="97">
        <f t="shared" si="29"/>
        <v>0.53846153846153844</v>
      </c>
      <c r="I222" s="267">
        <f t="shared" si="30"/>
        <v>65</v>
      </c>
    </row>
    <row r="223" spans="1:9" x14ac:dyDescent="0.2">
      <c r="A223" s="299"/>
      <c r="B223" s="317"/>
      <c r="C223" s="183" t="s">
        <v>163</v>
      </c>
      <c r="D223" s="76"/>
      <c r="E223" s="76"/>
      <c r="F223" s="76"/>
      <c r="G223" s="71"/>
      <c r="H223" s="71"/>
      <c r="I223" s="70"/>
    </row>
    <row r="224" spans="1:9" x14ac:dyDescent="0.2">
      <c r="A224" s="299"/>
      <c r="B224" s="317"/>
      <c r="C224" s="18" t="s">
        <v>326</v>
      </c>
      <c r="D224" s="14">
        <v>2</v>
      </c>
      <c r="E224" s="12">
        <f t="shared" si="28"/>
        <v>0.33333333333333331</v>
      </c>
      <c r="F224" s="14"/>
      <c r="G224" s="11">
        <v>4</v>
      </c>
      <c r="H224" s="12">
        <f t="shared" si="29"/>
        <v>0.66666666666666663</v>
      </c>
      <c r="I224" s="217">
        <f t="shared" si="30"/>
        <v>6</v>
      </c>
    </row>
    <row r="225" spans="1:9" x14ac:dyDescent="0.2">
      <c r="A225" s="299"/>
      <c r="B225" s="317"/>
      <c r="C225" s="269" t="s">
        <v>91</v>
      </c>
      <c r="D225" s="266">
        <f>SUM(D224:D224)</f>
        <v>2</v>
      </c>
      <c r="E225" s="97">
        <f t="shared" si="28"/>
        <v>0.33333333333333331</v>
      </c>
      <c r="F225" s="266"/>
      <c r="G225" s="266">
        <f>SUM(G224:G224)</f>
        <v>4</v>
      </c>
      <c r="H225" s="97">
        <f t="shared" si="29"/>
        <v>0.66666666666666663</v>
      </c>
      <c r="I225" s="267">
        <f t="shared" si="30"/>
        <v>6</v>
      </c>
    </row>
    <row r="226" spans="1:9" ht="13.5" thickBot="1" x14ac:dyDescent="0.25">
      <c r="A226" s="299"/>
      <c r="B226" s="324"/>
      <c r="C226" s="209" t="s">
        <v>26</v>
      </c>
      <c r="D226" s="218">
        <f>SUM(D206,D216,D222,D225)</f>
        <v>87</v>
      </c>
      <c r="E226" s="206">
        <f t="shared" si="28"/>
        <v>0.43939393939393939</v>
      </c>
      <c r="F226" s="218"/>
      <c r="G226" s="218">
        <f>SUM(G206,G216,G222,G225)</f>
        <v>111</v>
      </c>
      <c r="H226" s="206">
        <f t="shared" si="29"/>
        <v>0.56060606060606055</v>
      </c>
      <c r="I226" s="207">
        <f t="shared" si="30"/>
        <v>198</v>
      </c>
    </row>
    <row r="227" spans="1:9" ht="12.75" customHeight="1" thickBot="1" x14ac:dyDescent="0.25">
      <c r="A227" s="296" t="s">
        <v>518</v>
      </c>
      <c r="B227" s="297"/>
      <c r="C227" s="298"/>
      <c r="D227" s="245">
        <f>SUM(D178,D200,D226)</f>
        <v>191</v>
      </c>
      <c r="E227" s="246">
        <f t="shared" si="28"/>
        <v>0.39626556016597508</v>
      </c>
      <c r="F227" s="247"/>
      <c r="G227" s="245">
        <f>SUM(G178,G200,G226)</f>
        <v>291</v>
      </c>
      <c r="H227" s="246">
        <f t="shared" si="29"/>
        <v>0.60373443983402486</v>
      </c>
      <c r="I227" s="247">
        <f t="shared" si="30"/>
        <v>482</v>
      </c>
    </row>
    <row r="228" spans="1:9" x14ac:dyDescent="0.2">
      <c r="A228" s="303" t="s">
        <v>345</v>
      </c>
      <c r="B228" s="309" t="s">
        <v>509</v>
      </c>
      <c r="C228" s="196" t="s">
        <v>347</v>
      </c>
      <c r="D228" s="219"/>
      <c r="E228" s="219"/>
      <c r="F228" s="219"/>
      <c r="G228" s="220"/>
      <c r="H228" s="220"/>
      <c r="I228" s="221"/>
    </row>
    <row r="229" spans="1:9" x14ac:dyDescent="0.2">
      <c r="A229" s="299"/>
      <c r="B229" s="311"/>
      <c r="C229" s="191" t="s">
        <v>38</v>
      </c>
      <c r="D229" s="75">
        <v>0</v>
      </c>
      <c r="E229" s="20">
        <f t="shared" si="28"/>
        <v>0</v>
      </c>
      <c r="F229" s="75"/>
      <c r="G229" s="19">
        <v>3</v>
      </c>
      <c r="H229" s="20">
        <f t="shared" si="29"/>
        <v>1</v>
      </c>
      <c r="I229" s="262">
        <f t="shared" si="30"/>
        <v>3</v>
      </c>
    </row>
    <row r="230" spans="1:9" x14ac:dyDescent="0.2">
      <c r="A230" s="299"/>
      <c r="B230" s="311"/>
      <c r="C230" s="18" t="s">
        <v>7</v>
      </c>
      <c r="D230" s="14">
        <v>1</v>
      </c>
      <c r="E230" s="12">
        <f t="shared" si="28"/>
        <v>0.2</v>
      </c>
      <c r="F230" s="14"/>
      <c r="G230" s="11">
        <v>4</v>
      </c>
      <c r="H230" s="12">
        <f t="shared" si="29"/>
        <v>0.8</v>
      </c>
      <c r="I230" s="217">
        <f t="shared" si="30"/>
        <v>5</v>
      </c>
    </row>
    <row r="231" spans="1:9" x14ac:dyDescent="0.2">
      <c r="A231" s="299"/>
      <c r="B231" s="311"/>
      <c r="C231" s="18" t="s">
        <v>15</v>
      </c>
      <c r="D231" s="14">
        <v>1</v>
      </c>
      <c r="E231" s="12">
        <f t="shared" si="28"/>
        <v>7.6923076923076927E-2</v>
      </c>
      <c r="F231" s="14"/>
      <c r="G231" s="11">
        <v>12</v>
      </c>
      <c r="H231" s="12">
        <f t="shared" si="29"/>
        <v>0.92307692307692313</v>
      </c>
      <c r="I231" s="217">
        <f t="shared" si="30"/>
        <v>13</v>
      </c>
    </row>
    <row r="232" spans="1:9" x14ac:dyDescent="0.2">
      <c r="A232" s="299"/>
      <c r="B232" s="311"/>
      <c r="C232" s="18" t="s">
        <v>0</v>
      </c>
      <c r="D232" s="14">
        <v>0</v>
      </c>
      <c r="E232" s="12">
        <f t="shared" si="28"/>
        <v>0</v>
      </c>
      <c r="F232" s="14"/>
      <c r="G232" s="11">
        <v>2</v>
      </c>
      <c r="H232" s="12">
        <f t="shared" si="29"/>
        <v>1</v>
      </c>
      <c r="I232" s="217">
        <f t="shared" si="30"/>
        <v>2</v>
      </c>
    </row>
    <row r="233" spans="1:9" x14ac:dyDescent="0.2">
      <c r="A233" s="299"/>
      <c r="B233" s="311"/>
      <c r="C233" s="18" t="s">
        <v>16</v>
      </c>
      <c r="D233" s="14">
        <v>1</v>
      </c>
      <c r="E233" s="12">
        <f t="shared" si="28"/>
        <v>0.5</v>
      </c>
      <c r="F233" s="14"/>
      <c r="G233" s="11">
        <v>1</v>
      </c>
      <c r="H233" s="12">
        <f t="shared" si="29"/>
        <v>0.5</v>
      </c>
      <c r="I233" s="217">
        <f t="shared" si="30"/>
        <v>2</v>
      </c>
    </row>
    <row r="234" spans="1:9" x14ac:dyDescent="0.2">
      <c r="A234" s="299"/>
      <c r="B234" s="311"/>
      <c r="C234" s="18" t="s">
        <v>36</v>
      </c>
      <c r="D234" s="14">
        <v>1</v>
      </c>
      <c r="E234" s="12">
        <f t="shared" si="28"/>
        <v>0.2</v>
      </c>
      <c r="F234" s="14"/>
      <c r="G234" s="11">
        <v>4</v>
      </c>
      <c r="H234" s="12">
        <f t="shared" si="29"/>
        <v>0.8</v>
      </c>
      <c r="I234" s="217">
        <f t="shared" si="30"/>
        <v>5</v>
      </c>
    </row>
    <row r="235" spans="1:9" x14ac:dyDescent="0.2">
      <c r="A235" s="299"/>
      <c r="B235" s="311"/>
      <c r="C235" s="18" t="s">
        <v>39</v>
      </c>
      <c r="D235" s="14">
        <v>2</v>
      </c>
      <c r="E235" s="12">
        <f t="shared" si="28"/>
        <v>0.33333333333333331</v>
      </c>
      <c r="F235" s="14"/>
      <c r="G235" s="11">
        <v>4</v>
      </c>
      <c r="H235" s="12">
        <f t="shared" si="29"/>
        <v>0.66666666666666663</v>
      </c>
      <c r="I235" s="217">
        <f t="shared" si="30"/>
        <v>6</v>
      </c>
    </row>
    <row r="236" spans="1:9" x14ac:dyDescent="0.2">
      <c r="A236" s="299"/>
      <c r="B236" s="311"/>
      <c r="C236" s="18" t="s">
        <v>357</v>
      </c>
      <c r="D236" s="14">
        <v>0</v>
      </c>
      <c r="E236" s="12">
        <f t="shared" ref="E236" si="31">+D236/$I236</f>
        <v>0</v>
      </c>
      <c r="F236" s="14"/>
      <c r="G236" s="11">
        <v>1</v>
      </c>
      <c r="H236" s="12">
        <f t="shared" ref="H236" si="32">+G236/$I236</f>
        <v>1</v>
      </c>
      <c r="I236" s="217">
        <f t="shared" ref="I236" si="33">+D236+G236</f>
        <v>1</v>
      </c>
    </row>
    <row r="237" spans="1:9" x14ac:dyDescent="0.2">
      <c r="A237" s="299"/>
      <c r="B237" s="311"/>
      <c r="C237" s="18" t="s">
        <v>402</v>
      </c>
      <c r="D237" s="14">
        <v>1</v>
      </c>
      <c r="E237" s="12">
        <f t="shared" si="28"/>
        <v>0.5</v>
      </c>
      <c r="F237" s="14"/>
      <c r="G237" s="11">
        <v>1</v>
      </c>
      <c r="H237" s="12">
        <f t="shared" si="29"/>
        <v>0.5</v>
      </c>
      <c r="I237" s="217">
        <f t="shared" si="30"/>
        <v>2</v>
      </c>
    </row>
    <row r="238" spans="1:9" x14ac:dyDescent="0.2">
      <c r="A238" s="299"/>
      <c r="B238" s="311"/>
      <c r="C238" s="18" t="s">
        <v>1</v>
      </c>
      <c r="D238" s="14">
        <v>4</v>
      </c>
      <c r="E238" s="12">
        <f t="shared" si="28"/>
        <v>0.21052631578947367</v>
      </c>
      <c r="F238" s="14"/>
      <c r="G238" s="11">
        <v>15</v>
      </c>
      <c r="H238" s="12">
        <f t="shared" si="29"/>
        <v>0.78947368421052633</v>
      </c>
      <c r="I238" s="217">
        <f t="shared" si="30"/>
        <v>19</v>
      </c>
    </row>
    <row r="239" spans="1:9" x14ac:dyDescent="0.2">
      <c r="A239" s="299"/>
      <c r="B239" s="311"/>
      <c r="C239" s="18" t="s">
        <v>17</v>
      </c>
      <c r="D239" s="14">
        <v>0</v>
      </c>
      <c r="E239" s="12">
        <f t="shared" si="28"/>
        <v>0</v>
      </c>
      <c r="F239" s="14"/>
      <c r="G239" s="11">
        <v>3</v>
      </c>
      <c r="H239" s="12">
        <f t="shared" si="29"/>
        <v>1</v>
      </c>
      <c r="I239" s="217">
        <f t="shared" si="30"/>
        <v>3</v>
      </c>
    </row>
    <row r="240" spans="1:9" x14ac:dyDescent="0.2">
      <c r="A240" s="299"/>
      <c r="B240" s="311"/>
      <c r="C240" s="18" t="s">
        <v>2</v>
      </c>
      <c r="D240" s="14">
        <v>0</v>
      </c>
      <c r="E240" s="12">
        <f t="shared" si="28"/>
        <v>0</v>
      </c>
      <c r="F240" s="14"/>
      <c r="G240" s="11">
        <v>1</v>
      </c>
      <c r="H240" s="12">
        <f t="shared" si="29"/>
        <v>1</v>
      </c>
      <c r="I240" s="217">
        <f t="shared" si="30"/>
        <v>1</v>
      </c>
    </row>
    <row r="241" spans="1:9" x14ac:dyDescent="0.2">
      <c r="A241" s="299"/>
      <c r="B241" s="311"/>
      <c r="C241" s="18" t="s">
        <v>18</v>
      </c>
      <c r="D241" s="14">
        <v>0</v>
      </c>
      <c r="E241" s="12">
        <f t="shared" si="28"/>
        <v>0</v>
      </c>
      <c r="F241" s="14"/>
      <c r="G241" s="11">
        <v>1</v>
      </c>
      <c r="H241" s="12">
        <f t="shared" si="29"/>
        <v>1</v>
      </c>
      <c r="I241" s="217">
        <f t="shared" si="30"/>
        <v>1</v>
      </c>
    </row>
    <row r="242" spans="1:9" x14ac:dyDescent="0.2">
      <c r="A242" s="299"/>
      <c r="B242" s="311"/>
      <c r="C242" s="18" t="s">
        <v>22</v>
      </c>
      <c r="D242" s="14">
        <v>2</v>
      </c>
      <c r="E242" s="12">
        <f t="shared" si="28"/>
        <v>0.15384615384615385</v>
      </c>
      <c r="F242" s="14"/>
      <c r="G242" s="11">
        <v>11</v>
      </c>
      <c r="H242" s="12">
        <f t="shared" si="29"/>
        <v>0.84615384615384615</v>
      </c>
      <c r="I242" s="217">
        <f t="shared" si="30"/>
        <v>13</v>
      </c>
    </row>
    <row r="243" spans="1:9" x14ac:dyDescent="0.2">
      <c r="A243" s="299"/>
      <c r="B243" s="311"/>
      <c r="C243" s="18" t="s">
        <v>3</v>
      </c>
      <c r="D243" s="14">
        <v>1</v>
      </c>
      <c r="E243" s="12">
        <f t="shared" si="28"/>
        <v>0.5</v>
      </c>
      <c r="F243" s="14"/>
      <c r="G243" s="11">
        <v>1</v>
      </c>
      <c r="H243" s="12">
        <f t="shared" si="29"/>
        <v>0.5</v>
      </c>
      <c r="I243" s="217">
        <f t="shared" si="30"/>
        <v>2</v>
      </c>
    </row>
    <row r="244" spans="1:9" x14ac:dyDescent="0.2">
      <c r="A244" s="299"/>
      <c r="B244" s="311"/>
      <c r="C244" s="18" t="s">
        <v>139</v>
      </c>
      <c r="D244" s="14">
        <v>0</v>
      </c>
      <c r="E244" s="12">
        <f t="shared" si="28"/>
        <v>0</v>
      </c>
      <c r="F244" s="14"/>
      <c r="G244" s="11">
        <v>1</v>
      </c>
      <c r="H244" s="12">
        <f t="shared" si="29"/>
        <v>1</v>
      </c>
      <c r="I244" s="217">
        <f t="shared" si="30"/>
        <v>1</v>
      </c>
    </row>
    <row r="245" spans="1:9" x14ac:dyDescent="0.2">
      <c r="A245" s="299"/>
      <c r="B245" s="311"/>
      <c r="C245" s="18" t="s">
        <v>6</v>
      </c>
      <c r="D245" s="14">
        <v>2</v>
      </c>
      <c r="E245" s="12">
        <f t="shared" si="28"/>
        <v>0.13333333333333333</v>
      </c>
      <c r="F245" s="14"/>
      <c r="G245" s="11">
        <v>13</v>
      </c>
      <c r="H245" s="12">
        <f t="shared" si="29"/>
        <v>0.8666666666666667</v>
      </c>
      <c r="I245" s="217">
        <f t="shared" si="30"/>
        <v>15</v>
      </c>
    </row>
    <row r="246" spans="1:9" x14ac:dyDescent="0.2">
      <c r="A246" s="299"/>
      <c r="B246" s="311"/>
      <c r="C246" s="18" t="s">
        <v>9</v>
      </c>
      <c r="D246" s="14">
        <v>1</v>
      </c>
      <c r="E246" s="12">
        <f t="shared" si="28"/>
        <v>0.2</v>
      </c>
      <c r="F246" s="14"/>
      <c r="G246" s="11">
        <v>4</v>
      </c>
      <c r="H246" s="12">
        <f t="shared" si="29"/>
        <v>0.8</v>
      </c>
      <c r="I246" s="217">
        <f t="shared" si="30"/>
        <v>5</v>
      </c>
    </row>
    <row r="247" spans="1:9" x14ac:dyDescent="0.2">
      <c r="A247" s="299"/>
      <c r="B247" s="311"/>
      <c r="C247" s="18" t="s">
        <v>4</v>
      </c>
      <c r="D247" s="14">
        <v>0</v>
      </c>
      <c r="E247" s="12">
        <f t="shared" si="28"/>
        <v>0</v>
      </c>
      <c r="F247" s="14"/>
      <c r="G247" s="11">
        <v>2</v>
      </c>
      <c r="H247" s="12">
        <f t="shared" si="29"/>
        <v>1</v>
      </c>
      <c r="I247" s="217">
        <f t="shared" si="30"/>
        <v>2</v>
      </c>
    </row>
    <row r="248" spans="1:9" x14ac:dyDescent="0.2">
      <c r="A248" s="299"/>
      <c r="B248" s="311"/>
      <c r="C248" s="18" t="s">
        <v>19</v>
      </c>
      <c r="D248" s="14">
        <v>1</v>
      </c>
      <c r="E248" s="12">
        <f t="shared" si="28"/>
        <v>1</v>
      </c>
      <c r="F248" s="14"/>
      <c r="G248" s="11">
        <v>0</v>
      </c>
      <c r="H248" s="12">
        <f t="shared" si="29"/>
        <v>0</v>
      </c>
      <c r="I248" s="217">
        <f t="shared" si="30"/>
        <v>1</v>
      </c>
    </row>
    <row r="249" spans="1:9" x14ac:dyDescent="0.2">
      <c r="A249" s="299"/>
      <c r="B249" s="311"/>
      <c r="C249" s="18" t="s">
        <v>23</v>
      </c>
      <c r="D249" s="14">
        <v>2</v>
      </c>
      <c r="E249" s="12">
        <f t="shared" si="28"/>
        <v>0.25</v>
      </c>
      <c r="F249" s="14"/>
      <c r="G249" s="11">
        <v>6</v>
      </c>
      <c r="H249" s="12">
        <f t="shared" si="29"/>
        <v>0.75</v>
      </c>
      <c r="I249" s="217">
        <f t="shared" si="30"/>
        <v>8</v>
      </c>
    </row>
    <row r="250" spans="1:9" x14ac:dyDescent="0.2">
      <c r="A250" s="299"/>
      <c r="B250" s="311"/>
      <c r="C250" s="18" t="s">
        <v>24</v>
      </c>
      <c r="D250" s="14">
        <v>1</v>
      </c>
      <c r="E250" s="12">
        <f t="shared" si="28"/>
        <v>0.33333333333333331</v>
      </c>
      <c r="F250" s="14"/>
      <c r="G250" s="11">
        <v>2</v>
      </c>
      <c r="H250" s="12">
        <f t="shared" si="29"/>
        <v>0.66666666666666663</v>
      </c>
      <c r="I250" s="217">
        <f t="shared" si="30"/>
        <v>3</v>
      </c>
    </row>
    <row r="251" spans="1:9" x14ac:dyDescent="0.2">
      <c r="A251" s="299"/>
      <c r="B251" s="311"/>
      <c r="C251" s="18" t="s">
        <v>52</v>
      </c>
      <c r="D251" s="14">
        <v>1</v>
      </c>
      <c r="E251" s="12">
        <f t="shared" si="28"/>
        <v>0.5</v>
      </c>
      <c r="F251" s="14"/>
      <c r="G251" s="11">
        <v>1</v>
      </c>
      <c r="H251" s="12">
        <f t="shared" si="29"/>
        <v>0.5</v>
      </c>
      <c r="I251" s="217">
        <f t="shared" si="30"/>
        <v>2</v>
      </c>
    </row>
    <row r="252" spans="1:9" x14ac:dyDescent="0.2">
      <c r="A252" s="299"/>
      <c r="B252" s="311"/>
      <c r="C252" s="18" t="s">
        <v>25</v>
      </c>
      <c r="D252" s="14">
        <v>1</v>
      </c>
      <c r="E252" s="12">
        <f t="shared" si="28"/>
        <v>0.33333333333333331</v>
      </c>
      <c r="F252" s="14"/>
      <c r="G252" s="11">
        <v>2</v>
      </c>
      <c r="H252" s="12">
        <f t="shared" si="29"/>
        <v>0.66666666666666663</v>
      </c>
      <c r="I252" s="217">
        <f t="shared" si="30"/>
        <v>3</v>
      </c>
    </row>
    <row r="253" spans="1:9" x14ac:dyDescent="0.2">
      <c r="A253" s="299"/>
      <c r="B253" s="311"/>
      <c r="C253" s="18" t="s">
        <v>5</v>
      </c>
      <c r="D253" s="14">
        <v>1</v>
      </c>
      <c r="E253" s="12">
        <f t="shared" si="28"/>
        <v>0.2</v>
      </c>
      <c r="F253" s="14"/>
      <c r="G253" s="11">
        <v>4</v>
      </c>
      <c r="H253" s="12">
        <f t="shared" si="29"/>
        <v>0.8</v>
      </c>
      <c r="I253" s="217">
        <f t="shared" si="30"/>
        <v>5</v>
      </c>
    </row>
    <row r="254" spans="1:9" ht="13.5" thickBot="1" x14ac:dyDescent="0.25">
      <c r="A254" s="299"/>
      <c r="B254" s="312"/>
      <c r="C254" s="209" t="s">
        <v>26</v>
      </c>
      <c r="D254" s="218">
        <f>SUM(D229:D253)</f>
        <v>24</v>
      </c>
      <c r="E254" s="206">
        <f t="shared" si="28"/>
        <v>0.1951219512195122</v>
      </c>
      <c r="F254" s="218"/>
      <c r="G254" s="218">
        <f>SUM(G229:G253)</f>
        <v>99</v>
      </c>
      <c r="H254" s="206">
        <f t="shared" si="29"/>
        <v>0.80487804878048785</v>
      </c>
      <c r="I254" s="207">
        <f t="shared" si="30"/>
        <v>123</v>
      </c>
    </row>
    <row r="255" spans="1:9" x14ac:dyDescent="0.2">
      <c r="A255" s="299"/>
      <c r="B255" s="309" t="s">
        <v>514</v>
      </c>
      <c r="C255" s="187" t="s">
        <v>472</v>
      </c>
      <c r="D255" s="214">
        <v>0</v>
      </c>
      <c r="E255" s="277">
        <f t="shared" si="28"/>
        <v>0</v>
      </c>
      <c r="F255" s="214"/>
      <c r="G255" s="215">
        <v>1</v>
      </c>
      <c r="H255" s="277">
        <f t="shared" si="29"/>
        <v>1</v>
      </c>
      <c r="I255" s="216">
        <f t="shared" si="30"/>
        <v>1</v>
      </c>
    </row>
    <row r="256" spans="1:9" x14ac:dyDescent="0.2">
      <c r="A256" s="299"/>
      <c r="B256" s="310"/>
      <c r="C256" s="18" t="s">
        <v>473</v>
      </c>
      <c r="D256" s="14">
        <v>1</v>
      </c>
      <c r="E256" s="12">
        <f t="shared" si="28"/>
        <v>1</v>
      </c>
      <c r="F256" s="14"/>
      <c r="G256" s="11">
        <v>0</v>
      </c>
      <c r="H256" s="12">
        <f t="shared" si="29"/>
        <v>0</v>
      </c>
      <c r="I256" s="217">
        <f t="shared" si="30"/>
        <v>1</v>
      </c>
    </row>
    <row r="257" spans="1:9" ht="13.5" thickBot="1" x14ac:dyDescent="0.25">
      <c r="A257" s="299"/>
      <c r="B257" s="314"/>
      <c r="C257" s="209" t="s">
        <v>26</v>
      </c>
      <c r="D257" s="211">
        <f>SUM(D255:D256)</f>
        <v>1</v>
      </c>
      <c r="E257" s="249">
        <f t="shared" si="28"/>
        <v>0.5</v>
      </c>
      <c r="F257" s="211"/>
      <c r="G257" s="211">
        <f>SUM(G255:G256)</f>
        <v>1</v>
      </c>
      <c r="H257" s="249">
        <f t="shared" si="29"/>
        <v>0.5</v>
      </c>
      <c r="I257" s="213">
        <f t="shared" si="30"/>
        <v>2</v>
      </c>
    </row>
    <row r="258" spans="1:9" ht="12.75" customHeight="1" thickBot="1" x14ac:dyDescent="0.25">
      <c r="A258" s="296" t="s">
        <v>519</v>
      </c>
      <c r="B258" s="297"/>
      <c r="C258" s="298"/>
      <c r="D258" s="245">
        <f>SUM(D254,D257)</f>
        <v>25</v>
      </c>
      <c r="E258" s="246">
        <f t="shared" ref="E258" si="34">+D258/$I258</f>
        <v>0.2</v>
      </c>
      <c r="F258" s="247"/>
      <c r="G258" s="245">
        <f>SUM(G254,G257)</f>
        <v>100</v>
      </c>
      <c r="H258" s="246">
        <f t="shared" ref="H258" si="35">+G258/$I258</f>
        <v>0.8</v>
      </c>
      <c r="I258" s="247">
        <f t="shared" ref="I258" si="36">+D258+G258</f>
        <v>125</v>
      </c>
    </row>
    <row r="259" spans="1:9" x14ac:dyDescent="0.2">
      <c r="D259" s="2"/>
      <c r="E259" s="2"/>
      <c r="F259" s="2"/>
      <c r="G259" s="1"/>
      <c r="H259" s="1"/>
    </row>
    <row r="260" spans="1:9" x14ac:dyDescent="0.2">
      <c r="B260" s="290" t="s">
        <v>250</v>
      </c>
      <c r="C260" s="294"/>
      <c r="D260" s="294"/>
      <c r="E260" s="294"/>
      <c r="F260" s="294"/>
      <c r="G260" s="294"/>
      <c r="H260" s="294"/>
      <c r="I260" s="294"/>
    </row>
    <row r="261" spans="1:9" x14ac:dyDescent="0.2">
      <c r="B261" s="294"/>
      <c r="C261" s="294"/>
      <c r="D261" s="294"/>
      <c r="E261" s="294"/>
      <c r="F261" s="294"/>
      <c r="G261" s="294"/>
      <c r="H261" s="294"/>
      <c r="I261" s="294"/>
    </row>
    <row r="262" spans="1:9" x14ac:dyDescent="0.2">
      <c r="D262" s="1"/>
      <c r="E262" s="1"/>
      <c r="F262" s="1"/>
      <c r="G262" s="1"/>
      <c r="H262" s="1"/>
    </row>
    <row r="263" spans="1:9" x14ac:dyDescent="0.2">
      <c r="D263" s="1"/>
      <c r="E263" s="1"/>
      <c r="F263" s="1"/>
      <c r="G263" s="1"/>
      <c r="H263" s="1"/>
    </row>
    <row r="264" spans="1:9" x14ac:dyDescent="0.2">
      <c r="D264" s="1"/>
      <c r="E264" s="1"/>
      <c r="F264" s="1"/>
      <c r="G264" s="1"/>
      <c r="H264" s="1"/>
    </row>
    <row r="265" spans="1:9" x14ac:dyDescent="0.2">
      <c r="D265" s="1"/>
      <c r="E265" s="1"/>
      <c r="F265" s="1"/>
      <c r="G265" s="1"/>
      <c r="H265" s="1"/>
    </row>
    <row r="266" spans="1:9" x14ac:dyDescent="0.2">
      <c r="D266" s="1"/>
      <c r="E266" s="1"/>
      <c r="F266" s="1"/>
      <c r="G266" s="1"/>
      <c r="H266" s="1"/>
    </row>
    <row r="267" spans="1:9" x14ac:dyDescent="0.2">
      <c r="D267" s="1"/>
      <c r="E267" s="1"/>
      <c r="F267" s="1"/>
      <c r="G267" s="1"/>
      <c r="H267" s="1"/>
    </row>
    <row r="268" spans="1:9" x14ac:dyDescent="0.2">
      <c r="D268" s="1"/>
      <c r="E268" s="1"/>
      <c r="F268" s="1"/>
      <c r="G268" s="1"/>
      <c r="H268" s="1"/>
    </row>
    <row r="269" spans="1:9" x14ac:dyDescent="0.2">
      <c r="D269" s="1"/>
      <c r="E269" s="1"/>
      <c r="F269" s="1"/>
      <c r="G269" s="1"/>
      <c r="H269" s="1"/>
    </row>
    <row r="270" spans="1:9" x14ac:dyDescent="0.2">
      <c r="D270" s="1"/>
      <c r="E270" s="1"/>
      <c r="F270" s="1"/>
      <c r="G270" s="2"/>
      <c r="H270" s="1"/>
    </row>
    <row r="271" spans="1:9" x14ac:dyDescent="0.2">
      <c r="D271" s="1"/>
      <c r="E271" s="1"/>
      <c r="F271" s="1"/>
      <c r="G271" s="2"/>
      <c r="H271" s="1"/>
    </row>
    <row r="272" spans="1:9" x14ac:dyDescent="0.2">
      <c r="D272" s="2"/>
      <c r="E272" s="2"/>
      <c r="F272" s="2"/>
      <c r="G272" s="1"/>
      <c r="H272" s="1"/>
    </row>
    <row r="273" spans="4:8" x14ac:dyDescent="0.2">
      <c r="D273" s="2"/>
      <c r="E273" s="2"/>
      <c r="F273" s="2"/>
      <c r="G273" s="1"/>
      <c r="H273" s="1"/>
    </row>
    <row r="274" spans="4:8" x14ac:dyDescent="0.2">
      <c r="D274" s="2"/>
      <c r="E274" s="2"/>
      <c r="F274" s="2"/>
      <c r="G274" s="1"/>
      <c r="H274" s="1"/>
    </row>
    <row r="275" spans="4:8" x14ac:dyDescent="0.2">
      <c r="D275" s="2"/>
      <c r="E275" s="2"/>
      <c r="F275" s="2"/>
      <c r="G275" s="1"/>
      <c r="H275" s="1"/>
    </row>
    <row r="276" spans="4:8" x14ac:dyDescent="0.2">
      <c r="D276" s="1"/>
      <c r="E276" s="1"/>
      <c r="F276" s="1"/>
      <c r="G276" s="1"/>
      <c r="H276" s="1"/>
    </row>
    <row r="277" spans="4:8" x14ac:dyDescent="0.2">
      <c r="D277" s="1"/>
      <c r="E277" s="1"/>
      <c r="F277" s="1"/>
      <c r="G277" s="1"/>
      <c r="H277" s="1"/>
    </row>
    <row r="278" spans="4:8" x14ac:dyDescent="0.2">
      <c r="D278" s="1"/>
      <c r="E278" s="1"/>
      <c r="F278" s="1"/>
      <c r="G278" s="1"/>
      <c r="H278" s="1"/>
    </row>
    <row r="279" spans="4:8" x14ac:dyDescent="0.2">
      <c r="D279" s="1"/>
      <c r="E279" s="1"/>
      <c r="F279" s="1"/>
      <c r="G279" s="1"/>
      <c r="H279" s="1"/>
    </row>
    <row r="280" spans="4:8" x14ac:dyDescent="0.2">
      <c r="D280" s="1"/>
      <c r="E280" s="1"/>
      <c r="F280" s="1"/>
      <c r="G280" s="1"/>
      <c r="H280" s="1"/>
    </row>
    <row r="281" spans="4:8" x14ac:dyDescent="0.2">
      <c r="D281" s="1"/>
      <c r="E281" s="1"/>
      <c r="F281" s="1"/>
      <c r="G281" s="1"/>
      <c r="H281" s="1"/>
    </row>
    <row r="282" spans="4:8" x14ac:dyDescent="0.2">
      <c r="D282" s="1"/>
      <c r="E282" s="1"/>
      <c r="F282" s="1"/>
      <c r="G282" s="1"/>
      <c r="H282" s="1"/>
    </row>
    <row r="283" spans="4:8" x14ac:dyDescent="0.2">
      <c r="D283" s="1"/>
      <c r="E283" s="1"/>
      <c r="F283" s="1"/>
      <c r="G283" s="1"/>
      <c r="H283" s="1"/>
    </row>
    <row r="284" spans="4:8" x14ac:dyDescent="0.2">
      <c r="D284" s="1"/>
      <c r="E284" s="1"/>
      <c r="F284" s="1"/>
      <c r="G284" s="1"/>
      <c r="H284" s="1"/>
    </row>
    <row r="285" spans="4:8" x14ac:dyDescent="0.2">
      <c r="D285" s="1"/>
      <c r="E285" s="1"/>
      <c r="F285" s="1"/>
      <c r="G285" s="1"/>
      <c r="H285" s="1"/>
    </row>
    <row r="286" spans="4:8" x14ac:dyDescent="0.2">
      <c r="D286" s="1"/>
      <c r="E286" s="1"/>
      <c r="F286" s="1"/>
      <c r="G286" s="1"/>
      <c r="H286" s="1"/>
    </row>
    <row r="287" spans="4:8" x14ac:dyDescent="0.2">
      <c r="D287" s="1"/>
      <c r="E287" s="1"/>
      <c r="F287" s="1"/>
      <c r="G287" s="1"/>
      <c r="H287" s="1"/>
    </row>
    <row r="288" spans="4:8" x14ac:dyDescent="0.2">
      <c r="D288" s="1"/>
      <c r="E288" s="1"/>
      <c r="F288" s="1"/>
      <c r="G288" s="1"/>
      <c r="H288" s="1"/>
    </row>
    <row r="289" spans="4:8" x14ac:dyDescent="0.2">
      <c r="D289" s="1"/>
      <c r="E289" s="1"/>
      <c r="F289" s="1"/>
      <c r="G289" s="1"/>
      <c r="H289" s="1"/>
    </row>
    <row r="290" spans="4:8" x14ac:dyDescent="0.2">
      <c r="D290" s="1"/>
      <c r="E290" s="1"/>
      <c r="F290" s="1"/>
      <c r="G290" s="1"/>
      <c r="H290" s="1"/>
    </row>
    <row r="291" spans="4:8" x14ac:dyDescent="0.2">
      <c r="D291" s="1"/>
      <c r="E291" s="1"/>
      <c r="F291" s="1"/>
      <c r="G291" s="1"/>
      <c r="H291" s="1"/>
    </row>
    <row r="292" spans="4:8" x14ac:dyDescent="0.2">
      <c r="D292" s="1"/>
      <c r="E292" s="1"/>
      <c r="F292" s="1"/>
      <c r="G292" s="1"/>
      <c r="H292" s="1"/>
    </row>
    <row r="293" spans="4:8" x14ac:dyDescent="0.2">
      <c r="D293" s="1"/>
      <c r="E293" s="1"/>
      <c r="F293" s="1"/>
      <c r="G293" s="1"/>
      <c r="H293" s="1"/>
    </row>
    <row r="294" spans="4:8" x14ac:dyDescent="0.2">
      <c r="D294" s="1"/>
      <c r="E294" s="1"/>
      <c r="F294" s="1"/>
      <c r="G294" s="1"/>
      <c r="H294" s="1"/>
    </row>
    <row r="295" spans="4:8" x14ac:dyDescent="0.2">
      <c r="D295" s="1"/>
      <c r="E295" s="1"/>
      <c r="F295" s="1"/>
      <c r="G295" s="1"/>
      <c r="H295" s="1"/>
    </row>
    <row r="296" spans="4:8" x14ac:dyDescent="0.2">
      <c r="D296" s="1"/>
      <c r="E296" s="1"/>
      <c r="F296" s="1"/>
      <c r="G296" s="1"/>
      <c r="H296" s="1"/>
    </row>
    <row r="297" spans="4:8" x14ac:dyDescent="0.2">
      <c r="D297" s="1"/>
      <c r="E297" s="1"/>
      <c r="F297" s="1"/>
      <c r="G297" s="1"/>
      <c r="H297" s="1"/>
    </row>
    <row r="298" spans="4:8" x14ac:dyDescent="0.2">
      <c r="D298" s="1"/>
      <c r="E298" s="1"/>
      <c r="F298" s="1"/>
      <c r="G298" s="1"/>
      <c r="H298" s="1"/>
    </row>
    <row r="299" spans="4:8" x14ac:dyDescent="0.2">
      <c r="D299" s="1"/>
      <c r="E299" s="1"/>
      <c r="F299" s="1"/>
      <c r="G299" s="1"/>
      <c r="H299" s="1"/>
    </row>
    <row r="300" spans="4:8" x14ac:dyDescent="0.2">
      <c r="D300" s="2"/>
      <c r="E300" s="2"/>
      <c r="F300" s="2"/>
      <c r="G300" s="1"/>
      <c r="H300" s="1"/>
    </row>
    <row r="301" spans="4:8" x14ac:dyDescent="0.2">
      <c r="D301" s="2"/>
      <c r="E301" s="2"/>
      <c r="F301" s="2"/>
      <c r="G301" s="1"/>
      <c r="H301" s="1"/>
    </row>
    <row r="302" spans="4:8" x14ac:dyDescent="0.2">
      <c r="D302" s="1"/>
      <c r="E302" s="1"/>
      <c r="F302" s="1"/>
      <c r="G302" s="1"/>
      <c r="H302" s="1"/>
    </row>
    <row r="303" spans="4:8" x14ac:dyDescent="0.2">
      <c r="D303" s="1"/>
      <c r="E303" s="1"/>
      <c r="F303" s="1"/>
      <c r="G303" s="1"/>
      <c r="H303" s="1"/>
    </row>
    <row r="304" spans="4:8" x14ac:dyDescent="0.2">
      <c r="D304" s="1"/>
      <c r="E304" s="1"/>
      <c r="F304" s="1"/>
      <c r="G304" s="1"/>
      <c r="H304" s="1"/>
    </row>
    <row r="305" spans="4:8" x14ac:dyDescent="0.2">
      <c r="D305" s="1"/>
      <c r="E305" s="1"/>
      <c r="F305" s="1"/>
      <c r="G305" s="1"/>
      <c r="H305" s="1"/>
    </row>
    <row r="306" spans="4:8" x14ac:dyDescent="0.2">
      <c r="D306" s="1"/>
      <c r="E306" s="1"/>
      <c r="F306" s="1"/>
      <c r="G306" s="1"/>
      <c r="H306" s="1"/>
    </row>
    <row r="307" spans="4:8" x14ac:dyDescent="0.2">
      <c r="D307" s="1"/>
      <c r="E307" s="1"/>
      <c r="F307" s="1"/>
      <c r="G307" s="1"/>
      <c r="H307" s="1"/>
    </row>
    <row r="308" spans="4:8" x14ac:dyDescent="0.2">
      <c r="D308" s="1"/>
      <c r="E308" s="1"/>
      <c r="F308" s="1"/>
      <c r="G308" s="1"/>
      <c r="H308" s="1"/>
    </row>
    <row r="309" spans="4:8" x14ac:dyDescent="0.2">
      <c r="D309" s="1"/>
      <c r="E309" s="1"/>
      <c r="F309" s="1"/>
      <c r="G309" s="1"/>
      <c r="H309" s="1"/>
    </row>
    <row r="310" spans="4:8" x14ac:dyDescent="0.2">
      <c r="D310" s="2"/>
      <c r="E310" s="2"/>
      <c r="F310" s="2"/>
      <c r="G310" s="1"/>
      <c r="H310" s="1"/>
    </row>
    <row r="311" spans="4:8" x14ac:dyDescent="0.2">
      <c r="D311" s="2"/>
      <c r="E311" s="2"/>
      <c r="F311" s="2"/>
      <c r="G311" s="1"/>
      <c r="H311" s="1"/>
    </row>
  </sheetData>
  <mergeCells count="29">
    <mergeCell ref="D6:E6"/>
    <mergeCell ref="G6:H6"/>
    <mergeCell ref="B8:C8"/>
    <mergeCell ref="B144:B157"/>
    <mergeCell ref="B158:B161"/>
    <mergeCell ref="B9:B21"/>
    <mergeCell ref="B22:B38"/>
    <mergeCell ref="B83:B101"/>
    <mergeCell ref="B103:B143"/>
    <mergeCell ref="A102:C102"/>
    <mergeCell ref="A103:A143"/>
    <mergeCell ref="A144:A161"/>
    <mergeCell ref="A9:A38"/>
    <mergeCell ref="A40:A78"/>
    <mergeCell ref="A79:A101"/>
    <mergeCell ref="A39:C39"/>
    <mergeCell ref="B40:B82"/>
    <mergeCell ref="B260:I261"/>
    <mergeCell ref="B201:B226"/>
    <mergeCell ref="B228:B254"/>
    <mergeCell ref="B255:B257"/>
    <mergeCell ref="B163:B178"/>
    <mergeCell ref="B179:B200"/>
    <mergeCell ref="A162:C162"/>
    <mergeCell ref="A227:C227"/>
    <mergeCell ref="A258:C258"/>
    <mergeCell ref="A163:A200"/>
    <mergeCell ref="A201:A226"/>
    <mergeCell ref="A228:A257"/>
  </mergeCells>
  <printOptions horizontalCentered="1"/>
  <pageMargins left="0.25" right="0.25" top="1" bottom="1" header="0.5" footer="0.5"/>
  <pageSetup orientation="portrait" r:id="rId1"/>
  <headerFooter alignWithMargins="0">
    <oddFooter>&amp;C&amp;10Collin IRO tkm; 10/29/2020; Page &amp;P of &amp;N
...\Faculty Workload\F-T vs P-T Faculty Load Reports\202110 Contact Hours.xlsx</oddFooter>
  </headerFooter>
  <rowBreaks count="8" manualBreakCount="8">
    <brk id="8" min="1" max="8" man="1"/>
    <brk id="39" max="16383" man="1"/>
    <brk id="78" max="16383" man="1"/>
    <brk id="102" max="16383" man="1"/>
    <brk id="143" max="8" man="1"/>
    <brk id="162" max="8" man="1"/>
    <brk id="200" max="8" man="1"/>
    <brk id="227" max="8"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42"/>
  <sheetViews>
    <sheetView zoomScale="140" zoomScaleNormal="140" workbookViewId="0">
      <pane ySplit="6" topLeftCell="A7" activePane="bottomLeft" state="frozen"/>
      <selection activeCell="A8" sqref="A8"/>
      <selection pane="bottomLeft" activeCell="A8" sqref="A8"/>
    </sheetView>
  </sheetViews>
  <sheetFormatPr defaultColWidth="8.88671875" defaultRowHeight="12.75" x14ac:dyDescent="0.2"/>
  <cols>
    <col min="1" max="1" width="1.77734375" style="9" customWidth="1"/>
    <col min="2" max="2" width="6.77734375" style="9" customWidth="1"/>
    <col min="3" max="3" width="27.77734375" style="9" customWidth="1"/>
    <col min="4" max="4" width="50.77734375" style="9" customWidth="1"/>
    <col min="5" max="5" width="8.88671875" style="8"/>
    <col min="6" max="16384" width="8.88671875" style="9"/>
  </cols>
  <sheetData>
    <row r="1" spans="1:11" x14ac:dyDescent="0.2">
      <c r="B1" s="37" t="s">
        <v>289</v>
      </c>
      <c r="D1" s="26"/>
      <c r="E1" s="248" t="s">
        <v>520</v>
      </c>
      <c r="F1" s="248"/>
      <c r="G1" s="26"/>
      <c r="H1" s="26"/>
      <c r="I1" s="26"/>
      <c r="J1" s="26"/>
      <c r="K1" s="26"/>
    </row>
    <row r="2" spans="1:11" x14ac:dyDescent="0.2">
      <c r="B2" s="37" t="s">
        <v>45</v>
      </c>
      <c r="D2" s="26"/>
      <c r="E2" s="227"/>
      <c r="F2" s="26"/>
      <c r="G2" s="26"/>
      <c r="H2" s="26"/>
      <c r="I2" s="26"/>
      <c r="J2" s="26"/>
      <c r="K2" s="26"/>
    </row>
    <row r="3" spans="1:11" x14ac:dyDescent="0.2">
      <c r="B3" s="37" t="s">
        <v>298</v>
      </c>
      <c r="D3" s="26"/>
      <c r="E3" s="227"/>
      <c r="F3" s="26"/>
      <c r="G3" s="26"/>
      <c r="H3" s="26"/>
      <c r="I3" s="26"/>
      <c r="J3" s="26"/>
      <c r="K3" s="26"/>
    </row>
    <row r="4" spans="1:11" x14ac:dyDescent="0.2">
      <c r="B4" s="101"/>
      <c r="D4" s="26"/>
      <c r="E4" s="227"/>
      <c r="F4" s="26"/>
      <c r="G4" s="26"/>
      <c r="H4" s="26"/>
      <c r="I4" s="26"/>
      <c r="J4" s="26"/>
      <c r="K4" s="26"/>
    </row>
    <row r="5" spans="1:11" x14ac:dyDescent="0.2">
      <c r="D5" s="26"/>
      <c r="E5" s="227"/>
      <c r="F5" s="26"/>
      <c r="G5" s="26"/>
      <c r="H5" s="26"/>
      <c r="I5" s="26"/>
      <c r="J5" s="26"/>
      <c r="K5" s="26"/>
    </row>
    <row r="6" spans="1:11" ht="13.5" thickBot="1" x14ac:dyDescent="0.25">
      <c r="A6" s="236"/>
      <c r="B6" s="237" t="s">
        <v>28</v>
      </c>
      <c r="C6" s="237" t="s">
        <v>29</v>
      </c>
      <c r="D6" s="237" t="s">
        <v>79</v>
      </c>
    </row>
    <row r="7" spans="1:11" ht="12.75" customHeight="1" x14ac:dyDescent="0.2">
      <c r="A7" s="337" t="s">
        <v>441</v>
      </c>
      <c r="B7" s="345" t="s">
        <v>509</v>
      </c>
      <c r="C7" s="228" t="s">
        <v>524</v>
      </c>
      <c r="D7" s="229"/>
    </row>
    <row r="8" spans="1:11" x14ac:dyDescent="0.2">
      <c r="A8" s="337"/>
      <c r="B8" s="346"/>
      <c r="C8" s="148" t="s">
        <v>15</v>
      </c>
      <c r="D8" s="149" t="s">
        <v>64</v>
      </c>
    </row>
    <row r="9" spans="1:11" x14ac:dyDescent="0.2">
      <c r="A9" s="337"/>
      <c r="B9" s="346"/>
      <c r="C9" s="148" t="s">
        <v>39</v>
      </c>
      <c r="D9" s="149" t="s">
        <v>54</v>
      </c>
    </row>
    <row r="10" spans="1:11" x14ac:dyDescent="0.2">
      <c r="A10" s="337"/>
      <c r="B10" s="347"/>
      <c r="C10" s="150" t="s">
        <v>357</v>
      </c>
      <c r="D10" s="153" t="s">
        <v>358</v>
      </c>
    </row>
    <row r="11" spans="1:11" x14ac:dyDescent="0.2">
      <c r="A11" s="337"/>
      <c r="B11" s="347"/>
      <c r="C11" s="150" t="s">
        <v>1</v>
      </c>
      <c r="D11" s="153" t="s">
        <v>82</v>
      </c>
    </row>
    <row r="12" spans="1:11" x14ac:dyDescent="0.2">
      <c r="A12" s="337"/>
      <c r="B12" s="347"/>
      <c r="C12" s="150" t="s">
        <v>17</v>
      </c>
      <c r="D12" s="153" t="s">
        <v>62</v>
      </c>
    </row>
    <row r="13" spans="1:11" x14ac:dyDescent="0.2">
      <c r="A13" s="337"/>
      <c r="B13" s="347"/>
      <c r="C13" s="150" t="s">
        <v>22</v>
      </c>
      <c r="D13" s="153" t="s">
        <v>67</v>
      </c>
    </row>
    <row r="14" spans="1:11" x14ac:dyDescent="0.2">
      <c r="A14" s="337"/>
      <c r="B14" s="347"/>
      <c r="C14" s="150" t="s">
        <v>6</v>
      </c>
      <c r="D14" s="153" t="s">
        <v>408</v>
      </c>
    </row>
    <row r="15" spans="1:11" x14ac:dyDescent="0.2">
      <c r="A15" s="337"/>
      <c r="B15" s="347"/>
      <c r="C15" s="150" t="s">
        <v>19</v>
      </c>
      <c r="D15" s="153" t="s">
        <v>71</v>
      </c>
    </row>
    <row r="16" spans="1:11" x14ac:dyDescent="0.2">
      <c r="A16" s="337"/>
      <c r="B16" s="347"/>
      <c r="C16" s="150" t="s">
        <v>23</v>
      </c>
      <c r="D16" s="153" t="s">
        <v>72</v>
      </c>
    </row>
    <row r="17" spans="1:4" x14ac:dyDescent="0.2">
      <c r="A17" s="337"/>
      <c r="B17" s="347"/>
      <c r="C17" s="150" t="s">
        <v>24</v>
      </c>
      <c r="D17" s="153" t="s">
        <v>73</v>
      </c>
    </row>
    <row r="18" spans="1:4" ht="13.5" thickBot="1" x14ac:dyDescent="0.25">
      <c r="A18" s="337"/>
      <c r="B18" s="348"/>
      <c r="C18" s="150" t="s">
        <v>5</v>
      </c>
      <c r="D18" s="153" t="s">
        <v>401</v>
      </c>
    </row>
    <row r="19" spans="1:4" ht="12.75" customHeight="1" x14ac:dyDescent="0.2">
      <c r="A19" s="337"/>
      <c r="B19" s="343" t="s">
        <v>510</v>
      </c>
      <c r="C19" s="151" t="s">
        <v>363</v>
      </c>
      <c r="D19" s="152" t="s">
        <v>430</v>
      </c>
    </row>
    <row r="20" spans="1:4" ht="12.75" customHeight="1" x14ac:dyDescent="0.2">
      <c r="A20" s="337"/>
      <c r="B20" s="343"/>
      <c r="C20" s="150" t="s">
        <v>397</v>
      </c>
      <c r="D20" s="153" t="s">
        <v>360</v>
      </c>
    </row>
    <row r="21" spans="1:4" ht="12.75" customHeight="1" x14ac:dyDescent="0.2">
      <c r="A21" s="337"/>
      <c r="B21" s="343"/>
      <c r="C21" s="150" t="s">
        <v>396</v>
      </c>
      <c r="D21" s="153" t="s">
        <v>75</v>
      </c>
    </row>
    <row r="22" spans="1:4" ht="12.75" customHeight="1" x14ac:dyDescent="0.2">
      <c r="A22" s="337"/>
      <c r="B22" s="343"/>
      <c r="C22" s="150" t="s">
        <v>395</v>
      </c>
      <c r="D22" s="153" t="s">
        <v>361</v>
      </c>
    </row>
    <row r="23" spans="1:4" ht="12.75" customHeight="1" x14ac:dyDescent="0.2">
      <c r="A23" s="337"/>
      <c r="B23" s="343"/>
      <c r="C23" s="150" t="s">
        <v>364</v>
      </c>
      <c r="D23" s="153" t="s">
        <v>362</v>
      </c>
    </row>
    <row r="24" spans="1:4" ht="12.75" customHeight="1" x14ac:dyDescent="0.2">
      <c r="A24" s="337"/>
      <c r="B24" s="343"/>
      <c r="C24" s="150" t="s">
        <v>365</v>
      </c>
      <c r="D24" s="153" t="s">
        <v>450</v>
      </c>
    </row>
    <row r="25" spans="1:4" ht="12.75" customHeight="1" x14ac:dyDescent="0.2">
      <c r="A25" s="337"/>
      <c r="B25" s="343"/>
      <c r="C25" s="150" t="s">
        <v>394</v>
      </c>
      <c r="D25" s="153" t="s">
        <v>449</v>
      </c>
    </row>
    <row r="26" spans="1:4" ht="25.5" x14ac:dyDescent="0.2">
      <c r="A26" s="337"/>
      <c r="B26" s="343"/>
      <c r="C26" s="150" t="s">
        <v>393</v>
      </c>
      <c r="D26" s="150" t="s">
        <v>504</v>
      </c>
    </row>
    <row r="27" spans="1:4" ht="12.75" customHeight="1" x14ac:dyDescent="0.2">
      <c r="A27" s="337"/>
      <c r="B27" s="343"/>
      <c r="C27" s="150" t="s">
        <v>391</v>
      </c>
      <c r="D27" s="153" t="s">
        <v>76</v>
      </c>
    </row>
    <row r="28" spans="1:4" ht="12.75" customHeight="1" x14ac:dyDescent="0.2">
      <c r="A28" s="337"/>
      <c r="B28" s="343"/>
      <c r="C28" s="150" t="s">
        <v>392</v>
      </c>
      <c r="D28" s="153" t="s">
        <v>505</v>
      </c>
    </row>
    <row r="29" spans="1:4" ht="12.75" customHeight="1" x14ac:dyDescent="0.2">
      <c r="A29" s="337"/>
      <c r="B29" s="343"/>
      <c r="C29" s="150" t="s">
        <v>367</v>
      </c>
      <c r="D29" s="153" t="s">
        <v>506</v>
      </c>
    </row>
    <row r="30" spans="1:4" ht="12.75" customHeight="1" x14ac:dyDescent="0.2">
      <c r="A30" s="337"/>
      <c r="B30" s="343"/>
      <c r="C30" s="150" t="s">
        <v>399</v>
      </c>
      <c r="D30" s="153" t="s">
        <v>419</v>
      </c>
    </row>
    <row r="31" spans="1:4" ht="12.75" customHeight="1" x14ac:dyDescent="0.2">
      <c r="A31" s="337"/>
      <c r="B31" s="343"/>
      <c r="C31" s="150" t="s">
        <v>366</v>
      </c>
      <c r="D31" s="153" t="s">
        <v>207</v>
      </c>
    </row>
    <row r="32" spans="1:4" ht="12.75" customHeight="1" x14ac:dyDescent="0.2">
      <c r="A32" s="337"/>
      <c r="B32" s="343"/>
      <c r="C32" s="150" t="s">
        <v>390</v>
      </c>
      <c r="D32" s="153" t="s">
        <v>451</v>
      </c>
    </row>
    <row r="33" spans="1:4" ht="12.75" customHeight="1" x14ac:dyDescent="0.2">
      <c r="A33" s="337"/>
      <c r="B33" s="343"/>
      <c r="C33" s="150" t="s">
        <v>398</v>
      </c>
      <c r="D33" s="153" t="s">
        <v>448</v>
      </c>
    </row>
    <row r="34" spans="1:4" ht="13.5" customHeight="1" thickBot="1" x14ac:dyDescent="0.25">
      <c r="A34" s="338"/>
      <c r="B34" s="344"/>
      <c r="C34" s="155" t="s">
        <v>368</v>
      </c>
      <c r="D34" s="156" t="s">
        <v>130</v>
      </c>
    </row>
    <row r="35" spans="1:4" ht="12.75" customHeight="1" x14ac:dyDescent="0.2">
      <c r="A35" s="303" t="s">
        <v>133</v>
      </c>
      <c r="B35" s="362" t="s">
        <v>509</v>
      </c>
      <c r="C35" s="170" t="s">
        <v>141</v>
      </c>
      <c r="D35" s="170"/>
    </row>
    <row r="36" spans="1:4" ht="15" customHeight="1" x14ac:dyDescent="0.2">
      <c r="A36" s="316"/>
      <c r="B36" s="363"/>
      <c r="C36" s="51" t="s">
        <v>20</v>
      </c>
      <c r="D36" s="52" t="s">
        <v>77</v>
      </c>
    </row>
    <row r="37" spans="1:4" ht="15" customHeight="1" x14ac:dyDescent="0.2">
      <c r="A37" s="316"/>
      <c r="B37" s="363"/>
      <c r="C37" s="87" t="s">
        <v>7</v>
      </c>
      <c r="D37" s="88" t="s">
        <v>122</v>
      </c>
    </row>
    <row r="38" spans="1:4" ht="15" customHeight="1" x14ac:dyDescent="0.2">
      <c r="A38" s="316"/>
      <c r="B38" s="363"/>
      <c r="C38" s="150" t="s">
        <v>357</v>
      </c>
      <c r="D38" s="153" t="s">
        <v>358</v>
      </c>
    </row>
    <row r="39" spans="1:4" ht="15" customHeight="1" x14ac:dyDescent="0.2">
      <c r="A39" s="316"/>
      <c r="B39" s="363"/>
      <c r="C39" s="51" t="s">
        <v>21</v>
      </c>
      <c r="D39" s="52" t="s">
        <v>78</v>
      </c>
    </row>
    <row r="40" spans="1:4" ht="15" customHeight="1" x14ac:dyDescent="0.2">
      <c r="A40" s="316"/>
      <c r="B40" s="363"/>
      <c r="C40" s="51" t="s">
        <v>22</v>
      </c>
      <c r="D40" s="52" t="s">
        <v>67</v>
      </c>
    </row>
    <row r="41" spans="1:4" ht="15" customHeight="1" x14ac:dyDescent="0.2">
      <c r="A41" s="316"/>
      <c r="B41" s="363"/>
      <c r="C41" s="51" t="s">
        <v>23</v>
      </c>
      <c r="D41" s="52" t="s">
        <v>72</v>
      </c>
    </row>
    <row r="42" spans="1:4" ht="15" customHeight="1" x14ac:dyDescent="0.2">
      <c r="A42" s="316"/>
      <c r="B42" s="363"/>
      <c r="C42" s="51" t="s">
        <v>24</v>
      </c>
      <c r="D42" s="52" t="s">
        <v>73</v>
      </c>
    </row>
    <row r="43" spans="1:4" ht="15" customHeight="1" x14ac:dyDescent="0.2">
      <c r="A43" s="316"/>
      <c r="B43" s="363"/>
      <c r="C43" s="51" t="s">
        <v>25</v>
      </c>
      <c r="D43" s="52" t="s">
        <v>74</v>
      </c>
    </row>
    <row r="44" spans="1:4" ht="15" customHeight="1" x14ac:dyDescent="0.2">
      <c r="A44" s="316"/>
      <c r="B44" s="363"/>
      <c r="C44" s="171" t="s">
        <v>142</v>
      </c>
      <c r="D44" s="172"/>
    </row>
    <row r="45" spans="1:4" ht="15" customHeight="1" x14ac:dyDescent="0.2">
      <c r="A45" s="316"/>
      <c r="B45" s="363"/>
      <c r="C45" s="51" t="s">
        <v>8</v>
      </c>
      <c r="D45" s="52" t="s">
        <v>57</v>
      </c>
    </row>
    <row r="46" spans="1:4" ht="15" customHeight="1" x14ac:dyDescent="0.2">
      <c r="A46" s="316"/>
      <c r="B46" s="363"/>
      <c r="C46" s="51" t="s">
        <v>1</v>
      </c>
      <c r="D46" s="52" t="s">
        <v>82</v>
      </c>
    </row>
    <row r="47" spans="1:4" ht="15" customHeight="1" x14ac:dyDescent="0.2">
      <c r="A47" s="316"/>
      <c r="B47" s="363"/>
      <c r="C47" s="51" t="s">
        <v>2</v>
      </c>
      <c r="D47" s="52" t="s">
        <v>65</v>
      </c>
    </row>
    <row r="48" spans="1:4" ht="15" customHeight="1" x14ac:dyDescent="0.2">
      <c r="A48" s="316"/>
      <c r="B48" s="363"/>
      <c r="C48" s="51" t="s">
        <v>3</v>
      </c>
      <c r="D48" s="52" t="s">
        <v>68</v>
      </c>
    </row>
    <row r="49" spans="1:4" ht="15" customHeight="1" x14ac:dyDescent="0.2">
      <c r="A49" s="316"/>
      <c r="B49" s="363"/>
      <c r="C49" s="57" t="s">
        <v>9</v>
      </c>
      <c r="D49" s="58" t="s">
        <v>58</v>
      </c>
    </row>
    <row r="50" spans="1:4" ht="15" customHeight="1" x14ac:dyDescent="0.2">
      <c r="A50" s="316"/>
      <c r="B50" s="363"/>
      <c r="C50" s="51" t="s">
        <v>4</v>
      </c>
      <c r="D50" s="52" t="s">
        <v>70</v>
      </c>
    </row>
    <row r="51" spans="1:4" ht="15" customHeight="1" x14ac:dyDescent="0.2">
      <c r="A51" s="316"/>
      <c r="B51" s="363"/>
      <c r="C51" s="87" t="s">
        <v>10</v>
      </c>
      <c r="D51" s="87" t="s">
        <v>417</v>
      </c>
    </row>
    <row r="52" spans="1:4" ht="15" customHeight="1" x14ac:dyDescent="0.2">
      <c r="A52" s="316"/>
      <c r="B52" s="363"/>
      <c r="C52" s="84" t="s">
        <v>52</v>
      </c>
      <c r="D52" s="84" t="s">
        <v>427</v>
      </c>
    </row>
    <row r="53" spans="1:4" ht="15.75" customHeight="1" thickBot="1" x14ac:dyDescent="0.25">
      <c r="A53" s="316"/>
      <c r="B53" s="363"/>
      <c r="C53" s="67" t="s">
        <v>5</v>
      </c>
      <c r="D53" s="68" t="s">
        <v>401</v>
      </c>
    </row>
    <row r="54" spans="1:4" ht="15" customHeight="1" x14ac:dyDescent="0.2">
      <c r="A54" s="316"/>
      <c r="B54" s="363"/>
      <c r="C54" s="171" t="s">
        <v>143</v>
      </c>
      <c r="D54" s="171"/>
    </row>
    <row r="55" spans="1:4" ht="15" customHeight="1" x14ac:dyDescent="0.2">
      <c r="A55" s="316"/>
      <c r="B55" s="363"/>
      <c r="C55" s="51" t="s">
        <v>38</v>
      </c>
      <c r="D55" s="52" t="s">
        <v>53</v>
      </c>
    </row>
    <row r="56" spans="1:4" ht="15" customHeight="1" x14ac:dyDescent="0.2">
      <c r="A56" s="316"/>
      <c r="B56" s="363"/>
      <c r="C56" s="51" t="s">
        <v>0</v>
      </c>
      <c r="D56" s="52" t="s">
        <v>174</v>
      </c>
    </row>
    <row r="57" spans="1:4" ht="15" customHeight="1" x14ac:dyDescent="0.2">
      <c r="A57" s="316"/>
      <c r="B57" s="363"/>
      <c r="C57" s="51" t="s">
        <v>36</v>
      </c>
      <c r="D57" s="52" t="s">
        <v>85</v>
      </c>
    </row>
    <row r="58" spans="1:4" ht="15" customHeight="1" x14ac:dyDescent="0.2">
      <c r="A58" s="316"/>
      <c r="B58" s="363"/>
      <c r="C58" s="51" t="s">
        <v>39</v>
      </c>
      <c r="D58" s="52" t="s">
        <v>54</v>
      </c>
    </row>
    <row r="59" spans="1:4" ht="15" customHeight="1" x14ac:dyDescent="0.2">
      <c r="A59" s="316"/>
      <c r="B59" s="363"/>
      <c r="C59" s="57" t="s">
        <v>6</v>
      </c>
      <c r="D59" s="58" t="s">
        <v>69</v>
      </c>
    </row>
    <row r="60" spans="1:4" ht="15" customHeight="1" x14ac:dyDescent="0.2">
      <c r="A60" s="316"/>
      <c r="B60" s="363"/>
      <c r="C60" s="171" t="s">
        <v>144</v>
      </c>
      <c r="D60" s="171"/>
    </row>
    <row r="61" spans="1:4" ht="15" customHeight="1" x14ac:dyDescent="0.2">
      <c r="A61" s="316"/>
      <c r="B61" s="363"/>
      <c r="C61" s="51" t="s">
        <v>487</v>
      </c>
      <c r="D61" s="52" t="s">
        <v>127</v>
      </c>
    </row>
    <row r="62" spans="1:4" ht="15" customHeight="1" x14ac:dyDescent="0.2">
      <c r="A62" s="316"/>
      <c r="B62" s="363"/>
      <c r="C62" s="51" t="s">
        <v>488</v>
      </c>
      <c r="D62" s="52" t="s">
        <v>84</v>
      </c>
    </row>
    <row r="63" spans="1:4" ht="15" customHeight="1" x14ac:dyDescent="0.2">
      <c r="A63" s="316"/>
      <c r="B63" s="363"/>
      <c r="C63" s="51" t="s">
        <v>15</v>
      </c>
      <c r="D63" s="52" t="s">
        <v>138</v>
      </c>
    </row>
    <row r="64" spans="1:4" ht="15" customHeight="1" x14ac:dyDescent="0.2">
      <c r="A64" s="316"/>
      <c r="B64" s="363"/>
      <c r="C64" s="51" t="s">
        <v>16</v>
      </c>
      <c r="D64" s="52" t="s">
        <v>63</v>
      </c>
    </row>
    <row r="65" spans="1:4" ht="15" customHeight="1" x14ac:dyDescent="0.2">
      <c r="A65" s="316"/>
      <c r="B65" s="363"/>
      <c r="C65" s="51" t="s">
        <v>17</v>
      </c>
      <c r="D65" s="52" t="s">
        <v>62</v>
      </c>
    </row>
    <row r="66" spans="1:4" ht="15" customHeight="1" x14ac:dyDescent="0.2">
      <c r="A66" s="316"/>
      <c r="B66" s="363"/>
      <c r="C66" s="51" t="s">
        <v>18</v>
      </c>
      <c r="D66" s="52" t="s">
        <v>66</v>
      </c>
    </row>
    <row r="67" spans="1:4" ht="15" customHeight="1" x14ac:dyDescent="0.2">
      <c r="A67" s="316"/>
      <c r="B67" s="363"/>
      <c r="C67" s="87" t="s">
        <v>139</v>
      </c>
      <c r="D67" s="88" t="s">
        <v>426</v>
      </c>
    </row>
    <row r="68" spans="1:4" ht="15" customHeight="1" x14ac:dyDescent="0.2">
      <c r="A68" s="316"/>
      <c r="B68" s="363"/>
      <c r="C68" s="51" t="s">
        <v>489</v>
      </c>
      <c r="D68" s="52" t="s">
        <v>83</v>
      </c>
    </row>
    <row r="69" spans="1:4" ht="15.75" customHeight="1" thickBot="1" x14ac:dyDescent="0.25">
      <c r="A69" s="316"/>
      <c r="B69" s="363"/>
      <c r="C69" s="67" t="s">
        <v>19</v>
      </c>
      <c r="D69" s="68" t="s">
        <v>89</v>
      </c>
    </row>
    <row r="70" spans="1:4" ht="15" customHeight="1" x14ac:dyDescent="0.2">
      <c r="A70" s="299" t="s">
        <v>133</v>
      </c>
      <c r="B70" s="364" t="s">
        <v>509</v>
      </c>
      <c r="C70" s="230" t="s">
        <v>437</v>
      </c>
      <c r="D70" s="230"/>
    </row>
    <row r="71" spans="1:4" ht="15" customHeight="1" x14ac:dyDescent="0.2">
      <c r="A71" s="299"/>
      <c r="B71" s="364"/>
      <c r="C71" s="148" t="s">
        <v>498</v>
      </c>
      <c r="D71" s="149" t="s">
        <v>458</v>
      </c>
    </row>
    <row r="72" spans="1:4" ht="15" customHeight="1" x14ac:dyDescent="0.2">
      <c r="A72" s="299"/>
      <c r="B72" s="364"/>
      <c r="C72" s="148" t="s">
        <v>491</v>
      </c>
      <c r="D72" s="149" t="s">
        <v>459</v>
      </c>
    </row>
    <row r="73" spans="1:4" ht="15" customHeight="1" x14ac:dyDescent="0.2">
      <c r="A73" s="299"/>
      <c r="B73" s="364"/>
      <c r="C73" s="148" t="s">
        <v>499</v>
      </c>
      <c r="D73" s="149" t="s">
        <v>460</v>
      </c>
    </row>
    <row r="74" spans="1:4" ht="15" customHeight="1" x14ac:dyDescent="0.2">
      <c r="A74" s="299"/>
      <c r="B74" s="364"/>
      <c r="C74" s="150" t="s">
        <v>492</v>
      </c>
      <c r="D74" s="153" t="s">
        <v>461</v>
      </c>
    </row>
    <row r="75" spans="1:4" ht="15" customHeight="1" x14ac:dyDescent="0.2">
      <c r="A75" s="299"/>
      <c r="B75" s="364"/>
      <c r="C75" s="146" t="s">
        <v>500</v>
      </c>
      <c r="D75" s="147" t="s">
        <v>462</v>
      </c>
    </row>
    <row r="76" spans="1:4" ht="15" customHeight="1" x14ac:dyDescent="0.2">
      <c r="A76" s="299"/>
      <c r="B76" s="364"/>
      <c r="C76" s="146" t="s">
        <v>493</v>
      </c>
      <c r="D76" s="147" t="s">
        <v>463</v>
      </c>
    </row>
    <row r="77" spans="1:4" ht="15" customHeight="1" x14ac:dyDescent="0.2">
      <c r="A77" s="299"/>
      <c r="B77" s="364"/>
      <c r="C77" s="146" t="s">
        <v>494</v>
      </c>
      <c r="D77" s="147" t="s">
        <v>464</v>
      </c>
    </row>
    <row r="78" spans="1:4" ht="15" customHeight="1" x14ac:dyDescent="0.2">
      <c r="A78" s="299"/>
      <c r="B78" s="364"/>
      <c r="C78" s="146" t="s">
        <v>501</v>
      </c>
      <c r="D78" s="147" t="s">
        <v>465</v>
      </c>
    </row>
    <row r="79" spans="1:4" ht="15" customHeight="1" x14ac:dyDescent="0.2">
      <c r="A79" s="299"/>
      <c r="B79" s="364"/>
      <c r="C79" s="146" t="s">
        <v>496</v>
      </c>
      <c r="D79" s="147" t="s">
        <v>467</v>
      </c>
    </row>
    <row r="80" spans="1:4" ht="15" customHeight="1" x14ac:dyDescent="0.2">
      <c r="A80" s="299"/>
      <c r="B80" s="364"/>
      <c r="C80" s="146" t="s">
        <v>495</v>
      </c>
      <c r="D80" s="147" t="s">
        <v>466</v>
      </c>
    </row>
    <row r="81" spans="1:4" ht="15" customHeight="1" x14ac:dyDescent="0.2">
      <c r="A81" s="299"/>
      <c r="B81" s="364"/>
      <c r="C81" s="146" t="s">
        <v>502</v>
      </c>
      <c r="D81" s="147" t="s">
        <v>468</v>
      </c>
    </row>
    <row r="82" spans="1:4" ht="15" customHeight="1" x14ac:dyDescent="0.2">
      <c r="A82" s="299"/>
      <c r="B82" s="364"/>
      <c r="C82" s="146" t="s">
        <v>503</v>
      </c>
      <c r="D82" s="147" t="s">
        <v>469</v>
      </c>
    </row>
    <row r="83" spans="1:4" ht="15.75" customHeight="1" thickBot="1" x14ac:dyDescent="0.25">
      <c r="A83" s="299"/>
      <c r="B83" s="365"/>
      <c r="C83" s="155" t="s">
        <v>497</v>
      </c>
      <c r="D83" s="156" t="s">
        <v>470</v>
      </c>
    </row>
    <row r="84" spans="1:4" ht="12.75" customHeight="1" x14ac:dyDescent="0.2">
      <c r="A84" s="299"/>
      <c r="B84" s="355" t="s">
        <v>510</v>
      </c>
      <c r="C84" s="176" t="s">
        <v>263</v>
      </c>
      <c r="D84" s="176"/>
    </row>
    <row r="85" spans="1:4" ht="76.5" x14ac:dyDescent="0.2">
      <c r="A85" s="299"/>
      <c r="B85" s="356"/>
      <c r="C85" s="69" t="s">
        <v>102</v>
      </c>
      <c r="D85" s="53" t="s">
        <v>453</v>
      </c>
    </row>
    <row r="86" spans="1:4" ht="25.5" x14ac:dyDescent="0.2">
      <c r="A86" s="299"/>
      <c r="B86" s="356"/>
      <c r="C86" s="53" t="s">
        <v>106</v>
      </c>
      <c r="D86" s="53" t="s">
        <v>454</v>
      </c>
    </row>
    <row r="87" spans="1:4" ht="12.75" customHeight="1" x14ac:dyDescent="0.2">
      <c r="A87" s="299"/>
      <c r="B87" s="356"/>
      <c r="C87" s="177" t="s">
        <v>293</v>
      </c>
      <c r="D87" s="182"/>
    </row>
    <row r="88" spans="1:4" ht="12.75" customHeight="1" x14ac:dyDescent="0.2">
      <c r="A88" s="299"/>
      <c r="B88" s="356"/>
      <c r="C88" s="53" t="s">
        <v>93</v>
      </c>
      <c r="D88" s="54" t="s">
        <v>81</v>
      </c>
    </row>
    <row r="89" spans="1:4" ht="12.75" customHeight="1" x14ac:dyDescent="0.2">
      <c r="A89" s="299"/>
      <c r="B89" s="356"/>
      <c r="C89" s="53" t="s">
        <v>107</v>
      </c>
      <c r="D89" s="54" t="s">
        <v>98</v>
      </c>
    </row>
    <row r="90" spans="1:4" ht="12.75" customHeight="1" x14ac:dyDescent="0.2">
      <c r="A90" s="299"/>
      <c r="B90" s="356"/>
      <c r="C90" s="69" t="s">
        <v>108</v>
      </c>
      <c r="D90" s="69" t="s">
        <v>455</v>
      </c>
    </row>
    <row r="91" spans="1:4" ht="12.75" customHeight="1" x14ac:dyDescent="0.2">
      <c r="A91" s="299"/>
      <c r="B91" s="356"/>
      <c r="C91" s="160" t="s">
        <v>374</v>
      </c>
      <c r="D91" s="160" t="s">
        <v>423</v>
      </c>
    </row>
    <row r="92" spans="1:4" ht="12.75" customHeight="1" x14ac:dyDescent="0.2">
      <c r="A92" s="299"/>
      <c r="B92" s="356"/>
      <c r="C92" s="53" t="s">
        <v>109</v>
      </c>
      <c r="D92" s="54" t="s">
        <v>100</v>
      </c>
    </row>
    <row r="93" spans="1:4" ht="15" customHeight="1" x14ac:dyDescent="0.2">
      <c r="A93" s="299"/>
      <c r="B93" s="356"/>
      <c r="C93" s="53" t="s">
        <v>110</v>
      </c>
      <c r="D93" s="53" t="s">
        <v>425</v>
      </c>
    </row>
    <row r="94" spans="1:4" ht="25.5" x14ac:dyDescent="0.2">
      <c r="A94" s="299"/>
      <c r="B94" s="356"/>
      <c r="C94" s="69" t="s">
        <v>111</v>
      </c>
      <c r="D94" s="53" t="s">
        <v>294</v>
      </c>
    </row>
    <row r="95" spans="1:4" ht="12.75" customHeight="1" x14ac:dyDescent="0.2">
      <c r="A95" s="299"/>
      <c r="B95" s="356"/>
      <c r="C95" s="69" t="s">
        <v>112</v>
      </c>
      <c r="D95" s="53" t="s">
        <v>99</v>
      </c>
    </row>
    <row r="96" spans="1:4" ht="12.75" customHeight="1" x14ac:dyDescent="0.2">
      <c r="A96" s="299"/>
      <c r="B96" s="356"/>
      <c r="C96" s="69" t="s">
        <v>113</v>
      </c>
      <c r="D96" s="69" t="s">
        <v>55</v>
      </c>
    </row>
    <row r="97" spans="1:4" ht="13.5" customHeight="1" x14ac:dyDescent="0.2">
      <c r="A97" s="299"/>
      <c r="B97" s="356"/>
      <c r="C97" s="160" t="s">
        <v>538</v>
      </c>
      <c r="D97" s="160" t="s">
        <v>424</v>
      </c>
    </row>
    <row r="98" spans="1:4" ht="13.5" customHeight="1" x14ac:dyDescent="0.2">
      <c r="A98" s="299"/>
      <c r="B98" s="357"/>
      <c r="C98" s="178"/>
      <c r="D98" s="186"/>
    </row>
    <row r="99" spans="1:4" ht="13.5" customHeight="1" thickBot="1" x14ac:dyDescent="0.25">
      <c r="A99" s="318"/>
      <c r="B99" s="358"/>
      <c r="C99" s="238" t="s">
        <v>471</v>
      </c>
      <c r="D99" s="238" t="s">
        <v>507</v>
      </c>
    </row>
    <row r="100" spans="1:4" ht="12.75" customHeight="1" x14ac:dyDescent="0.2">
      <c r="A100" s="303" t="s">
        <v>134</v>
      </c>
      <c r="B100" s="349" t="s">
        <v>509</v>
      </c>
      <c r="C100" s="180" t="s">
        <v>145</v>
      </c>
      <c r="D100" s="185"/>
    </row>
    <row r="101" spans="1:4" x14ac:dyDescent="0.2">
      <c r="A101" s="316"/>
      <c r="B101" s="350"/>
      <c r="C101" s="148" t="s">
        <v>487</v>
      </c>
      <c r="D101" s="149" t="s">
        <v>440</v>
      </c>
    </row>
    <row r="102" spans="1:4" x14ac:dyDescent="0.2">
      <c r="A102" s="316"/>
      <c r="B102" s="350"/>
      <c r="C102" s="150" t="s">
        <v>488</v>
      </c>
      <c r="D102" s="153" t="s">
        <v>438</v>
      </c>
    </row>
    <row r="103" spans="1:4" x14ac:dyDescent="0.2">
      <c r="A103" s="316"/>
      <c r="B103" s="350"/>
      <c r="C103" s="49" t="s">
        <v>15</v>
      </c>
      <c r="D103" s="50" t="s">
        <v>64</v>
      </c>
    </row>
    <row r="104" spans="1:4" x14ac:dyDescent="0.2">
      <c r="A104" s="316"/>
      <c r="B104" s="350"/>
      <c r="C104" s="49" t="s">
        <v>16</v>
      </c>
      <c r="D104" s="50" t="s">
        <v>63</v>
      </c>
    </row>
    <row r="105" spans="1:4" x14ac:dyDescent="0.2">
      <c r="A105" s="316"/>
      <c r="B105" s="350"/>
      <c r="C105" s="49" t="s">
        <v>17</v>
      </c>
      <c r="D105" s="50" t="s">
        <v>62</v>
      </c>
    </row>
    <row r="106" spans="1:4" x14ac:dyDescent="0.2">
      <c r="A106" s="316"/>
      <c r="B106" s="350"/>
      <c r="C106" s="49" t="s">
        <v>21</v>
      </c>
      <c r="D106" s="50" t="s">
        <v>78</v>
      </c>
    </row>
    <row r="107" spans="1:4" x14ac:dyDescent="0.2">
      <c r="A107" s="316"/>
      <c r="B107" s="350"/>
      <c r="C107" s="49" t="s">
        <v>18</v>
      </c>
      <c r="D107" s="50" t="s">
        <v>66</v>
      </c>
    </row>
    <row r="108" spans="1:4" x14ac:dyDescent="0.2">
      <c r="A108" s="316"/>
      <c r="B108" s="350"/>
      <c r="C108" s="49" t="s">
        <v>139</v>
      </c>
      <c r="D108" s="50" t="s">
        <v>426</v>
      </c>
    </row>
    <row r="109" spans="1:4" x14ac:dyDescent="0.2">
      <c r="A109" s="316"/>
      <c r="B109" s="350"/>
      <c r="C109" s="150" t="s">
        <v>489</v>
      </c>
      <c r="D109" s="153" t="s">
        <v>439</v>
      </c>
    </row>
    <row r="110" spans="1:4" x14ac:dyDescent="0.2">
      <c r="A110" s="316"/>
      <c r="B110" s="350"/>
      <c r="C110" s="49" t="s">
        <v>19</v>
      </c>
      <c r="D110" s="50" t="s">
        <v>71</v>
      </c>
    </row>
    <row r="111" spans="1:4" x14ac:dyDescent="0.2">
      <c r="A111" s="316"/>
      <c r="B111" s="350"/>
      <c r="C111" s="49" t="s">
        <v>23</v>
      </c>
      <c r="D111" s="50" t="s">
        <v>72</v>
      </c>
    </row>
    <row r="112" spans="1:4" x14ac:dyDescent="0.2">
      <c r="A112" s="316"/>
      <c r="B112" s="350"/>
      <c r="C112" s="173" t="s">
        <v>266</v>
      </c>
      <c r="D112" s="174"/>
    </row>
    <row r="113" spans="1:4" ht="12.75" customHeight="1" x14ac:dyDescent="0.2">
      <c r="A113" s="316"/>
      <c r="B113" s="350"/>
      <c r="C113" s="49" t="s">
        <v>20</v>
      </c>
      <c r="D113" s="50" t="s">
        <v>77</v>
      </c>
    </row>
    <row r="114" spans="1:4" x14ac:dyDescent="0.2">
      <c r="A114" s="316"/>
      <c r="B114" s="350"/>
      <c r="C114" s="49" t="s">
        <v>490</v>
      </c>
      <c r="D114" s="50" t="s">
        <v>179</v>
      </c>
    </row>
    <row r="115" spans="1:4" x14ac:dyDescent="0.2">
      <c r="A115" s="316"/>
      <c r="B115" s="350"/>
      <c r="C115" s="49" t="s">
        <v>1</v>
      </c>
      <c r="D115" s="50" t="s">
        <v>82</v>
      </c>
    </row>
    <row r="116" spans="1:4" x14ac:dyDescent="0.2">
      <c r="A116" s="316"/>
      <c r="B116" s="350"/>
      <c r="C116" s="49" t="s">
        <v>2</v>
      </c>
      <c r="D116" s="50" t="s">
        <v>65</v>
      </c>
    </row>
    <row r="117" spans="1:4" x14ac:dyDescent="0.2">
      <c r="A117" s="316"/>
      <c r="B117" s="350"/>
      <c r="C117" s="49" t="s">
        <v>22</v>
      </c>
      <c r="D117" s="50" t="s">
        <v>67</v>
      </c>
    </row>
    <row r="118" spans="1:4" x14ac:dyDescent="0.2">
      <c r="A118" s="316"/>
      <c r="B118" s="350"/>
      <c r="C118" s="49" t="s">
        <v>3</v>
      </c>
      <c r="D118" s="50" t="s">
        <v>68</v>
      </c>
    </row>
    <row r="119" spans="1:4" x14ac:dyDescent="0.2">
      <c r="A119" s="316"/>
      <c r="B119" s="350"/>
      <c r="C119" s="49" t="s">
        <v>4</v>
      </c>
      <c r="D119" s="50" t="s">
        <v>70</v>
      </c>
    </row>
    <row r="120" spans="1:4" x14ac:dyDescent="0.2">
      <c r="A120" s="316"/>
      <c r="B120" s="350"/>
      <c r="C120" s="49" t="s">
        <v>52</v>
      </c>
      <c r="D120" s="50" t="s">
        <v>427</v>
      </c>
    </row>
    <row r="121" spans="1:4" x14ac:dyDescent="0.2">
      <c r="A121" s="316"/>
      <c r="B121" s="350"/>
      <c r="C121" s="65" t="s">
        <v>5</v>
      </c>
      <c r="D121" s="65" t="s">
        <v>121</v>
      </c>
    </row>
    <row r="122" spans="1:4" x14ac:dyDescent="0.2">
      <c r="A122" s="316"/>
      <c r="B122" s="350"/>
      <c r="C122" s="173" t="s">
        <v>146</v>
      </c>
      <c r="D122" s="174"/>
    </row>
    <row r="123" spans="1:4" x14ac:dyDescent="0.2">
      <c r="A123" s="316"/>
      <c r="B123" s="350"/>
      <c r="C123" s="49" t="s">
        <v>38</v>
      </c>
      <c r="D123" s="50" t="s">
        <v>53</v>
      </c>
    </row>
    <row r="124" spans="1:4" x14ac:dyDescent="0.2">
      <c r="A124" s="316"/>
      <c r="B124" s="350"/>
      <c r="C124" s="49" t="s">
        <v>7</v>
      </c>
      <c r="D124" s="50" t="s">
        <v>122</v>
      </c>
    </row>
    <row r="125" spans="1:4" x14ac:dyDescent="0.2">
      <c r="A125" s="316"/>
      <c r="B125" s="350"/>
      <c r="C125" s="49" t="s">
        <v>0</v>
      </c>
      <c r="D125" s="50" t="s">
        <v>174</v>
      </c>
    </row>
    <row r="126" spans="1:4" x14ac:dyDescent="0.2">
      <c r="A126" s="316"/>
      <c r="B126" s="350"/>
      <c r="C126" s="49" t="s">
        <v>8</v>
      </c>
      <c r="D126" s="50" t="s">
        <v>57</v>
      </c>
    </row>
    <row r="127" spans="1:4" x14ac:dyDescent="0.2">
      <c r="A127" s="316"/>
      <c r="B127" s="350"/>
      <c r="C127" s="49" t="s">
        <v>36</v>
      </c>
      <c r="D127" s="50" t="s">
        <v>85</v>
      </c>
    </row>
    <row r="128" spans="1:4" x14ac:dyDescent="0.2">
      <c r="A128" s="316"/>
      <c r="B128" s="350"/>
      <c r="C128" s="49" t="s">
        <v>39</v>
      </c>
      <c r="D128" s="50" t="s">
        <v>54</v>
      </c>
    </row>
    <row r="129" spans="1:4" x14ac:dyDescent="0.2">
      <c r="A129" s="316"/>
      <c r="B129" s="350"/>
      <c r="C129" s="150" t="s">
        <v>357</v>
      </c>
      <c r="D129" s="150" t="s">
        <v>358</v>
      </c>
    </row>
    <row r="130" spans="1:4" x14ac:dyDescent="0.2">
      <c r="A130" s="316"/>
      <c r="B130" s="350"/>
      <c r="C130" s="150" t="s">
        <v>402</v>
      </c>
      <c r="D130" s="150" t="s">
        <v>418</v>
      </c>
    </row>
    <row r="131" spans="1:4" x14ac:dyDescent="0.2">
      <c r="A131" s="316"/>
      <c r="B131" s="350"/>
      <c r="C131" s="49" t="s">
        <v>6</v>
      </c>
      <c r="D131" s="50" t="s">
        <v>69</v>
      </c>
    </row>
    <row r="132" spans="1:4" x14ac:dyDescent="0.2">
      <c r="A132" s="316"/>
      <c r="B132" s="350"/>
      <c r="C132" s="49" t="s">
        <v>9</v>
      </c>
      <c r="D132" s="50" t="s">
        <v>58</v>
      </c>
    </row>
    <row r="133" spans="1:4" x14ac:dyDescent="0.2">
      <c r="A133" s="316"/>
      <c r="B133" s="350"/>
      <c r="C133" s="49" t="s">
        <v>10</v>
      </c>
      <c r="D133" s="49" t="s">
        <v>417</v>
      </c>
    </row>
    <row r="134" spans="1:4" x14ac:dyDescent="0.2">
      <c r="A134" s="316"/>
      <c r="B134" s="350"/>
      <c r="C134" s="150" t="s">
        <v>24</v>
      </c>
      <c r="D134" s="153" t="s">
        <v>73</v>
      </c>
    </row>
    <row r="135" spans="1:4" x14ac:dyDescent="0.2">
      <c r="A135" s="316"/>
      <c r="B135" s="350"/>
      <c r="C135" s="65" t="s">
        <v>25</v>
      </c>
      <c r="D135" s="65" t="s">
        <v>74</v>
      </c>
    </row>
    <row r="136" spans="1:4" ht="13.5" thickBot="1" x14ac:dyDescent="0.25">
      <c r="A136" s="316"/>
      <c r="B136" s="351"/>
      <c r="C136" s="157" t="s">
        <v>359</v>
      </c>
      <c r="D136" s="157" t="s">
        <v>239</v>
      </c>
    </row>
    <row r="137" spans="1:4" ht="12.75" customHeight="1" x14ac:dyDescent="0.2">
      <c r="A137" s="299" t="s">
        <v>134</v>
      </c>
      <c r="B137" s="340" t="s">
        <v>508</v>
      </c>
      <c r="C137" s="151" t="s">
        <v>436</v>
      </c>
      <c r="D137" s="152" t="s">
        <v>445</v>
      </c>
    </row>
    <row r="138" spans="1:4" x14ac:dyDescent="0.2">
      <c r="A138" s="316"/>
      <c r="B138" s="341"/>
      <c r="C138" s="47" t="s">
        <v>114</v>
      </c>
      <c r="D138" s="48" t="s">
        <v>275</v>
      </c>
    </row>
    <row r="139" spans="1:4" x14ac:dyDescent="0.2">
      <c r="A139" s="316"/>
      <c r="B139" s="341"/>
      <c r="C139" s="47" t="s">
        <v>251</v>
      </c>
      <c r="D139" s="48" t="s">
        <v>274</v>
      </c>
    </row>
    <row r="140" spans="1:4" ht="12.75" customHeight="1" x14ac:dyDescent="0.2">
      <c r="A140" s="316"/>
      <c r="B140" s="341"/>
      <c r="C140" s="47" t="s">
        <v>115</v>
      </c>
      <c r="D140" s="48" t="s">
        <v>273</v>
      </c>
    </row>
    <row r="141" spans="1:4" x14ac:dyDescent="0.2">
      <c r="A141" s="316"/>
      <c r="B141" s="341"/>
      <c r="C141" s="47" t="s">
        <v>116</v>
      </c>
      <c r="D141" s="48" t="s">
        <v>272</v>
      </c>
    </row>
    <row r="142" spans="1:4" x14ac:dyDescent="0.2">
      <c r="A142" s="316"/>
      <c r="B142" s="341"/>
      <c r="C142" s="47" t="s">
        <v>276</v>
      </c>
      <c r="D142" s="47" t="s">
        <v>271</v>
      </c>
    </row>
    <row r="143" spans="1:4" x14ac:dyDescent="0.2">
      <c r="A143" s="316"/>
      <c r="B143" s="341"/>
      <c r="C143" s="47" t="s">
        <v>124</v>
      </c>
      <c r="D143" s="150" t="s">
        <v>452</v>
      </c>
    </row>
    <row r="144" spans="1:4" x14ac:dyDescent="0.2">
      <c r="A144" s="316"/>
      <c r="B144" s="341"/>
      <c r="C144" s="150" t="s">
        <v>443</v>
      </c>
      <c r="D144" s="150" t="s">
        <v>444</v>
      </c>
    </row>
    <row r="145" spans="1:4" x14ac:dyDescent="0.2">
      <c r="A145" s="316"/>
      <c r="B145" s="341"/>
      <c r="C145" s="150" t="s">
        <v>528</v>
      </c>
      <c r="D145" s="150" t="s">
        <v>529</v>
      </c>
    </row>
    <row r="146" spans="1:4" x14ac:dyDescent="0.2">
      <c r="A146" s="316"/>
      <c r="B146" s="341"/>
      <c r="C146" s="47" t="s">
        <v>277</v>
      </c>
      <c r="D146" s="48" t="s">
        <v>270</v>
      </c>
    </row>
    <row r="147" spans="1:4" x14ac:dyDescent="0.2">
      <c r="A147" s="316"/>
      <c r="B147" s="341"/>
      <c r="C147" s="47" t="s">
        <v>117</v>
      </c>
      <c r="D147" s="47" t="s">
        <v>268</v>
      </c>
    </row>
    <row r="148" spans="1:4" x14ac:dyDescent="0.2">
      <c r="A148" s="316"/>
      <c r="B148" s="341"/>
      <c r="C148" s="103" t="s">
        <v>278</v>
      </c>
      <c r="D148" s="103" t="s">
        <v>269</v>
      </c>
    </row>
    <row r="149" spans="1:4" ht="13.5" thickBot="1" x14ac:dyDescent="0.25">
      <c r="A149" s="316"/>
      <c r="B149" s="342"/>
      <c r="C149" s="66" t="s">
        <v>118</v>
      </c>
      <c r="D149" s="66" t="s">
        <v>267</v>
      </c>
    </row>
    <row r="150" spans="1:4" x14ac:dyDescent="0.2">
      <c r="A150" s="316"/>
      <c r="B150" s="352" t="s">
        <v>14</v>
      </c>
      <c r="C150" s="187" t="s">
        <v>376</v>
      </c>
      <c r="D150" s="187" t="s">
        <v>61</v>
      </c>
    </row>
    <row r="151" spans="1:4" ht="12.75" customHeight="1" x14ac:dyDescent="0.2">
      <c r="A151" s="316"/>
      <c r="B151" s="353"/>
      <c r="C151" s="150" t="s">
        <v>447</v>
      </c>
      <c r="D151" s="150" t="s">
        <v>379</v>
      </c>
    </row>
    <row r="152" spans="1:4" ht="13.5" customHeight="1" thickBot="1" x14ac:dyDescent="0.25">
      <c r="A152" s="324"/>
      <c r="B152" s="354"/>
      <c r="C152" s="157" t="s">
        <v>446</v>
      </c>
      <c r="D152" s="156" t="s">
        <v>380</v>
      </c>
    </row>
    <row r="153" spans="1:4" ht="15" x14ac:dyDescent="0.2">
      <c r="A153" s="366" t="s">
        <v>132</v>
      </c>
      <c r="B153" s="339" t="s">
        <v>511</v>
      </c>
      <c r="C153" s="179" t="s">
        <v>388</v>
      </c>
      <c r="D153" s="184"/>
    </row>
    <row r="154" spans="1:4" ht="51" x14ac:dyDescent="0.2">
      <c r="A154" s="337"/>
      <c r="B154" s="316"/>
      <c r="C154" s="150" t="s">
        <v>421</v>
      </c>
      <c r="D154" s="150" t="s">
        <v>527</v>
      </c>
    </row>
    <row r="155" spans="1:4" ht="15" customHeight="1" x14ac:dyDescent="0.2">
      <c r="A155" s="337"/>
      <c r="B155" s="316"/>
      <c r="C155" s="47" t="s">
        <v>94</v>
      </c>
      <c r="D155" s="48" t="s">
        <v>56</v>
      </c>
    </row>
    <row r="156" spans="1:4" ht="15" customHeight="1" x14ac:dyDescent="0.2">
      <c r="A156" s="337"/>
      <c r="B156" s="316"/>
      <c r="C156" s="47" t="s">
        <v>8</v>
      </c>
      <c r="D156" s="48" t="s">
        <v>57</v>
      </c>
    </row>
    <row r="157" spans="1:4" ht="15" customHeight="1" x14ac:dyDescent="0.2">
      <c r="A157" s="337"/>
      <c r="B157" s="316"/>
      <c r="C157" s="47" t="s">
        <v>9</v>
      </c>
      <c r="D157" s="48" t="s">
        <v>58</v>
      </c>
    </row>
    <row r="158" spans="1:4" ht="15" customHeight="1" x14ac:dyDescent="0.2">
      <c r="A158" s="337"/>
      <c r="B158" s="316"/>
      <c r="C158" s="47" t="s">
        <v>96</v>
      </c>
      <c r="D158" s="48" t="s">
        <v>59</v>
      </c>
    </row>
    <row r="159" spans="1:4" ht="25.5" x14ac:dyDescent="0.2">
      <c r="A159" s="337"/>
      <c r="B159" s="316"/>
      <c r="C159" s="150" t="s">
        <v>422</v>
      </c>
      <c r="D159" s="150" t="s">
        <v>526</v>
      </c>
    </row>
    <row r="160" spans="1:4" ht="12.75" customHeight="1" x14ac:dyDescent="0.2">
      <c r="A160" s="337"/>
      <c r="B160" s="316"/>
      <c r="C160" s="179" t="s">
        <v>264</v>
      </c>
      <c r="D160" s="179"/>
    </row>
    <row r="161" spans="1:4" ht="15" customHeight="1" x14ac:dyDescent="0.2">
      <c r="A161" s="337"/>
      <c r="B161" s="316"/>
      <c r="C161" s="47" t="s">
        <v>7</v>
      </c>
      <c r="D161" s="48" t="s">
        <v>122</v>
      </c>
    </row>
    <row r="162" spans="1:4" ht="38.25" x14ac:dyDescent="0.2">
      <c r="A162" s="337"/>
      <c r="B162" s="316"/>
      <c r="C162" s="150" t="s">
        <v>95</v>
      </c>
      <c r="D162" s="150" t="s">
        <v>420</v>
      </c>
    </row>
    <row r="163" spans="1:4" ht="15" customHeight="1" x14ac:dyDescent="0.2">
      <c r="A163" s="337"/>
      <c r="B163" s="316"/>
      <c r="C163" s="150" t="s">
        <v>357</v>
      </c>
      <c r="D163" s="153" t="s">
        <v>358</v>
      </c>
    </row>
    <row r="164" spans="1:4" ht="15" customHeight="1" x14ac:dyDescent="0.2">
      <c r="A164" s="337"/>
      <c r="B164" s="316"/>
      <c r="C164" s="47" t="s">
        <v>164</v>
      </c>
      <c r="D164" s="48" t="s">
        <v>456</v>
      </c>
    </row>
    <row r="165" spans="1:4" ht="15.75" customHeight="1" thickBot="1" x14ac:dyDescent="0.25">
      <c r="A165" s="337"/>
      <c r="B165" s="324"/>
      <c r="C165" s="66" t="s">
        <v>10</v>
      </c>
      <c r="D165" s="66" t="s">
        <v>417</v>
      </c>
    </row>
    <row r="166" spans="1:4" ht="15" customHeight="1" x14ac:dyDescent="0.2">
      <c r="A166" s="337"/>
      <c r="B166" s="328" t="s">
        <v>512</v>
      </c>
      <c r="C166" s="169" t="s">
        <v>147</v>
      </c>
      <c r="D166" s="169"/>
    </row>
    <row r="167" spans="1:4" ht="15" customHeight="1" x14ac:dyDescent="0.2">
      <c r="A167" s="337"/>
      <c r="B167" s="329"/>
      <c r="C167" s="39" t="s">
        <v>38</v>
      </c>
      <c r="D167" s="40" t="s">
        <v>53</v>
      </c>
    </row>
    <row r="168" spans="1:4" ht="15" customHeight="1" x14ac:dyDescent="0.2">
      <c r="A168" s="337"/>
      <c r="B168" s="329"/>
      <c r="C168" s="148" t="s">
        <v>354</v>
      </c>
      <c r="D168" s="149" t="s">
        <v>355</v>
      </c>
    </row>
    <row r="169" spans="1:4" ht="15" customHeight="1" x14ac:dyDescent="0.2">
      <c r="A169" s="337"/>
      <c r="B169" s="329"/>
      <c r="C169" s="41" t="s">
        <v>0</v>
      </c>
      <c r="D169" s="42" t="s">
        <v>174</v>
      </c>
    </row>
    <row r="170" spans="1:4" ht="15" customHeight="1" x14ac:dyDescent="0.2">
      <c r="A170" s="337"/>
      <c r="B170" s="329"/>
      <c r="C170" s="41" t="s">
        <v>39</v>
      </c>
      <c r="D170" s="42" t="s">
        <v>54</v>
      </c>
    </row>
    <row r="171" spans="1:4" ht="15" customHeight="1" x14ac:dyDescent="0.2">
      <c r="A171" s="337"/>
      <c r="B171" s="329"/>
      <c r="C171" s="41" t="s">
        <v>2</v>
      </c>
      <c r="D171" s="42" t="s">
        <v>356</v>
      </c>
    </row>
    <row r="172" spans="1:4" ht="15" customHeight="1" x14ac:dyDescent="0.2">
      <c r="A172" s="337"/>
      <c r="B172" s="329"/>
      <c r="C172" s="41" t="s">
        <v>3</v>
      </c>
      <c r="D172" s="42" t="s">
        <v>68</v>
      </c>
    </row>
    <row r="173" spans="1:4" ht="15" customHeight="1" x14ac:dyDescent="0.2">
      <c r="A173" s="337"/>
      <c r="B173" s="329"/>
      <c r="C173" s="150" t="s">
        <v>353</v>
      </c>
      <c r="D173" s="153" t="s">
        <v>240</v>
      </c>
    </row>
    <row r="174" spans="1:4" ht="15" customHeight="1" x14ac:dyDescent="0.2">
      <c r="A174" s="337"/>
      <c r="B174" s="329"/>
      <c r="C174" s="41" t="s">
        <v>5</v>
      </c>
      <c r="D174" s="42" t="s">
        <v>401</v>
      </c>
    </row>
    <row r="175" spans="1:4" ht="15" customHeight="1" x14ac:dyDescent="0.2">
      <c r="A175" s="337"/>
      <c r="B175" s="329"/>
      <c r="C175" s="225" t="s">
        <v>265</v>
      </c>
      <c r="D175" s="225"/>
    </row>
    <row r="176" spans="1:4" ht="15" customHeight="1" x14ac:dyDescent="0.2">
      <c r="A176" s="337"/>
      <c r="B176" s="329"/>
      <c r="C176" s="41" t="s">
        <v>532</v>
      </c>
      <c r="D176" s="42" t="s">
        <v>90</v>
      </c>
    </row>
    <row r="177" spans="1:4" ht="15" customHeight="1" x14ac:dyDescent="0.2">
      <c r="A177" s="337"/>
      <c r="B177" s="329"/>
      <c r="C177" s="41" t="s">
        <v>36</v>
      </c>
      <c r="D177" s="42" t="s">
        <v>85</v>
      </c>
    </row>
    <row r="178" spans="1:4" ht="15" customHeight="1" x14ac:dyDescent="0.2">
      <c r="A178" s="337"/>
      <c r="B178" s="329"/>
      <c r="C178" s="41" t="s">
        <v>97</v>
      </c>
      <c r="D178" s="42" t="s">
        <v>416</v>
      </c>
    </row>
    <row r="179" spans="1:4" ht="15" customHeight="1" x14ac:dyDescent="0.2">
      <c r="A179" s="337"/>
      <c r="B179" s="329"/>
      <c r="C179" s="41" t="s">
        <v>52</v>
      </c>
      <c r="D179" s="42" t="s">
        <v>427</v>
      </c>
    </row>
    <row r="180" spans="1:4" ht="12.75" customHeight="1" x14ac:dyDescent="0.2">
      <c r="A180" s="337"/>
      <c r="B180" s="329"/>
      <c r="C180" s="225" t="s">
        <v>148</v>
      </c>
      <c r="D180" s="226"/>
    </row>
    <row r="181" spans="1:4" ht="15" customHeight="1" x14ac:dyDescent="0.2">
      <c r="A181" s="337"/>
      <c r="B181" s="329"/>
      <c r="C181" s="41" t="s">
        <v>1</v>
      </c>
      <c r="D181" s="42" t="s">
        <v>82</v>
      </c>
    </row>
    <row r="182" spans="1:4" ht="15" customHeight="1" thickBot="1" x14ac:dyDescent="0.25">
      <c r="A182" s="337"/>
      <c r="B182" s="330"/>
      <c r="C182" s="239" t="s">
        <v>4</v>
      </c>
      <c r="D182" s="240" t="s">
        <v>70</v>
      </c>
    </row>
    <row r="183" spans="1:4" ht="15" customHeight="1" x14ac:dyDescent="0.2">
      <c r="A183" s="337" t="s">
        <v>132</v>
      </c>
      <c r="B183" s="334" t="s">
        <v>513</v>
      </c>
      <c r="C183" s="175" t="s">
        <v>369</v>
      </c>
      <c r="D183" s="175"/>
    </row>
    <row r="184" spans="1:4" ht="15" customHeight="1" x14ac:dyDescent="0.2">
      <c r="A184" s="337"/>
      <c r="B184" s="335"/>
      <c r="C184" s="45" t="s">
        <v>17</v>
      </c>
      <c r="D184" s="46" t="s">
        <v>62</v>
      </c>
    </row>
    <row r="185" spans="1:4" ht="15" customHeight="1" x14ac:dyDescent="0.2">
      <c r="A185" s="337"/>
      <c r="B185" s="335"/>
      <c r="C185" s="45" t="s">
        <v>18</v>
      </c>
      <c r="D185" s="46" t="s">
        <v>66</v>
      </c>
    </row>
    <row r="186" spans="1:4" ht="15" customHeight="1" x14ac:dyDescent="0.2">
      <c r="A186" s="337"/>
      <c r="B186" s="335"/>
      <c r="C186" s="45" t="s">
        <v>6</v>
      </c>
      <c r="D186" s="46" t="s">
        <v>408</v>
      </c>
    </row>
    <row r="187" spans="1:4" ht="15" customHeight="1" x14ac:dyDescent="0.2">
      <c r="A187" s="337"/>
      <c r="B187" s="335"/>
      <c r="C187" s="45" t="s">
        <v>19</v>
      </c>
      <c r="D187" s="46" t="s">
        <v>71</v>
      </c>
    </row>
    <row r="188" spans="1:4" ht="12.75" customHeight="1" x14ac:dyDescent="0.2">
      <c r="A188" s="337"/>
      <c r="B188" s="335"/>
      <c r="C188" s="224" t="s">
        <v>149</v>
      </c>
      <c r="D188" s="224"/>
    </row>
    <row r="189" spans="1:4" ht="15" customHeight="1" x14ac:dyDescent="0.2">
      <c r="A189" s="337"/>
      <c r="B189" s="335"/>
      <c r="C189" s="148" t="s">
        <v>487</v>
      </c>
      <c r="D189" s="149" t="s">
        <v>440</v>
      </c>
    </row>
    <row r="190" spans="1:4" ht="15" customHeight="1" x14ac:dyDescent="0.2">
      <c r="A190" s="337"/>
      <c r="B190" s="335"/>
      <c r="C190" s="43" t="s">
        <v>20</v>
      </c>
      <c r="D190" s="44" t="s">
        <v>77</v>
      </c>
    </row>
    <row r="191" spans="1:4" ht="15" customHeight="1" x14ac:dyDescent="0.2">
      <c r="A191" s="337"/>
      <c r="B191" s="335"/>
      <c r="C191" s="45" t="s">
        <v>15</v>
      </c>
      <c r="D191" s="46" t="s">
        <v>415</v>
      </c>
    </row>
    <row r="192" spans="1:4" ht="15" customHeight="1" x14ac:dyDescent="0.2">
      <c r="A192" s="337"/>
      <c r="B192" s="335"/>
      <c r="C192" s="45" t="s">
        <v>16</v>
      </c>
      <c r="D192" s="46" t="s">
        <v>63</v>
      </c>
    </row>
    <row r="193" spans="1:4" ht="15" customHeight="1" x14ac:dyDescent="0.2">
      <c r="A193" s="337"/>
      <c r="B193" s="335"/>
      <c r="C193" s="45" t="s">
        <v>139</v>
      </c>
      <c r="D193" s="46" t="s">
        <v>426</v>
      </c>
    </row>
    <row r="194" spans="1:4" ht="15" customHeight="1" x14ac:dyDescent="0.2">
      <c r="A194" s="337"/>
      <c r="B194" s="335"/>
      <c r="C194" s="150" t="s">
        <v>489</v>
      </c>
      <c r="D194" s="153" t="s">
        <v>439</v>
      </c>
    </row>
    <row r="195" spans="1:4" ht="15" customHeight="1" x14ac:dyDescent="0.2">
      <c r="A195" s="337"/>
      <c r="B195" s="335"/>
      <c r="C195" s="150" t="s">
        <v>25</v>
      </c>
      <c r="D195" s="153" t="s">
        <v>74</v>
      </c>
    </row>
    <row r="196" spans="1:4" ht="15" customHeight="1" x14ac:dyDescent="0.2">
      <c r="A196" s="337"/>
      <c r="B196" s="335"/>
      <c r="C196" s="160" t="s">
        <v>538</v>
      </c>
      <c r="D196" s="160" t="s">
        <v>424</v>
      </c>
    </row>
    <row r="197" spans="1:4" ht="15" customHeight="1" x14ac:dyDescent="0.2">
      <c r="A197" s="337"/>
      <c r="B197" s="335"/>
      <c r="C197" s="175" t="s">
        <v>150</v>
      </c>
      <c r="D197" s="175"/>
    </row>
    <row r="198" spans="1:4" ht="15" customHeight="1" x14ac:dyDescent="0.2">
      <c r="A198" s="337"/>
      <c r="B198" s="335"/>
      <c r="C198" s="146" t="s">
        <v>357</v>
      </c>
      <c r="D198" s="147" t="s">
        <v>389</v>
      </c>
    </row>
    <row r="199" spans="1:4" ht="15" customHeight="1" x14ac:dyDescent="0.2">
      <c r="A199" s="337"/>
      <c r="B199" s="335"/>
      <c r="C199" s="45" t="s">
        <v>22</v>
      </c>
      <c r="D199" s="46" t="s">
        <v>370</v>
      </c>
    </row>
    <row r="200" spans="1:4" ht="15" customHeight="1" x14ac:dyDescent="0.2">
      <c r="A200" s="337"/>
      <c r="B200" s="335"/>
      <c r="C200" s="85" t="s">
        <v>23</v>
      </c>
      <c r="D200" s="86" t="s">
        <v>72</v>
      </c>
    </row>
    <row r="201" spans="1:4" ht="15" customHeight="1" x14ac:dyDescent="0.2">
      <c r="A201" s="337"/>
      <c r="B201" s="335"/>
      <c r="C201" s="150" t="s">
        <v>24</v>
      </c>
      <c r="D201" s="153" t="s">
        <v>73</v>
      </c>
    </row>
    <row r="202" spans="1:4" ht="15" x14ac:dyDescent="0.2">
      <c r="A202" s="337"/>
      <c r="B202" s="335"/>
      <c r="C202" s="231" t="s">
        <v>387</v>
      </c>
      <c r="D202" s="232"/>
    </row>
    <row r="203" spans="1:4" s="8" customFormat="1" ht="15" customHeight="1" x14ac:dyDescent="0.2">
      <c r="A203" s="337"/>
      <c r="B203" s="335"/>
      <c r="C203" s="148" t="s">
        <v>491</v>
      </c>
      <c r="D203" s="149" t="s">
        <v>414</v>
      </c>
    </row>
    <row r="204" spans="1:4" s="8" customFormat="1" ht="15" customHeight="1" x14ac:dyDescent="0.2">
      <c r="A204" s="337"/>
      <c r="B204" s="335"/>
      <c r="C204" s="150" t="s">
        <v>492</v>
      </c>
      <c r="D204" s="153" t="s">
        <v>413</v>
      </c>
    </row>
    <row r="205" spans="1:4" s="8" customFormat="1" ht="15" customHeight="1" x14ac:dyDescent="0.2">
      <c r="A205" s="337"/>
      <c r="B205" s="335"/>
      <c r="C205" s="146" t="s">
        <v>493</v>
      </c>
      <c r="D205" s="147" t="s">
        <v>412</v>
      </c>
    </row>
    <row r="206" spans="1:4" s="8" customFormat="1" ht="15" customHeight="1" x14ac:dyDescent="0.2">
      <c r="A206" s="337"/>
      <c r="B206" s="335"/>
      <c r="C206" s="146" t="s">
        <v>494</v>
      </c>
      <c r="D206" s="147" t="s">
        <v>411</v>
      </c>
    </row>
    <row r="207" spans="1:4" s="8" customFormat="1" ht="15" customHeight="1" x14ac:dyDescent="0.2">
      <c r="A207" s="337"/>
      <c r="B207" s="335"/>
      <c r="C207" s="146" t="s">
        <v>496</v>
      </c>
      <c r="D207" s="147" t="s">
        <v>409</v>
      </c>
    </row>
    <row r="208" spans="1:4" s="8" customFormat="1" ht="15" customHeight="1" x14ac:dyDescent="0.2">
      <c r="A208" s="337"/>
      <c r="B208" s="335"/>
      <c r="C208" s="146" t="s">
        <v>495</v>
      </c>
      <c r="D208" s="147" t="s">
        <v>410</v>
      </c>
    </row>
    <row r="209" spans="1:4" s="8" customFormat="1" ht="15.75" customHeight="1" thickBot="1" x14ac:dyDescent="0.25">
      <c r="A209" s="338"/>
      <c r="B209" s="336"/>
      <c r="C209" s="155" t="s">
        <v>497</v>
      </c>
      <c r="D209" s="156" t="s">
        <v>442</v>
      </c>
    </row>
    <row r="210" spans="1:4" s="8" customFormat="1" ht="12.75" customHeight="1" x14ac:dyDescent="0.25">
      <c r="A210" s="359" t="s">
        <v>345</v>
      </c>
      <c r="B210" s="331" t="s">
        <v>509</v>
      </c>
      <c r="C210" s="233" t="s">
        <v>400</v>
      </c>
      <c r="D210" s="234"/>
    </row>
    <row r="211" spans="1:4" s="8" customFormat="1" ht="15" customHeight="1" x14ac:dyDescent="0.2">
      <c r="A211" s="360"/>
      <c r="B211" s="316"/>
      <c r="C211" s="148" t="s">
        <v>38</v>
      </c>
      <c r="D211" s="149" t="s">
        <v>53</v>
      </c>
    </row>
    <row r="212" spans="1:4" s="8" customFormat="1" ht="15" customHeight="1" x14ac:dyDescent="0.2">
      <c r="A212" s="360"/>
      <c r="B212" s="316"/>
      <c r="C212" s="150" t="s">
        <v>7</v>
      </c>
      <c r="D212" s="153" t="s">
        <v>169</v>
      </c>
    </row>
    <row r="213" spans="1:4" s="8" customFormat="1" ht="15" customHeight="1" x14ac:dyDescent="0.2">
      <c r="A213" s="360"/>
      <c r="B213" s="316"/>
      <c r="C213" s="150" t="s">
        <v>15</v>
      </c>
      <c r="D213" s="153" t="s">
        <v>64</v>
      </c>
    </row>
    <row r="214" spans="1:4" s="8" customFormat="1" ht="15" customHeight="1" x14ac:dyDescent="0.2">
      <c r="A214" s="360"/>
      <c r="B214" s="316"/>
      <c r="C214" s="150" t="s">
        <v>0</v>
      </c>
      <c r="D214" s="153" t="s">
        <v>174</v>
      </c>
    </row>
    <row r="215" spans="1:4" s="8" customFormat="1" ht="15" customHeight="1" x14ac:dyDescent="0.2">
      <c r="A215" s="360"/>
      <c r="B215" s="316"/>
      <c r="C215" s="150" t="s">
        <v>16</v>
      </c>
      <c r="D215" s="153" t="s">
        <v>63</v>
      </c>
    </row>
    <row r="216" spans="1:4" s="8" customFormat="1" ht="15" customHeight="1" x14ac:dyDescent="0.2">
      <c r="A216" s="360"/>
      <c r="B216" s="316"/>
      <c r="C216" s="150" t="s">
        <v>36</v>
      </c>
      <c r="D216" s="153" t="s">
        <v>85</v>
      </c>
    </row>
    <row r="217" spans="1:4" s="8" customFormat="1" ht="15" customHeight="1" x14ac:dyDescent="0.2">
      <c r="A217" s="360"/>
      <c r="B217" s="316"/>
      <c r="C217" s="150" t="s">
        <v>39</v>
      </c>
      <c r="D217" s="153" t="s">
        <v>54</v>
      </c>
    </row>
    <row r="218" spans="1:4" s="8" customFormat="1" ht="15" customHeight="1" x14ac:dyDescent="0.2">
      <c r="A218" s="360"/>
      <c r="B218" s="316"/>
      <c r="C218" s="150" t="s">
        <v>357</v>
      </c>
      <c r="D218" s="153" t="s">
        <v>358</v>
      </c>
    </row>
    <row r="219" spans="1:4" s="8" customFormat="1" ht="15" customHeight="1" x14ac:dyDescent="0.2">
      <c r="A219" s="360"/>
      <c r="B219" s="316"/>
      <c r="C219" s="150" t="s">
        <v>402</v>
      </c>
      <c r="D219" s="153" t="s">
        <v>457</v>
      </c>
    </row>
    <row r="220" spans="1:4" s="8" customFormat="1" ht="15" customHeight="1" x14ac:dyDescent="0.2">
      <c r="A220" s="360"/>
      <c r="B220" s="316"/>
      <c r="C220" s="150" t="s">
        <v>1</v>
      </c>
      <c r="D220" s="153" t="s">
        <v>82</v>
      </c>
    </row>
    <row r="221" spans="1:4" s="8" customFormat="1" ht="15" customHeight="1" x14ac:dyDescent="0.2">
      <c r="A221" s="360"/>
      <c r="B221" s="316"/>
      <c r="C221" s="150" t="s">
        <v>17</v>
      </c>
      <c r="D221" s="153" t="s">
        <v>62</v>
      </c>
    </row>
    <row r="222" spans="1:4" s="8" customFormat="1" ht="15" customHeight="1" x14ac:dyDescent="0.2">
      <c r="A222" s="360"/>
      <c r="B222" s="316"/>
      <c r="C222" s="150" t="s">
        <v>18</v>
      </c>
      <c r="D222" s="153" t="s">
        <v>66</v>
      </c>
    </row>
    <row r="223" spans="1:4" s="8" customFormat="1" ht="15" customHeight="1" x14ac:dyDescent="0.2">
      <c r="A223" s="360"/>
      <c r="B223" s="316"/>
      <c r="C223" s="150" t="s">
        <v>22</v>
      </c>
      <c r="D223" s="153" t="s">
        <v>67</v>
      </c>
    </row>
    <row r="224" spans="1:4" s="8" customFormat="1" ht="15" customHeight="1" x14ac:dyDescent="0.2">
      <c r="A224" s="360"/>
      <c r="B224" s="316"/>
      <c r="C224" s="150" t="s">
        <v>3</v>
      </c>
      <c r="D224" s="153" t="s">
        <v>68</v>
      </c>
    </row>
    <row r="225" spans="1:4" s="8" customFormat="1" ht="15" customHeight="1" x14ac:dyDescent="0.2">
      <c r="A225" s="360"/>
      <c r="B225" s="316"/>
      <c r="C225" s="150" t="s">
        <v>139</v>
      </c>
      <c r="D225" s="153" t="s">
        <v>426</v>
      </c>
    </row>
    <row r="226" spans="1:4" s="8" customFormat="1" ht="15" customHeight="1" x14ac:dyDescent="0.2">
      <c r="A226" s="360"/>
      <c r="B226" s="316"/>
      <c r="C226" s="150" t="s">
        <v>6</v>
      </c>
      <c r="D226" s="153" t="s">
        <v>408</v>
      </c>
    </row>
    <row r="227" spans="1:4" s="8" customFormat="1" ht="15" customHeight="1" x14ac:dyDescent="0.2">
      <c r="A227" s="360"/>
      <c r="B227" s="316"/>
      <c r="C227" s="150" t="s">
        <v>9</v>
      </c>
      <c r="D227" s="153" t="s">
        <v>58</v>
      </c>
    </row>
    <row r="228" spans="1:4" s="8" customFormat="1" ht="15" customHeight="1" x14ac:dyDescent="0.2">
      <c r="A228" s="360"/>
      <c r="B228" s="316"/>
      <c r="C228" s="150" t="s">
        <v>4</v>
      </c>
      <c r="D228" s="153" t="s">
        <v>70</v>
      </c>
    </row>
    <row r="229" spans="1:4" s="8" customFormat="1" ht="15" customHeight="1" x14ac:dyDescent="0.2">
      <c r="A229" s="360"/>
      <c r="B229" s="316"/>
      <c r="C229" s="150" t="s">
        <v>19</v>
      </c>
      <c r="D229" s="153" t="s">
        <v>71</v>
      </c>
    </row>
    <row r="230" spans="1:4" s="8" customFormat="1" ht="15" customHeight="1" x14ac:dyDescent="0.2">
      <c r="A230" s="360"/>
      <c r="B230" s="316"/>
      <c r="C230" s="150" t="s">
        <v>23</v>
      </c>
      <c r="D230" s="153" t="s">
        <v>72</v>
      </c>
    </row>
    <row r="231" spans="1:4" s="8" customFormat="1" ht="15" customHeight="1" x14ac:dyDescent="0.2">
      <c r="A231" s="360"/>
      <c r="B231" s="316"/>
      <c r="C231" s="150" t="s">
        <v>24</v>
      </c>
      <c r="D231" s="153" t="s">
        <v>73</v>
      </c>
    </row>
    <row r="232" spans="1:4" s="8" customFormat="1" ht="15" customHeight="1" x14ac:dyDescent="0.2">
      <c r="A232" s="360"/>
      <c r="B232" s="316"/>
      <c r="C232" s="150" t="s">
        <v>52</v>
      </c>
      <c r="D232" s="153" t="s">
        <v>427</v>
      </c>
    </row>
    <row r="233" spans="1:4" s="8" customFormat="1" ht="15" customHeight="1" x14ac:dyDescent="0.2">
      <c r="A233" s="360"/>
      <c r="B233" s="316"/>
      <c r="C233" s="150" t="s">
        <v>25</v>
      </c>
      <c r="D233" s="153" t="s">
        <v>74</v>
      </c>
    </row>
    <row r="234" spans="1:4" s="8" customFormat="1" ht="15" customHeight="1" x14ac:dyDescent="0.2">
      <c r="A234" s="360"/>
      <c r="B234" s="316"/>
      <c r="C234" s="150" t="s">
        <v>353</v>
      </c>
      <c r="D234" s="153" t="s">
        <v>240</v>
      </c>
    </row>
    <row r="235" spans="1:4" s="8" customFormat="1" ht="15" customHeight="1" x14ac:dyDescent="0.2">
      <c r="A235" s="360"/>
      <c r="B235" s="316"/>
      <c r="C235" s="150" t="s">
        <v>5</v>
      </c>
      <c r="D235" s="153" t="s">
        <v>401</v>
      </c>
    </row>
    <row r="236" spans="1:4" s="8" customFormat="1" ht="12.75" customHeight="1" x14ac:dyDescent="0.2">
      <c r="A236" s="360"/>
      <c r="B236" s="332" t="s">
        <v>514</v>
      </c>
      <c r="C236" s="181"/>
      <c r="D236" s="235"/>
    </row>
    <row r="237" spans="1:4" s="8" customFormat="1" ht="15" customHeight="1" x14ac:dyDescent="0.2">
      <c r="A237" s="360"/>
      <c r="B237" s="332"/>
      <c r="C237" s="150" t="s">
        <v>406</v>
      </c>
      <c r="D237" s="153" t="s">
        <v>403</v>
      </c>
    </row>
    <row r="238" spans="1:4" s="8" customFormat="1" ht="15.75" customHeight="1" thickBot="1" x14ac:dyDescent="0.25">
      <c r="A238" s="361"/>
      <c r="B238" s="333"/>
      <c r="C238" s="155" t="s">
        <v>405</v>
      </c>
      <c r="D238" s="156" t="s">
        <v>404</v>
      </c>
    </row>
    <row r="240" spans="1:4" x14ac:dyDescent="0.2">
      <c r="B240" s="290" t="s">
        <v>407</v>
      </c>
      <c r="C240" s="290"/>
      <c r="D240" s="290"/>
    </row>
    <row r="241" spans="2:4" x14ac:dyDescent="0.2">
      <c r="B241" s="290"/>
      <c r="C241" s="290"/>
      <c r="D241" s="290"/>
    </row>
    <row r="242" spans="2:4" x14ac:dyDescent="0.2">
      <c r="B242" s="290"/>
      <c r="C242" s="290"/>
      <c r="D242" s="290"/>
    </row>
  </sheetData>
  <sortState ref="C141:D143">
    <sortCondition ref="C141:C143"/>
  </sortState>
  <mergeCells count="22">
    <mergeCell ref="A210:A238"/>
    <mergeCell ref="A35:A69"/>
    <mergeCell ref="B35:B69"/>
    <mergeCell ref="B70:B83"/>
    <mergeCell ref="A70:A99"/>
    <mergeCell ref="A100:A136"/>
    <mergeCell ref="A137:A152"/>
    <mergeCell ref="A153:A182"/>
    <mergeCell ref="A183:A209"/>
    <mergeCell ref="A7:A34"/>
    <mergeCell ref="B153:B165"/>
    <mergeCell ref="B137:B149"/>
    <mergeCell ref="B19:B34"/>
    <mergeCell ref="B7:B18"/>
    <mergeCell ref="B100:B136"/>
    <mergeCell ref="B150:B152"/>
    <mergeCell ref="B84:B99"/>
    <mergeCell ref="B240:D242"/>
    <mergeCell ref="B166:B182"/>
    <mergeCell ref="B210:B235"/>
    <mergeCell ref="B236:B238"/>
    <mergeCell ref="B183:B209"/>
  </mergeCells>
  <printOptions horizontalCentered="1"/>
  <pageMargins left="0.25" right="0.25" top="1" bottom="1" header="0.5" footer="0.5"/>
  <pageSetup fitToHeight="0" orientation="portrait" r:id="rId1"/>
  <headerFooter alignWithMargins="0">
    <oddFooter>&amp;C&amp;10Collin IRO tkm; 10/29/2020; Page &amp;P of &amp;N
...\Faculty Workload\F-T vs P-T Faculty Load Reports\202110 Contact Hours.xlsx</oddFooter>
  </headerFooter>
  <rowBreaks count="10" manualBreakCount="10">
    <brk id="34" max="16383" man="1"/>
    <brk id="69" max="3" man="1"/>
    <brk id="99" max="3" man="1"/>
    <brk id="99" max="16383" man="1"/>
    <brk id="34" min="1" max="3" man="1"/>
    <brk id="83" min="1" max="3" man="1"/>
    <brk id="136" max="3" man="1"/>
    <brk id="152" max="3" man="1"/>
    <brk id="182" max="3" man="1"/>
    <brk id="209" max="3"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78"/>
  <sheetViews>
    <sheetView zoomScale="144" zoomScaleNormal="140" workbookViewId="0">
      <pane ySplit="6" topLeftCell="A7" activePane="bottomLeft" state="frozen"/>
      <selection activeCell="A8" sqref="A8"/>
      <selection pane="bottomLeft" activeCell="A8" sqref="A8"/>
    </sheetView>
  </sheetViews>
  <sheetFormatPr defaultRowHeight="12.75" x14ac:dyDescent="0.2"/>
  <cols>
    <col min="1" max="1" width="1.77734375" style="9" customWidth="1"/>
    <col min="2" max="2" width="15.77734375" style="9" customWidth="1"/>
    <col min="3" max="3" width="6.77734375" style="99" customWidth="1"/>
    <col min="4" max="4" width="12.77734375" style="9" customWidth="1"/>
    <col min="5" max="5" width="6.77734375" style="99" customWidth="1"/>
    <col min="6" max="6" width="12.77734375" style="9" customWidth="1"/>
    <col min="7" max="7" width="10.77734375" style="9" customWidth="1"/>
    <col min="8" max="8" width="25.77734375" style="9" customWidth="1"/>
    <col min="9" max="9" width="8.88671875" style="8"/>
    <col min="10" max="16384" width="8.88671875" style="9"/>
  </cols>
  <sheetData>
    <row r="1" spans="2:10" ht="15" customHeight="1" x14ac:dyDescent="0.2">
      <c r="B1" s="37" t="s">
        <v>290</v>
      </c>
      <c r="C1" s="98"/>
      <c r="D1" s="37"/>
      <c r="E1" s="98"/>
      <c r="F1" s="37"/>
      <c r="G1" s="37"/>
      <c r="I1" s="289" t="s">
        <v>382</v>
      </c>
      <c r="J1" s="161" t="s">
        <v>383</v>
      </c>
    </row>
    <row r="2" spans="2:10" ht="15" x14ac:dyDescent="0.2">
      <c r="B2" s="37" t="s">
        <v>291</v>
      </c>
      <c r="C2" s="98"/>
      <c r="D2" s="37"/>
      <c r="E2" s="98"/>
      <c r="F2" s="37"/>
      <c r="G2" s="37"/>
      <c r="I2" s="289"/>
      <c r="J2" s="162" t="s">
        <v>384</v>
      </c>
    </row>
    <row r="3" spans="2:10" ht="15" x14ac:dyDescent="0.2">
      <c r="B3" s="37" t="s">
        <v>45</v>
      </c>
      <c r="C3" s="98"/>
      <c r="D3" s="37"/>
      <c r="E3" s="98"/>
      <c r="F3" s="37"/>
      <c r="G3" s="37"/>
      <c r="I3" s="289"/>
      <c r="J3" s="163" t="s">
        <v>385</v>
      </c>
    </row>
    <row r="4" spans="2:10" x14ac:dyDescent="0.2">
      <c r="B4" s="37" t="s">
        <v>298</v>
      </c>
      <c r="C4" s="98"/>
      <c r="D4" s="37"/>
      <c r="E4" s="98"/>
      <c r="F4" s="37"/>
      <c r="G4" s="37"/>
      <c r="J4" s="165" t="s">
        <v>386</v>
      </c>
    </row>
    <row r="6" spans="2:10" ht="30.75" thickBot="1" x14ac:dyDescent="0.25">
      <c r="B6" s="110" t="s">
        <v>120</v>
      </c>
      <c r="C6" s="111" t="s">
        <v>249</v>
      </c>
      <c r="D6" s="112" t="s">
        <v>299</v>
      </c>
      <c r="E6" s="111" t="s">
        <v>300</v>
      </c>
      <c r="F6" s="111" t="s">
        <v>301</v>
      </c>
      <c r="G6" s="111" t="s">
        <v>302</v>
      </c>
      <c r="H6" s="112" t="s">
        <v>303</v>
      </c>
    </row>
    <row r="7" spans="2:10" ht="15.75" x14ac:dyDescent="0.25">
      <c r="B7" s="134" t="s">
        <v>441</v>
      </c>
      <c r="C7" s="135">
        <v>24</v>
      </c>
      <c r="D7" s="137" t="s">
        <v>334</v>
      </c>
      <c r="E7" s="135">
        <v>241</v>
      </c>
      <c r="F7" s="135" t="s">
        <v>335</v>
      </c>
      <c r="G7" s="135">
        <v>71500</v>
      </c>
      <c r="H7" s="144" t="s">
        <v>336</v>
      </c>
    </row>
    <row r="8" spans="2:10" ht="15" x14ac:dyDescent="0.2">
      <c r="B8" s="116" t="s">
        <v>337</v>
      </c>
      <c r="C8" s="117"/>
      <c r="D8" s="117"/>
      <c r="E8" s="117"/>
      <c r="F8" s="145" t="s">
        <v>338</v>
      </c>
      <c r="G8" s="145">
        <v>71600</v>
      </c>
      <c r="H8" s="121" t="s">
        <v>339</v>
      </c>
    </row>
    <row r="9" spans="2:10" ht="15" x14ac:dyDescent="0.2">
      <c r="B9" s="116"/>
      <c r="C9" s="117"/>
      <c r="D9" s="117"/>
      <c r="E9" s="117"/>
      <c r="F9" s="145" t="s">
        <v>340</v>
      </c>
      <c r="G9" s="145">
        <v>71700</v>
      </c>
      <c r="H9" s="166" t="s">
        <v>341</v>
      </c>
    </row>
    <row r="10" spans="2:10" ht="15" x14ac:dyDescent="0.2">
      <c r="B10" s="116"/>
      <c r="C10" s="117"/>
      <c r="D10" s="117"/>
      <c r="E10" s="117"/>
      <c r="F10" s="154" t="s">
        <v>338</v>
      </c>
      <c r="G10" s="154">
        <v>71800</v>
      </c>
      <c r="H10" s="166" t="s">
        <v>34</v>
      </c>
    </row>
    <row r="11" spans="2:10" ht="15" x14ac:dyDescent="0.2">
      <c r="B11" s="116"/>
      <c r="C11" s="117"/>
      <c r="D11" s="117"/>
      <c r="E11" s="117"/>
      <c r="F11" s="145" t="s">
        <v>342</v>
      </c>
      <c r="G11" s="145">
        <v>71900</v>
      </c>
      <c r="H11" s="121" t="s">
        <v>343</v>
      </c>
    </row>
    <row r="12" spans="2:10" ht="15" x14ac:dyDescent="0.2">
      <c r="B12" s="116"/>
      <c r="C12" s="117"/>
      <c r="D12" s="117"/>
      <c r="E12" s="117"/>
      <c r="F12" s="117"/>
      <c r="G12" s="117"/>
      <c r="H12" s="119"/>
    </row>
    <row r="13" spans="2:10" ht="15" x14ac:dyDescent="0.2">
      <c r="B13" s="116"/>
      <c r="C13" s="117"/>
      <c r="D13" s="120" t="s">
        <v>344</v>
      </c>
      <c r="E13" s="145">
        <v>242</v>
      </c>
      <c r="F13" s="263" t="s">
        <v>312</v>
      </c>
      <c r="G13" s="145">
        <v>71100</v>
      </c>
      <c r="H13" s="119"/>
    </row>
    <row r="14" spans="2:10" ht="15.75" thickBot="1" x14ac:dyDescent="0.25">
      <c r="B14" s="122"/>
      <c r="C14" s="123"/>
      <c r="D14" s="123"/>
      <c r="E14" s="123"/>
      <c r="F14" s="123"/>
      <c r="G14" s="123"/>
      <c r="H14" s="124"/>
    </row>
    <row r="15" spans="2:10" ht="15.75" thickBot="1" x14ac:dyDescent="0.25">
      <c r="B15" s="367"/>
      <c r="C15" s="367"/>
      <c r="D15" s="367"/>
      <c r="E15" s="367"/>
      <c r="F15" s="367"/>
      <c r="G15" s="367"/>
      <c r="H15" s="367"/>
    </row>
    <row r="16" spans="2:10" ht="12.75" customHeight="1" x14ac:dyDescent="0.25">
      <c r="B16" s="113" t="s">
        <v>133</v>
      </c>
      <c r="C16" s="114">
        <v>22</v>
      </c>
      <c r="D16" s="114" t="s">
        <v>247</v>
      </c>
      <c r="E16" s="114">
        <v>221</v>
      </c>
      <c r="F16" s="114" t="s">
        <v>86</v>
      </c>
      <c r="G16" s="114">
        <v>22110</v>
      </c>
      <c r="H16" s="115"/>
    </row>
    <row r="17" spans="2:8" ht="12.75" customHeight="1" x14ac:dyDescent="0.2">
      <c r="B17" s="116" t="s">
        <v>324</v>
      </c>
      <c r="C17" s="117"/>
      <c r="D17" s="117"/>
      <c r="E17" s="117"/>
      <c r="F17" s="117" t="s">
        <v>129</v>
      </c>
      <c r="G17" s="117">
        <v>22120</v>
      </c>
      <c r="H17" s="119"/>
    </row>
    <row r="18" spans="2:8" ht="12.75" customHeight="1" x14ac:dyDescent="0.2">
      <c r="B18" s="116"/>
      <c r="C18" s="117"/>
      <c r="D18" s="117"/>
      <c r="E18" s="117"/>
      <c r="F18" s="117" t="s">
        <v>87</v>
      </c>
      <c r="G18" s="117">
        <v>22130</v>
      </c>
      <c r="H18" s="119"/>
    </row>
    <row r="19" spans="2:8" ht="15" x14ac:dyDescent="0.2">
      <c r="B19" s="116"/>
      <c r="C19" s="117"/>
      <c r="D19" s="117"/>
      <c r="E19" s="117"/>
      <c r="F19" s="117" t="s">
        <v>159</v>
      </c>
      <c r="G19" s="117">
        <v>22140</v>
      </c>
      <c r="H19" s="119"/>
    </row>
    <row r="20" spans="2:8" ht="15" x14ac:dyDescent="0.2">
      <c r="B20" s="116"/>
      <c r="C20" s="117"/>
      <c r="D20" s="117"/>
      <c r="E20" s="117"/>
      <c r="F20" s="120" t="s">
        <v>325</v>
      </c>
      <c r="G20" s="120">
        <v>22150</v>
      </c>
      <c r="H20" s="121" t="s">
        <v>326</v>
      </c>
    </row>
    <row r="21" spans="2:8" ht="15" x14ac:dyDescent="0.2">
      <c r="B21" s="116"/>
      <c r="C21" s="117"/>
      <c r="D21" s="117"/>
      <c r="E21" s="117"/>
      <c r="F21" s="117"/>
      <c r="G21" s="117"/>
      <c r="H21" s="119"/>
    </row>
    <row r="22" spans="2:8" ht="15" x14ac:dyDescent="0.2">
      <c r="B22" s="116"/>
      <c r="C22" s="117"/>
      <c r="D22" s="120" t="s">
        <v>327</v>
      </c>
      <c r="E22" s="117">
        <v>222</v>
      </c>
      <c r="F22" s="117" t="s">
        <v>253</v>
      </c>
      <c r="G22" s="117">
        <v>22210</v>
      </c>
      <c r="H22" s="119"/>
    </row>
    <row r="23" spans="2:8" ht="15" x14ac:dyDescent="0.2">
      <c r="B23" s="116"/>
      <c r="C23" s="117"/>
      <c r="D23" s="117"/>
      <c r="E23" s="117"/>
      <c r="F23" s="117" t="s">
        <v>292</v>
      </c>
      <c r="G23" s="117">
        <v>22220</v>
      </c>
      <c r="H23" s="119"/>
    </row>
    <row r="24" spans="2:8" ht="15.75" thickBot="1" x14ac:dyDescent="0.25">
      <c r="B24" s="122"/>
      <c r="C24" s="123"/>
      <c r="D24" s="123"/>
      <c r="E24" s="123"/>
      <c r="F24" s="158" t="s">
        <v>371</v>
      </c>
      <c r="G24" s="123">
        <v>22230</v>
      </c>
      <c r="H24" s="159" t="s">
        <v>372</v>
      </c>
    </row>
    <row r="25" spans="2:8" ht="15.75" thickBot="1" x14ac:dyDescent="0.25">
      <c r="B25" s="125"/>
      <c r="C25" s="126"/>
      <c r="D25" s="126"/>
      <c r="E25" s="126"/>
      <c r="F25" s="126"/>
      <c r="G25" s="126"/>
      <c r="H25" s="128"/>
    </row>
    <row r="26" spans="2:8" ht="15.75" x14ac:dyDescent="0.25">
      <c r="B26" s="134" t="s">
        <v>328</v>
      </c>
      <c r="C26" s="164" t="s">
        <v>329</v>
      </c>
      <c r="D26" s="164" t="s">
        <v>312</v>
      </c>
      <c r="E26" s="164" t="s">
        <v>330</v>
      </c>
      <c r="F26" s="114"/>
      <c r="G26" s="114"/>
      <c r="H26" s="115"/>
    </row>
    <row r="27" spans="2:8" ht="15" x14ac:dyDescent="0.2">
      <c r="B27" s="138" t="s">
        <v>324</v>
      </c>
      <c r="C27" s="139"/>
      <c r="D27" s="139"/>
      <c r="E27" s="139"/>
      <c r="F27" s="117"/>
      <c r="G27" s="117"/>
      <c r="H27" s="119"/>
    </row>
    <row r="28" spans="2:8" ht="15.75" thickBot="1" x14ac:dyDescent="0.25">
      <c r="B28" s="140"/>
      <c r="C28" s="136"/>
      <c r="D28" s="136"/>
      <c r="E28" s="136"/>
      <c r="F28" s="123"/>
      <c r="G28" s="123"/>
      <c r="H28" s="124"/>
    </row>
    <row r="29" spans="2:8" ht="15.75" thickBot="1" x14ac:dyDescent="0.25">
      <c r="B29" s="141"/>
      <c r="C29" s="141"/>
      <c r="D29" s="141"/>
      <c r="E29" s="141"/>
      <c r="F29" s="141"/>
      <c r="G29" s="141"/>
      <c r="H29" s="141"/>
    </row>
    <row r="30" spans="2:8" ht="15.75" x14ac:dyDescent="0.25">
      <c r="B30" s="113" t="s">
        <v>134</v>
      </c>
      <c r="C30" s="114">
        <v>21</v>
      </c>
      <c r="D30" s="114" t="s">
        <v>246</v>
      </c>
      <c r="E30" s="114">
        <v>211</v>
      </c>
      <c r="F30" s="114" t="s">
        <v>92</v>
      </c>
      <c r="G30" s="114">
        <v>21110</v>
      </c>
      <c r="H30" s="115"/>
    </row>
    <row r="31" spans="2:8" ht="12.75" customHeight="1" x14ac:dyDescent="0.2">
      <c r="B31" s="116" t="s">
        <v>304</v>
      </c>
      <c r="C31" s="117"/>
      <c r="D31" s="117"/>
      <c r="E31" s="117"/>
      <c r="F31" s="118" t="s">
        <v>255</v>
      </c>
      <c r="G31" s="117">
        <v>21120</v>
      </c>
      <c r="H31" s="119"/>
    </row>
    <row r="32" spans="2:8" ht="12.75" customHeight="1" x14ac:dyDescent="0.2">
      <c r="B32" s="116"/>
      <c r="C32" s="117"/>
      <c r="D32" s="117"/>
      <c r="E32" s="117"/>
      <c r="F32" s="117" t="s">
        <v>151</v>
      </c>
      <c r="G32" s="117">
        <v>21130</v>
      </c>
      <c r="H32" s="119"/>
    </row>
    <row r="33" spans="2:8" ht="12.75" customHeight="1" x14ac:dyDescent="0.2">
      <c r="B33" s="116"/>
      <c r="C33" s="117"/>
      <c r="D33" s="117"/>
      <c r="E33" s="117"/>
      <c r="F33" s="117"/>
      <c r="G33" s="117"/>
      <c r="H33" s="119"/>
    </row>
    <row r="34" spans="2:8" ht="12.75" customHeight="1" x14ac:dyDescent="0.2">
      <c r="B34" s="116"/>
      <c r="C34" s="117"/>
      <c r="D34" s="117" t="s">
        <v>154</v>
      </c>
      <c r="E34" s="117">
        <v>212</v>
      </c>
      <c r="F34" s="118" t="s">
        <v>257</v>
      </c>
      <c r="G34" s="117">
        <v>21225</v>
      </c>
      <c r="H34" s="119" t="s">
        <v>12</v>
      </c>
    </row>
    <row r="35" spans="2:8" ht="12.75" customHeight="1" x14ac:dyDescent="0.2">
      <c r="B35" s="116"/>
      <c r="C35" s="117"/>
      <c r="D35" s="117"/>
      <c r="E35" s="117"/>
      <c r="F35" s="117" t="s">
        <v>152</v>
      </c>
      <c r="G35" s="117">
        <v>21230</v>
      </c>
      <c r="H35" s="119" t="s">
        <v>11</v>
      </c>
    </row>
    <row r="36" spans="2:8" ht="12.75" customHeight="1" x14ac:dyDescent="0.2">
      <c r="B36" s="116"/>
      <c r="C36" s="117"/>
      <c r="D36" s="117"/>
      <c r="E36" s="117"/>
      <c r="F36" s="118" t="s">
        <v>259</v>
      </c>
      <c r="G36" s="118">
        <v>21235</v>
      </c>
      <c r="H36" s="119" t="s">
        <v>311</v>
      </c>
    </row>
    <row r="37" spans="2:8" ht="12.75" customHeight="1" x14ac:dyDescent="0.2">
      <c r="B37" s="116"/>
      <c r="C37" s="117"/>
      <c r="D37" s="117"/>
      <c r="E37" s="117"/>
      <c r="F37" s="117" t="s">
        <v>153</v>
      </c>
      <c r="G37" s="117">
        <v>21240</v>
      </c>
      <c r="H37" s="119" t="s">
        <v>531</v>
      </c>
    </row>
    <row r="38" spans="2:8" ht="12.75" customHeight="1" x14ac:dyDescent="0.2">
      <c r="B38" s="116"/>
      <c r="C38" s="117"/>
      <c r="D38" s="117"/>
      <c r="E38" s="117"/>
      <c r="F38" s="117" t="s">
        <v>258</v>
      </c>
      <c r="G38" s="117">
        <v>21245</v>
      </c>
      <c r="H38" s="119" t="s">
        <v>305</v>
      </c>
    </row>
    <row r="39" spans="2:8" ht="12.75" customHeight="1" x14ac:dyDescent="0.2">
      <c r="B39" s="116"/>
      <c r="C39" s="117"/>
      <c r="D39" s="117"/>
      <c r="E39" s="117"/>
      <c r="F39" s="118" t="s">
        <v>256</v>
      </c>
      <c r="G39" s="117">
        <v>21250</v>
      </c>
      <c r="H39" s="119" t="s">
        <v>306</v>
      </c>
    </row>
    <row r="40" spans="2:8" ht="12.75" customHeight="1" x14ac:dyDescent="0.2">
      <c r="B40" s="116"/>
      <c r="C40" s="117"/>
      <c r="D40" s="117"/>
      <c r="E40" s="117"/>
      <c r="F40" s="117" t="s">
        <v>156</v>
      </c>
      <c r="G40" s="117">
        <v>21270</v>
      </c>
      <c r="H40" s="119" t="s">
        <v>307</v>
      </c>
    </row>
    <row r="41" spans="2:8" ht="12.75" customHeight="1" x14ac:dyDescent="0.2">
      <c r="B41" s="116"/>
      <c r="C41" s="117"/>
      <c r="D41" s="117"/>
      <c r="E41" s="117"/>
      <c r="F41" s="117" t="s">
        <v>157</v>
      </c>
      <c r="G41" s="117">
        <v>21280</v>
      </c>
      <c r="H41" s="119" t="s">
        <v>123</v>
      </c>
    </row>
    <row r="42" spans="2:8" ht="12.75" customHeight="1" x14ac:dyDescent="0.2">
      <c r="B42" s="116"/>
      <c r="C42" s="117"/>
      <c r="D42" s="117"/>
      <c r="E42" s="117"/>
      <c r="F42" s="117" t="s">
        <v>158</v>
      </c>
      <c r="G42" s="117">
        <v>21290</v>
      </c>
      <c r="H42" s="119" t="s">
        <v>308</v>
      </c>
    </row>
    <row r="43" spans="2:8" ht="12.75" customHeight="1" x14ac:dyDescent="0.2">
      <c r="B43" s="116"/>
      <c r="C43" s="117"/>
      <c r="D43" s="117"/>
      <c r="E43" s="117"/>
      <c r="F43" s="118" t="s">
        <v>309</v>
      </c>
      <c r="G43" s="118">
        <v>21295</v>
      </c>
      <c r="H43" s="119" t="s">
        <v>310</v>
      </c>
    </row>
    <row r="44" spans="2:8" ht="15" x14ac:dyDescent="0.2">
      <c r="B44" s="116"/>
      <c r="C44" s="117"/>
      <c r="D44" s="117"/>
      <c r="E44" s="117"/>
      <c r="F44" s="222" t="s">
        <v>157</v>
      </c>
      <c r="G44" s="145">
        <v>21280</v>
      </c>
      <c r="H44" s="121" t="s">
        <v>313</v>
      </c>
    </row>
    <row r="45" spans="2:8" ht="12.75" customHeight="1" x14ac:dyDescent="0.2">
      <c r="B45" s="116"/>
      <c r="C45" s="117"/>
      <c r="D45" s="117"/>
      <c r="E45" s="117"/>
      <c r="F45" s="222" t="s">
        <v>157</v>
      </c>
      <c r="G45" s="145">
        <v>21280</v>
      </c>
      <c r="H45" s="121" t="s">
        <v>314</v>
      </c>
    </row>
    <row r="46" spans="2:8" ht="15" x14ac:dyDescent="0.2">
      <c r="B46" s="116"/>
      <c r="C46" s="117"/>
      <c r="D46" s="117"/>
      <c r="E46" s="117"/>
      <c r="F46" s="120" t="s">
        <v>315</v>
      </c>
      <c r="G46" s="145">
        <v>21255</v>
      </c>
      <c r="H46" s="121" t="s">
        <v>316</v>
      </c>
    </row>
    <row r="47" spans="2:8" ht="15" x14ac:dyDescent="0.2">
      <c r="B47" s="116"/>
      <c r="C47" s="117"/>
      <c r="D47" s="117"/>
      <c r="E47" s="117"/>
      <c r="F47" s="118" t="s">
        <v>317</v>
      </c>
      <c r="G47" s="118">
        <v>21210</v>
      </c>
      <c r="H47" s="119" t="s">
        <v>318</v>
      </c>
    </row>
    <row r="48" spans="2:8" ht="15" x14ac:dyDescent="0.2">
      <c r="B48" s="116"/>
      <c r="C48" s="117"/>
      <c r="D48" s="117"/>
      <c r="E48" s="117"/>
      <c r="F48" s="117"/>
      <c r="G48" s="118"/>
      <c r="H48" s="119"/>
    </row>
    <row r="49" spans="2:8" ht="12.75" customHeight="1" x14ac:dyDescent="0.2">
      <c r="B49" s="116"/>
      <c r="C49" s="117"/>
      <c r="D49" s="117" t="s">
        <v>252</v>
      </c>
      <c r="E49" s="117">
        <v>213</v>
      </c>
      <c r="F49" s="120" t="s">
        <v>319</v>
      </c>
      <c r="G49" s="118">
        <v>21300</v>
      </c>
      <c r="H49" s="119" t="s">
        <v>320</v>
      </c>
    </row>
    <row r="50" spans="2:8" ht="12.75" customHeight="1" x14ac:dyDescent="0.2">
      <c r="B50" s="116"/>
      <c r="C50" s="117"/>
      <c r="D50" s="117"/>
      <c r="E50" s="117"/>
      <c r="F50" s="120" t="s">
        <v>260</v>
      </c>
      <c r="G50" s="145">
        <v>21305</v>
      </c>
      <c r="H50" s="121" t="s">
        <v>375</v>
      </c>
    </row>
    <row r="51" spans="2:8" ht="12.75" customHeight="1" thickBot="1" x14ac:dyDescent="0.25">
      <c r="B51" s="122"/>
      <c r="C51" s="123"/>
      <c r="D51" s="123"/>
      <c r="E51" s="123"/>
      <c r="F51" s="142" t="s">
        <v>261</v>
      </c>
      <c r="G51" s="223">
        <v>21310</v>
      </c>
      <c r="H51" s="143" t="s">
        <v>321</v>
      </c>
    </row>
    <row r="52" spans="2:8" ht="12.75" customHeight="1" thickBot="1" x14ac:dyDescent="0.25">
      <c r="B52" s="125"/>
      <c r="C52" s="126"/>
      <c r="D52" s="126"/>
      <c r="E52" s="126"/>
      <c r="F52" s="127"/>
      <c r="G52" s="127"/>
      <c r="H52" s="128"/>
    </row>
    <row r="53" spans="2:8" ht="30" x14ac:dyDescent="0.25">
      <c r="B53" s="167" t="s">
        <v>135</v>
      </c>
      <c r="C53" s="129">
        <v>21</v>
      </c>
      <c r="D53" s="130" t="s">
        <v>154</v>
      </c>
      <c r="E53" s="130">
        <v>212</v>
      </c>
      <c r="F53" s="130" t="s">
        <v>137</v>
      </c>
      <c r="G53" s="130">
        <v>21220</v>
      </c>
      <c r="H53" s="131" t="s">
        <v>13</v>
      </c>
    </row>
    <row r="54" spans="2:8" ht="15.75" thickBot="1" x14ac:dyDescent="0.25">
      <c r="B54" s="122" t="s">
        <v>304</v>
      </c>
      <c r="C54" s="123"/>
      <c r="D54" s="123"/>
      <c r="E54" s="123"/>
      <c r="F54" s="123" t="s">
        <v>155</v>
      </c>
      <c r="G54" s="123">
        <v>21260</v>
      </c>
      <c r="H54" s="124" t="s">
        <v>322</v>
      </c>
    </row>
    <row r="55" spans="2:8" ht="12.75" customHeight="1" thickBot="1" x14ac:dyDescent="0.25">
      <c r="B55" s="132"/>
      <c r="C55" s="133"/>
      <c r="D55" s="133"/>
      <c r="E55" s="133"/>
      <c r="F55" s="126"/>
      <c r="G55" s="126"/>
      <c r="H55" s="128"/>
    </row>
    <row r="56" spans="2:8" ht="12.75" customHeight="1" x14ac:dyDescent="0.25">
      <c r="B56" s="134" t="s">
        <v>323</v>
      </c>
      <c r="C56" s="135">
        <v>27</v>
      </c>
      <c r="D56" s="135" t="s">
        <v>312</v>
      </c>
      <c r="E56" s="135">
        <v>271</v>
      </c>
      <c r="F56" s="114"/>
      <c r="G56" s="114"/>
      <c r="H56" s="115"/>
    </row>
    <row r="57" spans="2:8" ht="12.75" customHeight="1" thickBot="1" x14ac:dyDescent="0.25">
      <c r="B57" s="122" t="s">
        <v>304</v>
      </c>
      <c r="C57" s="136"/>
      <c r="D57" s="136"/>
      <c r="E57" s="136"/>
      <c r="F57" s="123"/>
      <c r="G57" s="123"/>
      <c r="H57" s="124"/>
    </row>
    <row r="58" spans="2:8" ht="12.75" customHeight="1" thickBot="1" x14ac:dyDescent="0.25">
      <c r="B58"/>
      <c r="C58"/>
      <c r="D58"/>
      <c r="E58"/>
      <c r="F58"/>
      <c r="G58"/>
      <c r="H58"/>
    </row>
    <row r="59" spans="2:8" ht="15.75" x14ac:dyDescent="0.25">
      <c r="B59" s="113" t="s">
        <v>132</v>
      </c>
      <c r="C59" s="114">
        <v>23</v>
      </c>
      <c r="D59" s="114" t="s">
        <v>248</v>
      </c>
      <c r="E59" s="114">
        <v>231</v>
      </c>
      <c r="F59" s="164" t="s">
        <v>312</v>
      </c>
      <c r="G59" s="114">
        <v>23110</v>
      </c>
      <c r="H59" s="115"/>
    </row>
    <row r="60" spans="2:8" ht="15" x14ac:dyDescent="0.2">
      <c r="B60" s="116" t="s">
        <v>331</v>
      </c>
      <c r="C60" s="117"/>
      <c r="D60" s="117"/>
      <c r="E60" s="117"/>
      <c r="F60" s="118" t="s">
        <v>262</v>
      </c>
      <c r="G60" s="117">
        <v>23120</v>
      </c>
      <c r="H60" s="119"/>
    </row>
    <row r="61" spans="2:8" ht="15" x14ac:dyDescent="0.2">
      <c r="B61" s="116"/>
      <c r="C61" s="117"/>
      <c r="D61" s="117"/>
      <c r="E61" s="117"/>
      <c r="F61" s="139"/>
      <c r="G61" s="117"/>
      <c r="H61" s="119"/>
    </row>
    <row r="62" spans="2:8" ht="15" x14ac:dyDescent="0.2">
      <c r="B62" s="116"/>
      <c r="C62" s="117"/>
      <c r="D62" s="117" t="s">
        <v>88</v>
      </c>
      <c r="E62" s="117">
        <v>232</v>
      </c>
      <c r="F62" s="117" t="s">
        <v>160</v>
      </c>
      <c r="G62" s="117">
        <v>23210</v>
      </c>
      <c r="H62" s="119"/>
    </row>
    <row r="63" spans="2:8" ht="15" x14ac:dyDescent="0.2">
      <c r="B63" s="116"/>
      <c r="C63" s="117"/>
      <c r="D63" s="117"/>
      <c r="E63" s="117"/>
      <c r="F63" s="118" t="s">
        <v>254</v>
      </c>
      <c r="G63" s="117">
        <v>23220</v>
      </c>
      <c r="H63" s="119"/>
    </row>
    <row r="64" spans="2:8" ht="15" x14ac:dyDescent="0.2">
      <c r="B64" s="116"/>
      <c r="C64" s="117"/>
      <c r="D64" s="117"/>
      <c r="E64" s="117"/>
      <c r="F64" s="117" t="s">
        <v>128</v>
      </c>
      <c r="G64" s="117">
        <v>23230</v>
      </c>
      <c r="H64" s="119"/>
    </row>
    <row r="65" spans="2:8" ht="15" x14ac:dyDescent="0.2">
      <c r="B65" s="116"/>
      <c r="C65" s="117"/>
      <c r="D65" s="117"/>
      <c r="E65" s="117"/>
      <c r="F65" s="117"/>
      <c r="G65" s="117"/>
      <c r="H65" s="119"/>
    </row>
    <row r="66" spans="2:8" ht="15" x14ac:dyDescent="0.2">
      <c r="B66" s="116"/>
      <c r="C66" s="117"/>
      <c r="D66" s="117" t="s">
        <v>245</v>
      </c>
      <c r="E66" s="117">
        <v>233</v>
      </c>
      <c r="F66" s="120" t="s">
        <v>332</v>
      </c>
      <c r="G66" s="117">
        <v>23310</v>
      </c>
      <c r="H66" s="119"/>
    </row>
    <row r="67" spans="2:8" ht="15" x14ac:dyDescent="0.2">
      <c r="B67" s="116"/>
      <c r="C67" s="117"/>
      <c r="D67" s="117"/>
      <c r="E67" s="117"/>
      <c r="F67" s="117" t="s">
        <v>161</v>
      </c>
      <c r="G67" s="117">
        <v>23320</v>
      </c>
      <c r="H67" s="119"/>
    </row>
    <row r="68" spans="2:8" ht="15" x14ac:dyDescent="0.2">
      <c r="B68" s="116"/>
      <c r="C68" s="117"/>
      <c r="D68" s="117"/>
      <c r="E68" s="117"/>
      <c r="F68" s="117" t="s">
        <v>162</v>
      </c>
      <c r="G68" s="117">
        <v>23330</v>
      </c>
      <c r="H68" s="119"/>
    </row>
    <row r="69" spans="2:8" ht="15.75" thickBot="1" x14ac:dyDescent="0.25">
      <c r="B69" s="122"/>
      <c r="C69" s="123"/>
      <c r="D69" s="123"/>
      <c r="E69" s="123"/>
      <c r="F69" s="142" t="s">
        <v>163</v>
      </c>
      <c r="G69" s="142">
        <v>23340</v>
      </c>
      <c r="H69" s="143" t="s">
        <v>326</v>
      </c>
    </row>
    <row r="70" spans="2:8" ht="15.75" thickBot="1" x14ac:dyDescent="0.25">
      <c r="B70" s="125"/>
      <c r="C70" s="126"/>
      <c r="D70" s="126"/>
      <c r="E70" s="126"/>
      <c r="F70" s="126"/>
      <c r="G70" s="126"/>
      <c r="H70" s="128"/>
    </row>
    <row r="71" spans="2:8" ht="15.75" x14ac:dyDescent="0.25">
      <c r="B71" s="134" t="s">
        <v>333</v>
      </c>
      <c r="C71" s="164" t="s">
        <v>329</v>
      </c>
      <c r="D71" s="137" t="s">
        <v>381</v>
      </c>
      <c r="E71" s="164" t="s">
        <v>330</v>
      </c>
      <c r="F71" s="114"/>
      <c r="G71" s="114"/>
      <c r="H71" s="115"/>
    </row>
    <row r="72" spans="2:8" ht="15.75" thickBot="1" x14ac:dyDescent="0.25">
      <c r="B72" s="122" t="s">
        <v>331</v>
      </c>
      <c r="C72" s="123"/>
      <c r="D72" s="123"/>
      <c r="E72" s="123"/>
      <c r="F72" s="123"/>
      <c r="G72" s="123"/>
      <c r="H72" s="124"/>
    </row>
    <row r="73" spans="2:8" ht="15.75" thickBot="1" x14ac:dyDescent="0.25">
      <c r="B73" s="367"/>
      <c r="C73" s="367"/>
      <c r="D73" s="367"/>
      <c r="E73" s="367"/>
      <c r="F73" s="367"/>
      <c r="G73" s="367"/>
      <c r="H73" s="367"/>
    </row>
    <row r="74" spans="2:8" ht="15.75" x14ac:dyDescent="0.25">
      <c r="B74" s="134" t="s">
        <v>345</v>
      </c>
      <c r="C74" s="135">
        <v>26</v>
      </c>
      <c r="D74" s="137" t="s">
        <v>346</v>
      </c>
      <c r="E74" s="135">
        <v>261</v>
      </c>
      <c r="F74" s="137" t="s">
        <v>347</v>
      </c>
      <c r="G74" s="135">
        <v>26110</v>
      </c>
      <c r="H74" s="115"/>
    </row>
    <row r="75" spans="2:8" ht="15" x14ac:dyDescent="0.2">
      <c r="B75" s="116" t="s">
        <v>348</v>
      </c>
      <c r="C75" s="117"/>
      <c r="D75" s="117"/>
      <c r="E75" s="117"/>
      <c r="F75" s="120" t="s">
        <v>349</v>
      </c>
      <c r="G75" s="120">
        <v>26300</v>
      </c>
      <c r="H75" s="121" t="s">
        <v>350</v>
      </c>
    </row>
    <row r="76" spans="2:8" ht="15" x14ac:dyDescent="0.2">
      <c r="B76" s="116"/>
      <c r="C76" s="117"/>
      <c r="D76" s="117"/>
      <c r="E76" s="117"/>
      <c r="F76" s="120" t="s">
        <v>351</v>
      </c>
      <c r="G76" s="120">
        <v>26400</v>
      </c>
      <c r="H76" s="121" t="s">
        <v>352</v>
      </c>
    </row>
    <row r="77" spans="2:8" ht="15.75" thickBot="1" x14ac:dyDescent="0.25">
      <c r="B77" s="122"/>
      <c r="C77" s="123"/>
      <c r="D77" s="123"/>
      <c r="E77" s="123"/>
      <c r="F77" s="123"/>
      <c r="G77" s="123"/>
      <c r="H77" s="124"/>
    </row>
    <row r="78" spans="2:8" ht="15" x14ac:dyDescent="0.2">
      <c r="B78"/>
      <c r="C78"/>
      <c r="D78"/>
      <c r="E78"/>
      <c r="F78"/>
      <c r="G78"/>
      <c r="H78"/>
    </row>
  </sheetData>
  <sortState ref="F10:G21">
    <sortCondition ref="G10:G21"/>
  </sortState>
  <mergeCells count="2">
    <mergeCell ref="B73:H73"/>
    <mergeCell ref="B15:H15"/>
  </mergeCells>
  <printOptions horizontalCentered="1"/>
  <pageMargins left="0.25" right="0.25" top="1" bottom="1" header="0.5" footer="0.5"/>
  <pageSetup orientation="portrait" r:id="rId1"/>
  <headerFooter alignWithMargins="0">
    <oddFooter>&amp;C&amp;10Collin IRO tkm; 10/29/2020; Page &amp;P of &amp;N
...\Faculty Workload\F-T vs P-T Faculty Load Reports\202110 Contact Hours.xlsx</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94"/>
  <sheetViews>
    <sheetView zoomScale="140" zoomScaleNormal="140" workbookViewId="0">
      <pane ySplit="7" topLeftCell="A8" activePane="bottomLeft" state="frozen"/>
      <selection activeCell="A8" sqref="A8"/>
      <selection pane="bottomLeft" activeCell="A8" sqref="A8"/>
    </sheetView>
  </sheetViews>
  <sheetFormatPr defaultColWidth="8.88671875" defaultRowHeight="15" x14ac:dyDescent="0.2"/>
  <cols>
    <col min="1" max="1" width="1.77734375" style="9" customWidth="1"/>
    <col min="2" max="2" width="15.77734375" style="9" customWidth="1"/>
    <col min="3" max="3" width="8.77734375" style="9" customWidth="1"/>
    <col min="4" max="4" width="6.77734375" style="9" customWidth="1"/>
    <col min="5" max="5" width="1.77734375" style="9" customWidth="1"/>
    <col min="6" max="6" width="8.77734375" style="9" customWidth="1"/>
    <col min="7" max="7" width="6.77734375" style="9" customWidth="1"/>
    <col min="8" max="8" width="8.77734375" style="9" customWidth="1"/>
    <col min="9" max="11" width="1.77734375" style="9" customWidth="1"/>
    <col min="12" max="12" width="38.6640625" bestFit="1" customWidth="1"/>
    <col min="17" max="16384" width="8.88671875" style="9"/>
  </cols>
  <sheetData>
    <row r="1" spans="2:10" ht="12.75" customHeight="1" x14ac:dyDescent="0.2">
      <c r="B1" s="25" t="s">
        <v>536</v>
      </c>
      <c r="C1" s="25"/>
      <c r="D1" s="25"/>
      <c r="E1" s="25"/>
      <c r="F1" s="25"/>
      <c r="G1" s="25"/>
      <c r="H1" s="25"/>
      <c r="I1" s="23"/>
      <c r="J1" s="23"/>
    </row>
    <row r="2" spans="2:10" ht="12.75" customHeight="1" x14ac:dyDescent="0.2">
      <c r="B2" s="25" t="s">
        <v>35</v>
      </c>
      <c r="C2" s="25"/>
      <c r="D2" s="25"/>
      <c r="E2" s="25"/>
      <c r="F2" s="25"/>
      <c r="G2" s="25"/>
      <c r="H2" s="25"/>
      <c r="I2" s="23"/>
      <c r="J2" s="23"/>
    </row>
    <row r="3" spans="2:10" ht="12.75" customHeight="1" x14ac:dyDescent="0.2">
      <c r="B3" s="25" t="s">
        <v>45</v>
      </c>
      <c r="C3" s="25"/>
      <c r="D3" s="25"/>
      <c r="E3" s="25"/>
      <c r="F3" s="25"/>
      <c r="G3" s="25"/>
      <c r="H3" s="25"/>
      <c r="I3" s="23"/>
      <c r="J3" s="23"/>
    </row>
    <row r="4" spans="2:10" ht="12.75" customHeight="1" x14ac:dyDescent="0.2">
      <c r="B4" s="25" t="s">
        <v>298</v>
      </c>
      <c r="C4" s="25"/>
      <c r="D4" s="25"/>
      <c r="E4" s="25"/>
      <c r="F4" s="25"/>
      <c r="G4" s="25"/>
      <c r="H4" s="25"/>
    </row>
    <row r="5" spans="2:10" ht="12.75" customHeight="1" x14ac:dyDescent="0.2">
      <c r="B5" s="101"/>
    </row>
    <row r="6" spans="2:10" ht="12.75" customHeight="1" x14ac:dyDescent="0.2">
      <c r="C6" s="291" t="s">
        <v>44</v>
      </c>
      <c r="D6" s="291"/>
      <c r="E6" s="3"/>
      <c r="F6" s="291" t="s">
        <v>27</v>
      </c>
      <c r="G6" s="291"/>
      <c r="H6" s="3"/>
    </row>
    <row r="7" spans="2:10" ht="12.75" customHeight="1" x14ac:dyDescent="0.2">
      <c r="B7" s="4" t="s">
        <v>295</v>
      </c>
      <c r="C7" s="5" t="s">
        <v>30</v>
      </c>
      <c r="D7" s="90" t="s">
        <v>31</v>
      </c>
      <c r="E7" s="5"/>
      <c r="F7" s="5" t="s">
        <v>30</v>
      </c>
      <c r="G7" s="90" t="s">
        <v>31</v>
      </c>
      <c r="H7" s="5" t="s">
        <v>32</v>
      </c>
    </row>
    <row r="8" spans="2:10" ht="12.75" customHeight="1" x14ac:dyDescent="0.2">
      <c r="B8" s="91" t="s">
        <v>48</v>
      </c>
      <c r="C8" s="13">
        <f>SUM(C9:C134)</f>
        <v>3364784</v>
      </c>
      <c r="D8" s="15">
        <f>C8/$H8</f>
        <v>0.63289124029817956</v>
      </c>
      <c r="E8" s="6"/>
      <c r="F8" s="13">
        <f>SUM(F9:F134)</f>
        <v>1951744</v>
      </c>
      <c r="G8" s="15">
        <f>F8/$H8</f>
        <v>0.36710875970182044</v>
      </c>
      <c r="H8" s="13">
        <f t="shared" ref="H8:H81" si="0">+C8+F8</f>
        <v>5316528</v>
      </c>
    </row>
    <row r="9" spans="2:10" ht="12.75" customHeight="1" x14ac:dyDescent="0.2">
      <c r="B9" s="10" t="s">
        <v>362</v>
      </c>
      <c r="C9" s="17">
        <v>1728</v>
      </c>
      <c r="D9" s="12">
        <f t="shared" ref="D9:D78" si="1">+C9/$H9</f>
        <v>1</v>
      </c>
      <c r="E9" s="11"/>
      <c r="F9" s="17"/>
      <c r="G9" s="12">
        <f t="shared" ref="G9:G78" si="2">+F9/$H9</f>
        <v>0</v>
      </c>
      <c r="H9" s="11">
        <f t="shared" si="0"/>
        <v>1728</v>
      </c>
    </row>
    <row r="10" spans="2:10" ht="12.75" customHeight="1" x14ac:dyDescent="0.2">
      <c r="B10" s="10" t="s">
        <v>53</v>
      </c>
      <c r="C10" s="16">
        <v>40192</v>
      </c>
      <c r="D10" s="12">
        <f t="shared" ref="D10" si="3">+C10/$H10</f>
        <v>0.58418604651162787</v>
      </c>
      <c r="E10" s="11"/>
      <c r="F10" s="16">
        <v>28608</v>
      </c>
      <c r="G10" s="12">
        <f t="shared" ref="G10" si="4">+F10/$H10</f>
        <v>0.41581395348837208</v>
      </c>
      <c r="H10" s="11">
        <f t="shared" ref="H10" si="5">+C10+F10</f>
        <v>68800</v>
      </c>
    </row>
    <row r="11" spans="2:10" ht="12.75" customHeight="1" x14ac:dyDescent="0.2">
      <c r="B11" s="10" t="s">
        <v>166</v>
      </c>
      <c r="C11" s="11">
        <v>5952</v>
      </c>
      <c r="D11" s="12">
        <f t="shared" si="1"/>
        <v>1</v>
      </c>
      <c r="E11" s="14"/>
      <c r="F11" s="11"/>
      <c r="G11" s="12">
        <f t="shared" si="2"/>
        <v>0</v>
      </c>
      <c r="H11" s="11">
        <f t="shared" si="0"/>
        <v>5952</v>
      </c>
    </row>
    <row r="12" spans="2:10" ht="12.75" customHeight="1" x14ac:dyDescent="0.2">
      <c r="B12" s="10" t="s">
        <v>403</v>
      </c>
      <c r="C12" s="11">
        <v>864</v>
      </c>
      <c r="D12" s="12">
        <f t="shared" ref="D12" si="6">+C12/$H12</f>
        <v>0.46153846153846156</v>
      </c>
      <c r="E12" s="14"/>
      <c r="F12" s="11">
        <v>1008</v>
      </c>
      <c r="G12" s="12">
        <f t="shared" ref="G12" si="7">+F12/$H12</f>
        <v>0.53846153846153844</v>
      </c>
      <c r="H12" s="11">
        <f t="shared" ref="H12" si="8">+C12+F12</f>
        <v>1872</v>
      </c>
    </row>
    <row r="13" spans="2:10" ht="12.75" customHeight="1" x14ac:dyDescent="0.2">
      <c r="B13" s="10" t="s">
        <v>77</v>
      </c>
      <c r="C13" s="11">
        <v>6384</v>
      </c>
      <c r="D13" s="12">
        <f t="shared" si="1"/>
        <v>0.60180995475113119</v>
      </c>
      <c r="E13" s="14"/>
      <c r="F13" s="11">
        <v>4224</v>
      </c>
      <c r="G13" s="12">
        <f t="shared" si="2"/>
        <v>0.39819004524886875</v>
      </c>
      <c r="H13" s="11">
        <f t="shared" si="0"/>
        <v>10608</v>
      </c>
    </row>
    <row r="14" spans="2:10" ht="12.75" customHeight="1" x14ac:dyDescent="0.2">
      <c r="B14" s="10" t="s">
        <v>167</v>
      </c>
      <c r="C14" s="11">
        <v>3280</v>
      </c>
      <c r="D14" s="12">
        <f t="shared" si="1"/>
        <v>1</v>
      </c>
      <c r="E14" s="11"/>
      <c r="F14" s="11"/>
      <c r="G14" s="12">
        <f t="shared" si="2"/>
        <v>0</v>
      </c>
      <c r="H14" s="11">
        <f t="shared" si="0"/>
        <v>3280</v>
      </c>
    </row>
    <row r="15" spans="2:10" ht="12.75" customHeight="1" x14ac:dyDescent="0.2">
      <c r="B15" s="10" t="s">
        <v>168</v>
      </c>
      <c r="C15" s="11">
        <v>25248</v>
      </c>
      <c r="D15" s="12">
        <f t="shared" si="1"/>
        <v>0.41945773524720892</v>
      </c>
      <c r="E15" s="11"/>
      <c r="F15" s="55">
        <v>34944</v>
      </c>
      <c r="G15" s="12">
        <f t="shared" si="2"/>
        <v>0.58054226475279103</v>
      </c>
      <c r="H15" s="11">
        <f t="shared" si="0"/>
        <v>60192</v>
      </c>
    </row>
    <row r="16" spans="2:10" ht="12.75" customHeight="1" x14ac:dyDescent="0.2">
      <c r="B16" s="10" t="s">
        <v>169</v>
      </c>
      <c r="C16" s="11">
        <v>82128</v>
      </c>
      <c r="D16" s="12">
        <f t="shared" si="1"/>
        <v>0.53957742037212231</v>
      </c>
      <c r="E16" s="11"/>
      <c r="F16" s="11">
        <v>70080</v>
      </c>
      <c r="G16" s="12">
        <f t="shared" si="2"/>
        <v>0.46042257962787764</v>
      </c>
      <c r="H16" s="11">
        <f t="shared" si="0"/>
        <v>152208</v>
      </c>
    </row>
    <row r="17" spans="2:8" ht="12.75" customHeight="1" x14ac:dyDescent="0.2">
      <c r="B17" s="10" t="s">
        <v>170</v>
      </c>
      <c r="C17" s="11">
        <v>17184</v>
      </c>
      <c r="D17" s="12">
        <f t="shared" si="1"/>
        <v>0.5927152317880795</v>
      </c>
      <c r="E17" s="11"/>
      <c r="F17" s="11">
        <v>11808</v>
      </c>
      <c r="G17" s="12">
        <f t="shared" si="2"/>
        <v>0.40728476821192056</v>
      </c>
      <c r="H17" s="11">
        <f t="shared" si="0"/>
        <v>28992</v>
      </c>
    </row>
    <row r="18" spans="2:8" ht="12.75" customHeight="1" x14ac:dyDescent="0.2">
      <c r="B18" s="10" t="s">
        <v>430</v>
      </c>
      <c r="C18" s="11">
        <v>9696</v>
      </c>
      <c r="D18" s="12">
        <f t="shared" ref="D18" si="9">+C18/$H18</f>
        <v>0.74264705882352944</v>
      </c>
      <c r="E18" s="11"/>
      <c r="F18" s="11">
        <v>3360</v>
      </c>
      <c r="G18" s="12">
        <f t="shared" ref="G18" si="10">+F18/$H18</f>
        <v>0.25735294117647056</v>
      </c>
      <c r="H18" s="11">
        <f t="shared" ref="H18" si="11">+C18+F18</f>
        <v>13056</v>
      </c>
    </row>
    <row r="19" spans="2:8" ht="12.75" customHeight="1" x14ac:dyDescent="0.2">
      <c r="B19" s="10" t="s">
        <v>171</v>
      </c>
      <c r="C19" s="11">
        <v>17136</v>
      </c>
      <c r="D19" s="12">
        <f t="shared" si="1"/>
        <v>0.69320388349514561</v>
      </c>
      <c r="E19" s="11"/>
      <c r="F19" s="11">
        <v>7584</v>
      </c>
      <c r="G19" s="12">
        <f t="shared" si="2"/>
        <v>0.30679611650485439</v>
      </c>
      <c r="H19" s="11">
        <f t="shared" si="0"/>
        <v>24720</v>
      </c>
    </row>
    <row r="20" spans="2:8" ht="12.75" customHeight="1" x14ac:dyDescent="0.2">
      <c r="B20" s="10" t="s">
        <v>64</v>
      </c>
      <c r="C20" s="11">
        <v>298912</v>
      </c>
      <c r="D20" s="12">
        <f t="shared" si="1"/>
        <v>0.60815781763729293</v>
      </c>
      <c r="E20" s="14"/>
      <c r="F20" s="11">
        <v>192592</v>
      </c>
      <c r="G20" s="12">
        <f t="shared" si="2"/>
        <v>0.39184218236270713</v>
      </c>
      <c r="H20" s="11">
        <f t="shared" si="0"/>
        <v>491504</v>
      </c>
    </row>
    <row r="21" spans="2:8" ht="12.75" customHeight="1" x14ac:dyDescent="0.2">
      <c r="B21" s="10" t="s">
        <v>281</v>
      </c>
      <c r="C21" s="11">
        <v>560</v>
      </c>
      <c r="D21" s="12">
        <f t="shared" ref="D21" si="12">+C21/$H21</f>
        <v>1</v>
      </c>
      <c r="E21" s="14"/>
      <c r="F21" s="11"/>
      <c r="G21" s="12">
        <f t="shared" ref="G21" si="13">+F21/$H21</f>
        <v>0</v>
      </c>
      <c r="H21" s="11">
        <f t="shared" ref="H21" si="14">+C21+F21</f>
        <v>560</v>
      </c>
    </row>
    <row r="22" spans="2:8" ht="12.75" customHeight="1" x14ac:dyDescent="0.2">
      <c r="B22" s="10" t="s">
        <v>172</v>
      </c>
      <c r="C22" s="11">
        <v>18624</v>
      </c>
      <c r="D22" s="12">
        <f t="shared" si="1"/>
        <v>0.45011600928074247</v>
      </c>
      <c r="E22" s="14"/>
      <c r="F22" s="11">
        <v>22752</v>
      </c>
      <c r="G22" s="12">
        <f t="shared" si="2"/>
        <v>0.54988399071925753</v>
      </c>
      <c r="H22" s="11">
        <f t="shared" si="0"/>
        <v>41376</v>
      </c>
    </row>
    <row r="23" spans="2:8" ht="12.75" customHeight="1" x14ac:dyDescent="0.2">
      <c r="B23" s="10" t="s">
        <v>173</v>
      </c>
      <c r="C23" s="11">
        <v>2112</v>
      </c>
      <c r="D23" s="12">
        <f t="shared" si="1"/>
        <v>0.38596491228070173</v>
      </c>
      <c r="E23" s="11"/>
      <c r="F23" s="11">
        <v>3360</v>
      </c>
      <c r="G23" s="12">
        <f t="shared" si="2"/>
        <v>0.61403508771929827</v>
      </c>
      <c r="H23" s="11">
        <f t="shared" si="0"/>
        <v>5472</v>
      </c>
    </row>
    <row r="24" spans="2:8" ht="12.75" customHeight="1" x14ac:dyDescent="0.2">
      <c r="B24" s="10" t="s">
        <v>174</v>
      </c>
      <c r="C24" s="11">
        <v>19392</v>
      </c>
      <c r="D24" s="12">
        <f t="shared" si="1"/>
        <v>0.39960435212660733</v>
      </c>
      <c r="E24" s="11"/>
      <c r="F24" s="11">
        <v>29136</v>
      </c>
      <c r="G24" s="12">
        <f t="shared" si="2"/>
        <v>0.60039564787339272</v>
      </c>
      <c r="H24" s="11">
        <f t="shared" si="0"/>
        <v>48528</v>
      </c>
    </row>
    <row r="25" spans="2:8" ht="12.75" customHeight="1" x14ac:dyDescent="0.2">
      <c r="B25" s="10" t="s">
        <v>175</v>
      </c>
      <c r="C25" s="11">
        <v>8640</v>
      </c>
      <c r="D25" s="12">
        <f t="shared" si="1"/>
        <v>0.61363636363636365</v>
      </c>
      <c r="E25" s="11"/>
      <c r="F25" s="11">
        <v>5440</v>
      </c>
      <c r="G25" s="12">
        <f t="shared" si="2"/>
        <v>0.38636363636363635</v>
      </c>
      <c r="H25" s="11">
        <f t="shared" si="0"/>
        <v>14080</v>
      </c>
    </row>
    <row r="26" spans="2:8" ht="12.75" customHeight="1" x14ac:dyDescent="0.2">
      <c r="B26" s="10" t="s">
        <v>176</v>
      </c>
      <c r="C26" s="17">
        <v>4832</v>
      </c>
      <c r="D26" s="12">
        <f t="shared" si="1"/>
        <v>1</v>
      </c>
      <c r="E26" s="11"/>
      <c r="F26" s="17"/>
      <c r="G26" s="12">
        <f t="shared" si="2"/>
        <v>0</v>
      </c>
      <c r="H26" s="11">
        <f t="shared" si="0"/>
        <v>4832</v>
      </c>
    </row>
    <row r="27" spans="2:8" ht="12.75" customHeight="1" x14ac:dyDescent="0.2">
      <c r="B27" s="10" t="s">
        <v>177</v>
      </c>
      <c r="C27" s="11">
        <v>7120</v>
      </c>
      <c r="D27" s="12">
        <f t="shared" si="1"/>
        <v>1</v>
      </c>
      <c r="E27" s="11"/>
      <c r="F27" s="11"/>
      <c r="G27" s="12">
        <f t="shared" si="2"/>
        <v>0</v>
      </c>
      <c r="H27" s="11">
        <f t="shared" si="0"/>
        <v>7120</v>
      </c>
    </row>
    <row r="28" spans="2:8" ht="12.75" customHeight="1" x14ac:dyDescent="0.2">
      <c r="B28" s="10" t="s">
        <v>63</v>
      </c>
      <c r="C28" s="55">
        <v>74480</v>
      </c>
      <c r="D28" s="12">
        <f t="shared" si="1"/>
        <v>0.56499575191163975</v>
      </c>
      <c r="E28" s="11"/>
      <c r="F28" s="55">
        <v>57344</v>
      </c>
      <c r="G28" s="12">
        <f t="shared" si="2"/>
        <v>0.43500424808836025</v>
      </c>
      <c r="H28" s="11">
        <f t="shared" si="0"/>
        <v>131824</v>
      </c>
    </row>
    <row r="29" spans="2:8" ht="12.75" customHeight="1" x14ac:dyDescent="0.2">
      <c r="B29" s="10" t="s">
        <v>178</v>
      </c>
      <c r="C29" s="11">
        <v>4816</v>
      </c>
      <c r="D29" s="12">
        <f t="shared" si="1"/>
        <v>0.38246505717916135</v>
      </c>
      <c r="E29" s="14"/>
      <c r="F29" s="11">
        <v>7776</v>
      </c>
      <c r="G29" s="12">
        <f t="shared" si="2"/>
        <v>0.61753494282083865</v>
      </c>
      <c r="H29" s="11">
        <f t="shared" si="0"/>
        <v>12592</v>
      </c>
    </row>
    <row r="30" spans="2:8" ht="12.75" customHeight="1" x14ac:dyDescent="0.2">
      <c r="B30" s="10" t="s">
        <v>179</v>
      </c>
      <c r="C30" s="11">
        <v>7344</v>
      </c>
      <c r="D30" s="12">
        <f t="shared" si="1"/>
        <v>0.75742574257425743</v>
      </c>
      <c r="E30" s="11"/>
      <c r="F30" s="11">
        <v>2352</v>
      </c>
      <c r="G30" s="12">
        <f t="shared" si="2"/>
        <v>0.24257425742574257</v>
      </c>
      <c r="H30" s="11">
        <f t="shared" si="0"/>
        <v>9696</v>
      </c>
    </row>
    <row r="31" spans="2:8" ht="12.75" customHeight="1" x14ac:dyDescent="0.2">
      <c r="B31" s="10" t="s">
        <v>180</v>
      </c>
      <c r="C31" s="17">
        <v>40336</v>
      </c>
      <c r="D31" s="12">
        <f t="shared" si="1"/>
        <v>0.69525648097076664</v>
      </c>
      <c r="E31" s="11"/>
      <c r="F31" s="17">
        <v>17680</v>
      </c>
      <c r="G31" s="12">
        <f t="shared" si="2"/>
        <v>0.3047435190292333</v>
      </c>
      <c r="H31" s="11">
        <f t="shared" si="0"/>
        <v>58016</v>
      </c>
    </row>
    <row r="32" spans="2:8" ht="12.75" customHeight="1" x14ac:dyDescent="0.2">
      <c r="B32" s="10" t="s">
        <v>181</v>
      </c>
      <c r="C32" s="17">
        <v>12000</v>
      </c>
      <c r="D32" s="12">
        <f t="shared" ref="D32" si="15">+C32/$H32</f>
        <v>0.86705202312138729</v>
      </c>
      <c r="E32" s="11"/>
      <c r="F32" s="17">
        <v>1840</v>
      </c>
      <c r="G32" s="12">
        <f t="shared" ref="G32" si="16">+F32/$H32</f>
        <v>0.13294797687861271</v>
      </c>
      <c r="H32" s="11">
        <f t="shared" ref="H32" si="17">+C32+F32</f>
        <v>13840</v>
      </c>
    </row>
    <row r="33" spans="2:8" ht="12.75" customHeight="1" x14ac:dyDescent="0.2">
      <c r="B33" s="10" t="s">
        <v>81</v>
      </c>
      <c r="C33" s="11">
        <v>22128</v>
      </c>
      <c r="D33" s="12">
        <f t="shared" si="1"/>
        <v>0.70923076923076922</v>
      </c>
      <c r="E33" s="11"/>
      <c r="F33" s="11">
        <v>9072</v>
      </c>
      <c r="G33" s="12">
        <f t="shared" si="2"/>
        <v>0.29076923076923078</v>
      </c>
      <c r="H33" s="11">
        <f t="shared" si="0"/>
        <v>31200</v>
      </c>
    </row>
    <row r="34" spans="2:8" ht="12.75" customHeight="1" x14ac:dyDescent="0.2">
      <c r="B34" s="10" t="s">
        <v>182</v>
      </c>
      <c r="C34" s="11">
        <v>1056</v>
      </c>
      <c r="D34" s="12">
        <f t="shared" si="1"/>
        <v>1</v>
      </c>
      <c r="E34" s="11"/>
      <c r="F34" s="11"/>
      <c r="G34" s="12">
        <f t="shared" si="2"/>
        <v>0</v>
      </c>
      <c r="H34" s="11">
        <f t="shared" si="0"/>
        <v>1056</v>
      </c>
    </row>
    <row r="35" spans="2:8" ht="12.75" customHeight="1" x14ac:dyDescent="0.2">
      <c r="B35" s="10" t="s">
        <v>431</v>
      </c>
      <c r="C35" s="11">
        <v>5440</v>
      </c>
      <c r="D35" s="12">
        <f t="shared" ref="D35" si="18">+C35/$H35</f>
        <v>1</v>
      </c>
      <c r="E35" s="11"/>
      <c r="F35" s="11"/>
      <c r="G35" s="12">
        <f t="shared" ref="G35" si="19">+F35/$H35</f>
        <v>0</v>
      </c>
      <c r="H35" s="11">
        <f t="shared" ref="H35" si="20">+C35+F35</f>
        <v>5440</v>
      </c>
    </row>
    <row r="36" spans="2:8" ht="12.75" customHeight="1" x14ac:dyDescent="0.2">
      <c r="B36" s="10" t="s">
        <v>57</v>
      </c>
      <c r="C36" s="11">
        <v>15408</v>
      </c>
      <c r="D36" s="12">
        <f t="shared" si="1"/>
        <v>0.963963963963964</v>
      </c>
      <c r="E36" s="14"/>
      <c r="F36" s="11">
        <v>576</v>
      </c>
      <c r="G36" s="12">
        <f t="shared" si="2"/>
        <v>3.6036036036036036E-2</v>
      </c>
      <c r="H36" s="11">
        <f t="shared" si="0"/>
        <v>15984</v>
      </c>
    </row>
    <row r="37" spans="2:8" ht="12.75" customHeight="1" x14ac:dyDescent="0.2">
      <c r="B37" s="10" t="s">
        <v>183</v>
      </c>
      <c r="C37" s="11">
        <v>6912</v>
      </c>
      <c r="D37" s="12">
        <f t="shared" si="1"/>
        <v>0.7448275862068966</v>
      </c>
      <c r="E37" s="11"/>
      <c r="F37" s="11">
        <v>2368</v>
      </c>
      <c r="G37" s="12">
        <f t="shared" si="2"/>
        <v>0.25517241379310346</v>
      </c>
      <c r="H37" s="11">
        <f t="shared" si="0"/>
        <v>9280</v>
      </c>
    </row>
    <row r="38" spans="2:8" ht="12.75" customHeight="1" x14ac:dyDescent="0.2">
      <c r="B38" s="18" t="s">
        <v>60</v>
      </c>
      <c r="C38" s="11">
        <v>7680</v>
      </c>
      <c r="D38" s="12">
        <f t="shared" si="1"/>
        <v>0.62418725617685311</v>
      </c>
      <c r="E38" s="11"/>
      <c r="F38" s="11">
        <v>4624</v>
      </c>
      <c r="G38" s="12">
        <f t="shared" si="2"/>
        <v>0.37581274382314694</v>
      </c>
      <c r="H38" s="11">
        <f t="shared" si="0"/>
        <v>12304</v>
      </c>
    </row>
    <row r="39" spans="2:8" ht="12.75" customHeight="1" x14ac:dyDescent="0.2">
      <c r="B39" s="18" t="s">
        <v>280</v>
      </c>
      <c r="C39" s="11">
        <v>1120</v>
      </c>
      <c r="D39" s="12">
        <f t="shared" ref="D39" si="21">+C39/$H39</f>
        <v>0.17499999999999999</v>
      </c>
      <c r="E39" s="11"/>
      <c r="F39" s="11">
        <v>5280</v>
      </c>
      <c r="G39" s="12">
        <f t="shared" ref="G39" si="22">+F39/$H39</f>
        <v>0.82499999999999996</v>
      </c>
      <c r="H39" s="11">
        <f t="shared" ref="H39" si="23">+C39+F39</f>
        <v>6400</v>
      </c>
    </row>
    <row r="40" spans="2:8" ht="12.75" customHeight="1" x14ac:dyDescent="0.2">
      <c r="B40" s="10" t="s">
        <v>59</v>
      </c>
      <c r="C40" s="11">
        <v>22944</v>
      </c>
      <c r="D40" s="12">
        <f t="shared" si="1"/>
        <v>0.64828209764918621</v>
      </c>
      <c r="E40" s="14"/>
      <c r="F40" s="11">
        <v>12448</v>
      </c>
      <c r="G40" s="12">
        <f t="shared" si="2"/>
        <v>0.35171790235081374</v>
      </c>
      <c r="H40" s="11">
        <f t="shared" si="0"/>
        <v>35392</v>
      </c>
    </row>
    <row r="41" spans="2:8" ht="12.75" customHeight="1" x14ac:dyDescent="0.2">
      <c r="B41" s="10" t="s">
        <v>184</v>
      </c>
      <c r="C41" s="14">
        <v>1200</v>
      </c>
      <c r="D41" s="12">
        <f t="shared" si="1"/>
        <v>0.21551724137931033</v>
      </c>
      <c r="E41" s="14"/>
      <c r="F41" s="11">
        <v>4368</v>
      </c>
      <c r="G41" s="12">
        <f t="shared" si="2"/>
        <v>0.78448275862068961</v>
      </c>
      <c r="H41" s="11">
        <f t="shared" si="0"/>
        <v>5568</v>
      </c>
    </row>
    <row r="42" spans="2:8" ht="12.75" customHeight="1" x14ac:dyDescent="0.2">
      <c r="B42" s="10" t="s">
        <v>282</v>
      </c>
      <c r="C42" s="14">
        <v>288</v>
      </c>
      <c r="D42" s="12">
        <f t="shared" ref="D42" si="24">+C42/$H42</f>
        <v>0.32142857142857145</v>
      </c>
      <c r="E42" s="14"/>
      <c r="F42" s="11">
        <v>608</v>
      </c>
      <c r="G42" s="12">
        <f t="shared" ref="G42" si="25">+F42/$H42</f>
        <v>0.6785714285714286</v>
      </c>
      <c r="H42" s="11">
        <f t="shared" ref="H42" si="26">+C42+F42</f>
        <v>896</v>
      </c>
    </row>
    <row r="43" spans="2:8" ht="12.75" customHeight="1" x14ac:dyDescent="0.2">
      <c r="B43" s="10" t="s">
        <v>54</v>
      </c>
      <c r="C43" s="11">
        <v>106608</v>
      </c>
      <c r="D43" s="12">
        <f t="shared" si="1"/>
        <v>0.60600272851296044</v>
      </c>
      <c r="E43" s="11"/>
      <c r="F43" s="11">
        <v>69312</v>
      </c>
      <c r="G43" s="12">
        <f t="shared" si="2"/>
        <v>0.39399727148703956</v>
      </c>
      <c r="H43" s="11">
        <f t="shared" si="0"/>
        <v>175920</v>
      </c>
    </row>
    <row r="44" spans="2:8" ht="12.75" customHeight="1" x14ac:dyDescent="0.2">
      <c r="B44" s="10" t="s">
        <v>185</v>
      </c>
      <c r="C44" s="11">
        <v>44080</v>
      </c>
      <c r="D44" s="12">
        <f t="shared" si="1"/>
        <v>0.54285714285714282</v>
      </c>
      <c r="E44" s="14"/>
      <c r="F44" s="11">
        <v>37120</v>
      </c>
      <c r="G44" s="12">
        <f t="shared" si="2"/>
        <v>0.45714285714285713</v>
      </c>
      <c r="H44" s="11">
        <f t="shared" si="0"/>
        <v>81200</v>
      </c>
    </row>
    <row r="45" spans="2:8" ht="12.75" customHeight="1" x14ac:dyDescent="0.2">
      <c r="B45" s="10" t="s">
        <v>432</v>
      </c>
      <c r="C45" s="11">
        <v>1920</v>
      </c>
      <c r="D45" s="12">
        <f t="shared" ref="D45" si="27">+C45/$H45</f>
        <v>1</v>
      </c>
      <c r="E45" s="14"/>
      <c r="F45" s="11"/>
      <c r="G45" s="12">
        <f t="shared" ref="G45" si="28">+F45/$H45</f>
        <v>0</v>
      </c>
      <c r="H45" s="11">
        <f t="shared" ref="H45" si="29">+C45+F45</f>
        <v>1920</v>
      </c>
    </row>
    <row r="46" spans="2:8" ht="12.75" customHeight="1" x14ac:dyDescent="0.2">
      <c r="B46" s="10" t="s">
        <v>186</v>
      </c>
      <c r="C46" s="11">
        <v>5040</v>
      </c>
      <c r="D46" s="12">
        <f t="shared" si="1"/>
        <v>0.75</v>
      </c>
      <c r="E46" s="14"/>
      <c r="F46" s="11">
        <v>1680</v>
      </c>
      <c r="G46" s="12">
        <f t="shared" si="2"/>
        <v>0.25</v>
      </c>
      <c r="H46" s="11">
        <f t="shared" si="0"/>
        <v>6720</v>
      </c>
    </row>
    <row r="47" spans="2:8" ht="12.75" customHeight="1" x14ac:dyDescent="0.2">
      <c r="B47" s="10" t="s">
        <v>82</v>
      </c>
      <c r="C47" s="11">
        <v>530544</v>
      </c>
      <c r="D47" s="12">
        <f t="shared" si="1"/>
        <v>0.70277430430451648</v>
      </c>
      <c r="E47" s="14"/>
      <c r="F47" s="11">
        <v>224384</v>
      </c>
      <c r="G47" s="12">
        <f t="shared" si="2"/>
        <v>0.29722569569548352</v>
      </c>
      <c r="H47" s="11">
        <f t="shared" si="0"/>
        <v>754928</v>
      </c>
    </row>
    <row r="48" spans="2:8" ht="12.75" customHeight="1" x14ac:dyDescent="0.2">
      <c r="B48" s="10" t="s">
        <v>187</v>
      </c>
      <c r="C48" s="11">
        <v>9728</v>
      </c>
      <c r="D48" s="12">
        <f t="shared" si="1"/>
        <v>1</v>
      </c>
      <c r="E48" s="14"/>
      <c r="F48" s="11"/>
      <c r="G48" s="12">
        <f t="shared" si="2"/>
        <v>0</v>
      </c>
      <c r="H48" s="11">
        <f t="shared" si="0"/>
        <v>9728</v>
      </c>
    </row>
    <row r="49" spans="2:8" ht="12.75" customHeight="1" x14ac:dyDescent="0.2">
      <c r="B49" s="10" t="s">
        <v>62</v>
      </c>
      <c r="C49" s="11">
        <v>41904</v>
      </c>
      <c r="D49" s="12">
        <f t="shared" si="1"/>
        <v>0.52306770521270218</v>
      </c>
      <c r="E49" s="11"/>
      <c r="F49" s="11">
        <v>38208</v>
      </c>
      <c r="G49" s="12">
        <f t="shared" si="2"/>
        <v>0.47693229478729776</v>
      </c>
      <c r="H49" s="11">
        <f t="shared" si="0"/>
        <v>80112</v>
      </c>
    </row>
    <row r="50" spans="2:8" ht="12.75" customHeight="1" x14ac:dyDescent="0.2">
      <c r="B50" s="10" t="s">
        <v>188</v>
      </c>
      <c r="C50" s="11"/>
      <c r="D50" s="12">
        <f t="shared" si="1"/>
        <v>0</v>
      </c>
      <c r="E50" s="11"/>
      <c r="F50" s="11">
        <v>1088</v>
      </c>
      <c r="G50" s="12">
        <f t="shared" si="2"/>
        <v>1</v>
      </c>
      <c r="H50" s="11">
        <f t="shared" si="0"/>
        <v>1088</v>
      </c>
    </row>
    <row r="51" spans="2:8" ht="12.75" customHeight="1" x14ac:dyDescent="0.2">
      <c r="B51" s="10" t="s">
        <v>189</v>
      </c>
      <c r="C51" s="11">
        <v>320</v>
      </c>
      <c r="D51" s="12">
        <f t="shared" si="1"/>
        <v>0.23809523809523808</v>
      </c>
      <c r="E51" s="11"/>
      <c r="F51" s="11">
        <v>1024</v>
      </c>
      <c r="G51" s="12">
        <f t="shared" si="2"/>
        <v>0.76190476190476186</v>
      </c>
      <c r="H51" s="11">
        <f t="shared" si="0"/>
        <v>1344</v>
      </c>
    </row>
    <row r="52" spans="2:8" ht="12.75" customHeight="1" x14ac:dyDescent="0.2">
      <c r="B52" s="10" t="s">
        <v>190</v>
      </c>
      <c r="C52" s="11">
        <v>1024</v>
      </c>
      <c r="D52" s="12">
        <f t="shared" si="1"/>
        <v>0.61538461538461542</v>
      </c>
      <c r="E52" s="11"/>
      <c r="F52" s="11">
        <v>640</v>
      </c>
      <c r="G52" s="12">
        <f t="shared" si="2"/>
        <v>0.38461538461538464</v>
      </c>
      <c r="H52" s="11">
        <f t="shared" si="0"/>
        <v>1664</v>
      </c>
    </row>
    <row r="53" spans="2:8" ht="12.75" customHeight="1" x14ac:dyDescent="0.2">
      <c r="B53" s="10" t="s">
        <v>191</v>
      </c>
      <c r="C53" s="55">
        <v>1024</v>
      </c>
      <c r="D53" s="20">
        <f t="shared" si="1"/>
        <v>0.61538461538461542</v>
      </c>
      <c r="E53" s="19"/>
      <c r="F53" s="11">
        <v>640</v>
      </c>
      <c r="G53" s="12">
        <f t="shared" si="2"/>
        <v>0.38461538461538464</v>
      </c>
      <c r="H53" s="11">
        <f t="shared" si="0"/>
        <v>1664</v>
      </c>
    </row>
    <row r="54" spans="2:8" ht="12.75" customHeight="1" x14ac:dyDescent="0.2">
      <c r="B54" s="10" t="s">
        <v>283</v>
      </c>
      <c r="C54" s="11">
        <v>704</v>
      </c>
      <c r="D54" s="12">
        <f t="shared" si="1"/>
        <v>0.57894736842105265</v>
      </c>
      <c r="E54" s="11"/>
      <c r="F54" s="11">
        <v>512</v>
      </c>
      <c r="G54" s="12">
        <f t="shared" si="2"/>
        <v>0.42105263157894735</v>
      </c>
      <c r="H54" s="11">
        <f t="shared" si="0"/>
        <v>1216</v>
      </c>
    </row>
    <row r="55" spans="2:8" ht="12.75" customHeight="1" x14ac:dyDescent="0.2">
      <c r="B55" s="10" t="s">
        <v>192</v>
      </c>
      <c r="C55" s="11">
        <v>1152</v>
      </c>
      <c r="D55" s="12">
        <f t="shared" si="1"/>
        <v>5.4545454545454543E-2</v>
      </c>
      <c r="E55" s="11"/>
      <c r="F55" s="11">
        <v>19968</v>
      </c>
      <c r="G55" s="12">
        <f t="shared" si="2"/>
        <v>0.94545454545454544</v>
      </c>
      <c r="H55" s="11">
        <f t="shared" si="0"/>
        <v>21120</v>
      </c>
    </row>
    <row r="56" spans="2:8" ht="12.75" customHeight="1" x14ac:dyDescent="0.2">
      <c r="B56" s="10" t="s">
        <v>193</v>
      </c>
      <c r="C56" s="11">
        <v>1536</v>
      </c>
      <c r="D56" s="12">
        <f t="shared" si="1"/>
        <v>0.8</v>
      </c>
      <c r="E56" s="11"/>
      <c r="F56" s="11">
        <v>384</v>
      </c>
      <c r="G56" s="12">
        <f t="shared" si="2"/>
        <v>0.2</v>
      </c>
      <c r="H56" s="11">
        <f t="shared" si="0"/>
        <v>1920</v>
      </c>
    </row>
    <row r="57" spans="2:8" ht="12.75" customHeight="1" x14ac:dyDescent="0.2">
      <c r="B57" s="10" t="s">
        <v>433</v>
      </c>
      <c r="C57" s="11">
        <v>816</v>
      </c>
      <c r="D57" s="12">
        <f t="shared" ref="D57" si="30">+C57/$H57</f>
        <v>1</v>
      </c>
      <c r="E57" s="11"/>
      <c r="F57" s="11"/>
      <c r="G57" s="12">
        <f t="shared" ref="G57" si="31">+F57/$H57</f>
        <v>0</v>
      </c>
      <c r="H57" s="11">
        <f t="shared" ref="H57" si="32">+C57+F57</f>
        <v>816</v>
      </c>
    </row>
    <row r="58" spans="2:8" ht="12.75" customHeight="1" x14ac:dyDescent="0.2">
      <c r="B58" s="10" t="s">
        <v>194</v>
      </c>
      <c r="C58" s="11">
        <v>1728</v>
      </c>
      <c r="D58" s="12">
        <f t="shared" si="1"/>
        <v>0.25</v>
      </c>
      <c r="E58" s="14"/>
      <c r="F58" s="11">
        <v>5184</v>
      </c>
      <c r="G58" s="12">
        <f t="shared" si="2"/>
        <v>0.75</v>
      </c>
      <c r="H58" s="11">
        <f t="shared" si="0"/>
        <v>6912</v>
      </c>
    </row>
    <row r="59" spans="2:8" ht="12.75" customHeight="1" x14ac:dyDescent="0.2">
      <c r="B59" s="10" t="s">
        <v>195</v>
      </c>
      <c r="C59" s="11">
        <v>4976</v>
      </c>
      <c r="D59" s="12">
        <f t="shared" si="1"/>
        <v>0.55436720142602491</v>
      </c>
      <c r="E59" s="11"/>
      <c r="F59" s="17">
        <v>4000</v>
      </c>
      <c r="G59" s="12">
        <f t="shared" si="2"/>
        <v>0.44563279857397503</v>
      </c>
      <c r="H59" s="11">
        <f t="shared" si="0"/>
        <v>8976</v>
      </c>
    </row>
    <row r="60" spans="2:8" ht="12.75" customHeight="1" x14ac:dyDescent="0.2">
      <c r="B60" s="10" t="s">
        <v>196</v>
      </c>
      <c r="C60" s="11">
        <v>2880</v>
      </c>
      <c r="D60" s="12">
        <f t="shared" si="1"/>
        <v>1</v>
      </c>
      <c r="E60" s="11"/>
      <c r="F60" s="11"/>
      <c r="G60" s="12">
        <f t="shared" si="2"/>
        <v>0</v>
      </c>
      <c r="H60" s="11">
        <f t="shared" si="0"/>
        <v>2880</v>
      </c>
    </row>
    <row r="61" spans="2:8" ht="12.75" customHeight="1" x14ac:dyDescent="0.2">
      <c r="B61" s="10" t="s">
        <v>78</v>
      </c>
      <c r="C61" s="11"/>
      <c r="D61" s="12">
        <f t="shared" si="1"/>
        <v>0</v>
      </c>
      <c r="E61" s="11"/>
      <c r="F61" s="11">
        <v>3120</v>
      </c>
      <c r="G61" s="12">
        <f t="shared" si="2"/>
        <v>1</v>
      </c>
      <c r="H61" s="11">
        <f t="shared" si="0"/>
        <v>3120</v>
      </c>
    </row>
    <row r="62" spans="2:8" ht="12.75" customHeight="1" x14ac:dyDescent="0.2">
      <c r="B62" s="10" t="s">
        <v>66</v>
      </c>
      <c r="C62" s="11">
        <v>32064</v>
      </c>
      <c r="D62" s="12">
        <f t="shared" si="1"/>
        <v>0.57289879931389365</v>
      </c>
      <c r="E62" s="11"/>
      <c r="F62" s="11">
        <v>23904</v>
      </c>
      <c r="G62" s="12">
        <f t="shared" si="2"/>
        <v>0.42710120068610635</v>
      </c>
      <c r="H62" s="11">
        <f t="shared" si="0"/>
        <v>55968</v>
      </c>
    </row>
    <row r="63" spans="2:8" ht="12.75" customHeight="1" x14ac:dyDescent="0.2">
      <c r="B63" s="10" t="s">
        <v>197</v>
      </c>
      <c r="C63" s="11"/>
      <c r="D63" s="12">
        <f t="shared" si="1"/>
        <v>0</v>
      </c>
      <c r="E63" s="11"/>
      <c r="F63" s="11">
        <v>1680</v>
      </c>
      <c r="G63" s="12">
        <f t="shared" si="2"/>
        <v>1</v>
      </c>
      <c r="H63" s="11">
        <f t="shared" si="0"/>
        <v>1680</v>
      </c>
    </row>
    <row r="64" spans="2:8" ht="12.75" customHeight="1" x14ac:dyDescent="0.2">
      <c r="B64" s="10" t="s">
        <v>296</v>
      </c>
      <c r="C64" s="11">
        <v>960</v>
      </c>
      <c r="D64" s="12">
        <f t="shared" ref="D64" si="33">+C64/$H64</f>
        <v>1</v>
      </c>
      <c r="E64" s="11"/>
      <c r="F64" s="11"/>
      <c r="G64" s="12">
        <f t="shared" ref="G64" si="34">+F64/$H64</f>
        <v>0</v>
      </c>
      <c r="H64" s="11">
        <f t="shared" ref="H64" si="35">+C64+F64</f>
        <v>960</v>
      </c>
    </row>
    <row r="65" spans="2:8" ht="12.75" customHeight="1" x14ac:dyDescent="0.2">
      <c r="B65" s="10" t="s">
        <v>198</v>
      </c>
      <c r="C65" s="11">
        <v>3728</v>
      </c>
      <c r="D65" s="12">
        <f t="shared" si="1"/>
        <v>1</v>
      </c>
      <c r="E65" s="11"/>
      <c r="F65" s="11"/>
      <c r="G65" s="12">
        <f t="shared" si="2"/>
        <v>0</v>
      </c>
      <c r="H65" s="11">
        <f t="shared" si="0"/>
        <v>3728</v>
      </c>
    </row>
    <row r="66" spans="2:8" ht="12.75" customHeight="1" x14ac:dyDescent="0.2">
      <c r="B66" s="10" t="s">
        <v>72</v>
      </c>
      <c r="C66" s="17">
        <v>199984</v>
      </c>
      <c r="D66" s="12">
        <f t="shared" si="1"/>
        <v>0.61995932741431481</v>
      </c>
      <c r="E66" s="11"/>
      <c r="F66" s="56">
        <v>122592</v>
      </c>
      <c r="G66" s="12">
        <f t="shared" si="2"/>
        <v>0.38004067258568525</v>
      </c>
      <c r="H66" s="11">
        <f t="shared" si="0"/>
        <v>322576</v>
      </c>
    </row>
    <row r="67" spans="2:8" ht="12.75" customHeight="1" x14ac:dyDescent="0.2">
      <c r="B67" s="10" t="s">
        <v>199</v>
      </c>
      <c r="C67" s="17">
        <v>6048</v>
      </c>
      <c r="D67" s="12">
        <f t="shared" si="1"/>
        <v>0.68852459016393441</v>
      </c>
      <c r="E67" s="11"/>
      <c r="F67" s="17">
        <v>2736</v>
      </c>
      <c r="G67" s="12">
        <f t="shared" si="2"/>
        <v>0.31147540983606559</v>
      </c>
      <c r="H67" s="11">
        <f t="shared" si="0"/>
        <v>8784</v>
      </c>
    </row>
    <row r="68" spans="2:8" ht="12.75" customHeight="1" x14ac:dyDescent="0.2">
      <c r="B68" s="10" t="s">
        <v>200</v>
      </c>
      <c r="C68" s="11">
        <v>6896</v>
      </c>
      <c r="D68" s="12">
        <f t="shared" si="1"/>
        <v>0.37510879025239341</v>
      </c>
      <c r="E68" s="11"/>
      <c r="F68" s="11">
        <v>11488</v>
      </c>
      <c r="G68" s="12">
        <f t="shared" si="2"/>
        <v>0.62489120974760659</v>
      </c>
      <c r="H68" s="11">
        <f t="shared" si="0"/>
        <v>18384</v>
      </c>
    </row>
    <row r="69" spans="2:8" ht="12.75" customHeight="1" x14ac:dyDescent="0.2">
      <c r="B69" s="10" t="s">
        <v>67</v>
      </c>
      <c r="C69" s="17">
        <v>258576</v>
      </c>
      <c r="D69" s="12">
        <f t="shared" si="1"/>
        <v>0.61777522935779816</v>
      </c>
      <c r="E69" s="11"/>
      <c r="F69" s="17">
        <v>159984</v>
      </c>
      <c r="G69" s="12">
        <f t="shared" si="2"/>
        <v>0.38222477064220184</v>
      </c>
      <c r="H69" s="11">
        <f t="shared" si="0"/>
        <v>418560</v>
      </c>
    </row>
    <row r="70" spans="2:8" ht="12.75" customHeight="1" x14ac:dyDescent="0.2">
      <c r="B70" s="10" t="s">
        <v>201</v>
      </c>
      <c r="C70" s="11">
        <v>20208</v>
      </c>
      <c r="D70" s="12">
        <f t="shared" si="1"/>
        <v>0.34928097345132741</v>
      </c>
      <c r="E70" s="11"/>
      <c r="F70" s="11">
        <v>37648</v>
      </c>
      <c r="G70" s="12">
        <f t="shared" si="2"/>
        <v>0.65071902654867253</v>
      </c>
      <c r="H70" s="11">
        <f t="shared" si="0"/>
        <v>57856</v>
      </c>
    </row>
    <row r="71" spans="2:8" ht="12.75" customHeight="1" x14ac:dyDescent="0.2">
      <c r="B71" s="18" t="s">
        <v>202</v>
      </c>
      <c r="C71" s="11">
        <v>8832</v>
      </c>
      <c r="D71" s="12">
        <f t="shared" si="1"/>
        <v>0.39372325249643364</v>
      </c>
      <c r="E71" s="11"/>
      <c r="F71" s="11">
        <v>13600</v>
      </c>
      <c r="G71" s="12">
        <f t="shared" si="2"/>
        <v>0.6062767475035663</v>
      </c>
      <c r="H71" s="11">
        <f t="shared" si="0"/>
        <v>22432</v>
      </c>
    </row>
    <row r="72" spans="2:8" ht="12.75" customHeight="1" x14ac:dyDescent="0.2">
      <c r="B72" s="10" t="s">
        <v>203</v>
      </c>
      <c r="C72" s="11">
        <v>5088</v>
      </c>
      <c r="D72" s="12">
        <f t="shared" si="1"/>
        <v>0.80303030303030298</v>
      </c>
      <c r="E72" s="11"/>
      <c r="F72" s="11">
        <v>1248</v>
      </c>
      <c r="G72" s="12">
        <f t="shared" si="2"/>
        <v>0.19696969696969696</v>
      </c>
      <c r="H72" s="11">
        <f t="shared" si="0"/>
        <v>6336</v>
      </c>
    </row>
    <row r="73" spans="2:8" ht="12.75" customHeight="1" x14ac:dyDescent="0.2">
      <c r="B73" s="10" t="s">
        <v>68</v>
      </c>
      <c r="C73" s="11">
        <v>44736</v>
      </c>
      <c r="D73" s="12">
        <f t="shared" si="1"/>
        <v>0.69500372856077552</v>
      </c>
      <c r="E73" s="11"/>
      <c r="F73" s="11">
        <v>19632</v>
      </c>
      <c r="G73" s="12">
        <f t="shared" si="2"/>
        <v>0.30499627143922448</v>
      </c>
      <c r="H73" s="11">
        <f t="shared" si="0"/>
        <v>64368</v>
      </c>
    </row>
    <row r="74" spans="2:8" ht="12.75" customHeight="1" x14ac:dyDescent="0.2">
      <c r="B74" s="10" t="s">
        <v>204</v>
      </c>
      <c r="C74" s="11">
        <v>2256</v>
      </c>
      <c r="D74" s="12">
        <f t="shared" si="1"/>
        <v>0.61842105263157898</v>
      </c>
      <c r="E74" s="11"/>
      <c r="F74" s="11">
        <v>1392</v>
      </c>
      <c r="G74" s="12">
        <f t="shared" si="2"/>
        <v>0.38157894736842107</v>
      </c>
      <c r="H74" s="11">
        <f t="shared" si="0"/>
        <v>3648</v>
      </c>
    </row>
    <row r="75" spans="2:8" ht="12.75" customHeight="1" x14ac:dyDescent="0.2">
      <c r="B75" s="10" t="s">
        <v>205</v>
      </c>
      <c r="C75" s="11"/>
      <c r="D75" s="12">
        <f t="shared" si="1"/>
        <v>0</v>
      </c>
      <c r="E75" s="11"/>
      <c r="F75" s="11">
        <v>1776</v>
      </c>
      <c r="G75" s="12">
        <f t="shared" si="2"/>
        <v>1</v>
      </c>
      <c r="H75" s="11">
        <f t="shared" si="0"/>
        <v>1776</v>
      </c>
    </row>
    <row r="76" spans="2:8" ht="12.75" customHeight="1" x14ac:dyDescent="0.2">
      <c r="B76" s="10" t="s">
        <v>206</v>
      </c>
      <c r="C76" s="11">
        <v>3232</v>
      </c>
      <c r="D76" s="12">
        <f t="shared" si="1"/>
        <v>1</v>
      </c>
      <c r="E76" s="11"/>
      <c r="F76" s="11"/>
      <c r="G76" s="12">
        <f t="shared" si="2"/>
        <v>0</v>
      </c>
      <c r="H76" s="11">
        <f t="shared" si="0"/>
        <v>3232</v>
      </c>
    </row>
    <row r="77" spans="2:8" ht="12.75" customHeight="1" x14ac:dyDescent="0.2">
      <c r="B77" s="10" t="s">
        <v>207</v>
      </c>
      <c r="C77" s="17">
        <v>11360</v>
      </c>
      <c r="D77" s="12">
        <f t="shared" si="1"/>
        <v>0.63791554357592095</v>
      </c>
      <c r="E77" s="11"/>
      <c r="F77" s="17">
        <v>6448</v>
      </c>
      <c r="G77" s="12">
        <f t="shared" si="2"/>
        <v>0.36208445642407905</v>
      </c>
      <c r="H77" s="11">
        <f t="shared" si="0"/>
        <v>17808</v>
      </c>
    </row>
    <row r="78" spans="2:8" ht="12.75" customHeight="1" x14ac:dyDescent="0.2">
      <c r="B78" s="10" t="s">
        <v>208</v>
      </c>
      <c r="C78" s="17">
        <v>1664</v>
      </c>
      <c r="D78" s="12">
        <f t="shared" si="1"/>
        <v>1</v>
      </c>
      <c r="E78" s="11"/>
      <c r="F78" s="17"/>
      <c r="G78" s="12">
        <f t="shared" si="2"/>
        <v>0</v>
      </c>
      <c r="H78" s="11">
        <f t="shared" si="0"/>
        <v>1664</v>
      </c>
    </row>
    <row r="79" spans="2:8" ht="12.75" customHeight="1" x14ac:dyDescent="0.2">
      <c r="B79" s="10" t="s">
        <v>209</v>
      </c>
      <c r="C79" s="17">
        <v>49488</v>
      </c>
      <c r="D79" s="12">
        <f t="shared" ref="D79:D131" si="36">+C79/$H79</f>
        <v>0.62814784727863526</v>
      </c>
      <c r="E79" s="11"/>
      <c r="F79" s="17">
        <v>29296</v>
      </c>
      <c r="G79" s="12">
        <f t="shared" ref="G79:G131" si="37">+F79/$H79</f>
        <v>0.37185215272136474</v>
      </c>
      <c r="H79" s="11">
        <f t="shared" si="0"/>
        <v>78784</v>
      </c>
    </row>
    <row r="80" spans="2:8" ht="12.75" customHeight="1" x14ac:dyDescent="0.2">
      <c r="B80" s="10" t="s">
        <v>423</v>
      </c>
      <c r="C80" s="17">
        <v>528</v>
      </c>
      <c r="D80" s="12">
        <f t="shared" ref="D80" si="38">+C80/$H80</f>
        <v>1</v>
      </c>
      <c r="E80" s="11"/>
      <c r="F80" s="17"/>
      <c r="G80" s="12">
        <f t="shared" ref="G80" si="39">+F80/$H80</f>
        <v>0</v>
      </c>
      <c r="H80" s="11">
        <f t="shared" ref="H80" si="40">+C80+F80</f>
        <v>528</v>
      </c>
    </row>
    <row r="81" spans="2:9" ht="12.75" customHeight="1" x14ac:dyDescent="0.2">
      <c r="B81" s="10" t="s">
        <v>210</v>
      </c>
      <c r="C81" s="17">
        <v>320</v>
      </c>
      <c r="D81" s="12">
        <f t="shared" si="36"/>
        <v>1</v>
      </c>
      <c r="E81" s="11"/>
      <c r="F81" s="17"/>
      <c r="G81" s="12">
        <f t="shared" si="37"/>
        <v>0</v>
      </c>
      <c r="H81" s="11">
        <f t="shared" si="0"/>
        <v>320</v>
      </c>
      <c r="I81" s="24"/>
    </row>
    <row r="82" spans="2:9" ht="12.75" customHeight="1" x14ac:dyDescent="0.2">
      <c r="B82" s="10" t="s">
        <v>211</v>
      </c>
      <c r="C82" s="17">
        <v>3040</v>
      </c>
      <c r="D82" s="12">
        <f t="shared" si="36"/>
        <v>0.4935064935064935</v>
      </c>
      <c r="E82" s="11"/>
      <c r="F82" s="17">
        <v>3120</v>
      </c>
      <c r="G82" s="12">
        <f t="shared" si="37"/>
        <v>0.50649350649350644</v>
      </c>
      <c r="H82" s="11">
        <f t="shared" ref="H82:H131" si="41">+C82+F82</f>
        <v>6160</v>
      </c>
      <c r="I82" s="24"/>
    </row>
    <row r="83" spans="2:9" ht="12.75" customHeight="1" x14ac:dyDescent="0.2">
      <c r="B83" s="10" t="s">
        <v>212</v>
      </c>
      <c r="C83" s="17">
        <v>5840</v>
      </c>
      <c r="D83" s="12">
        <f t="shared" si="36"/>
        <v>0.83524027459954231</v>
      </c>
      <c r="E83" s="11"/>
      <c r="F83" s="17">
        <v>1152</v>
      </c>
      <c r="G83" s="12">
        <f t="shared" si="37"/>
        <v>0.16475972540045766</v>
      </c>
      <c r="H83" s="11">
        <f t="shared" si="41"/>
        <v>6992</v>
      </c>
      <c r="I83" s="89"/>
    </row>
    <row r="84" spans="2:9" ht="12.75" customHeight="1" x14ac:dyDescent="0.2">
      <c r="B84" s="10" t="s">
        <v>213</v>
      </c>
      <c r="C84" s="17">
        <v>9616</v>
      </c>
      <c r="D84" s="12">
        <f t="shared" si="36"/>
        <v>0.62474012474012475</v>
      </c>
      <c r="E84" s="11"/>
      <c r="F84" s="17">
        <v>5776</v>
      </c>
      <c r="G84" s="12">
        <f t="shared" si="37"/>
        <v>0.37525987525987525</v>
      </c>
      <c r="H84" s="11">
        <f t="shared" si="41"/>
        <v>15392</v>
      </c>
      <c r="I84" s="24"/>
    </row>
    <row r="85" spans="2:9" ht="12.75" customHeight="1" x14ac:dyDescent="0.2">
      <c r="B85" s="10" t="s">
        <v>214</v>
      </c>
      <c r="C85" s="17">
        <v>2912</v>
      </c>
      <c r="D85" s="12">
        <f t="shared" si="36"/>
        <v>0.42723004694835681</v>
      </c>
      <c r="E85" s="11"/>
      <c r="F85" s="17">
        <v>3904</v>
      </c>
      <c r="G85" s="12">
        <f t="shared" si="37"/>
        <v>0.57276995305164324</v>
      </c>
      <c r="H85" s="11">
        <f t="shared" si="41"/>
        <v>6816</v>
      </c>
      <c r="I85" s="24"/>
    </row>
    <row r="86" spans="2:9" ht="12.75" customHeight="1" x14ac:dyDescent="0.2">
      <c r="B86" s="10" t="s">
        <v>215</v>
      </c>
      <c r="C86" s="17">
        <v>19968</v>
      </c>
      <c r="D86" s="12">
        <f t="shared" si="36"/>
        <v>0.62151394422310757</v>
      </c>
      <c r="E86" s="11"/>
      <c r="F86" s="17">
        <v>12160</v>
      </c>
      <c r="G86" s="12">
        <f t="shared" si="37"/>
        <v>0.37848605577689243</v>
      </c>
      <c r="H86" s="11">
        <f t="shared" si="41"/>
        <v>32128</v>
      </c>
      <c r="I86" s="24"/>
    </row>
    <row r="87" spans="2:9" ht="12.75" customHeight="1" x14ac:dyDescent="0.2">
      <c r="B87" s="10" t="s">
        <v>216</v>
      </c>
      <c r="C87" s="17">
        <v>9024</v>
      </c>
      <c r="D87" s="12">
        <f t="shared" si="36"/>
        <v>1</v>
      </c>
      <c r="E87" s="11"/>
      <c r="F87" s="17"/>
      <c r="G87" s="12">
        <f t="shared" si="37"/>
        <v>0</v>
      </c>
      <c r="H87" s="11">
        <f t="shared" si="41"/>
        <v>9024</v>
      </c>
    </row>
    <row r="88" spans="2:9" ht="12.75" customHeight="1" x14ac:dyDescent="0.2">
      <c r="B88" s="10" t="s">
        <v>217</v>
      </c>
      <c r="C88" s="17">
        <v>4192</v>
      </c>
      <c r="D88" s="12">
        <f t="shared" si="36"/>
        <v>0.34159061277705344</v>
      </c>
      <c r="E88" s="11"/>
      <c r="F88" s="17">
        <v>8080</v>
      </c>
      <c r="G88" s="12">
        <f t="shared" si="37"/>
        <v>0.65840938722294651</v>
      </c>
      <c r="H88" s="11">
        <f t="shared" si="41"/>
        <v>12272</v>
      </c>
      <c r="I88" s="24"/>
    </row>
    <row r="89" spans="2:9" ht="12.75" customHeight="1" x14ac:dyDescent="0.2">
      <c r="B89" s="10" t="s">
        <v>218</v>
      </c>
      <c r="C89" s="17"/>
      <c r="D89" s="12">
        <f t="shared" si="36"/>
        <v>0</v>
      </c>
      <c r="E89" s="11"/>
      <c r="F89" s="17">
        <v>2960</v>
      </c>
      <c r="G89" s="12">
        <f t="shared" si="37"/>
        <v>1</v>
      </c>
      <c r="H89" s="11">
        <f t="shared" si="41"/>
        <v>2960</v>
      </c>
      <c r="I89" s="24"/>
    </row>
    <row r="90" spans="2:9" ht="12.75" customHeight="1" x14ac:dyDescent="0.2">
      <c r="B90" s="10" t="s">
        <v>140</v>
      </c>
      <c r="C90" s="17">
        <v>41888</v>
      </c>
      <c r="D90" s="12">
        <f t="shared" si="36"/>
        <v>0.90120481927710838</v>
      </c>
      <c r="E90" s="11"/>
      <c r="F90" s="17">
        <v>4592</v>
      </c>
      <c r="G90" s="12">
        <f t="shared" si="37"/>
        <v>9.8795180722891562E-2</v>
      </c>
      <c r="H90" s="11">
        <f t="shared" si="41"/>
        <v>46480</v>
      </c>
      <c r="I90" s="89"/>
    </row>
    <row r="91" spans="2:9" ht="12.75" customHeight="1" x14ac:dyDescent="0.2">
      <c r="B91" s="10" t="s">
        <v>100</v>
      </c>
      <c r="C91" s="17">
        <v>13488</v>
      </c>
      <c r="D91" s="12">
        <f t="shared" si="36"/>
        <v>0.66587677725118488</v>
      </c>
      <c r="E91" s="11"/>
      <c r="F91" s="17">
        <v>6768</v>
      </c>
      <c r="G91" s="12">
        <f t="shared" si="37"/>
        <v>0.33412322274881517</v>
      </c>
      <c r="H91" s="11">
        <f t="shared" si="41"/>
        <v>20256</v>
      </c>
      <c r="I91" s="24"/>
    </row>
    <row r="92" spans="2:9" ht="12.75" customHeight="1" x14ac:dyDescent="0.2">
      <c r="B92" s="10" t="s">
        <v>219</v>
      </c>
      <c r="C92" s="17">
        <v>1392</v>
      </c>
      <c r="D92" s="12">
        <f t="shared" si="36"/>
        <v>1</v>
      </c>
      <c r="E92" s="11"/>
      <c r="F92" s="17"/>
      <c r="G92" s="12">
        <f t="shared" si="37"/>
        <v>0</v>
      </c>
      <c r="H92" s="11">
        <f t="shared" si="41"/>
        <v>1392</v>
      </c>
      <c r="I92" s="24"/>
    </row>
    <row r="93" spans="2:9" ht="12.75" customHeight="1" x14ac:dyDescent="0.2">
      <c r="B93" s="10" t="s">
        <v>220</v>
      </c>
      <c r="C93" s="17">
        <v>495152</v>
      </c>
      <c r="D93" s="12">
        <f t="shared" si="36"/>
        <v>0.71477734663710268</v>
      </c>
      <c r="E93" s="11"/>
      <c r="F93" s="17">
        <v>197584</v>
      </c>
      <c r="G93" s="12">
        <f t="shared" si="37"/>
        <v>0.28522265336289726</v>
      </c>
      <c r="H93" s="11">
        <f t="shared" si="41"/>
        <v>692736</v>
      </c>
      <c r="I93" s="24"/>
    </row>
    <row r="94" spans="2:9" ht="12.75" customHeight="1" x14ac:dyDescent="0.2">
      <c r="B94" s="10" t="s">
        <v>297</v>
      </c>
      <c r="C94" s="17">
        <v>2736</v>
      </c>
      <c r="D94" s="12">
        <f t="shared" ref="D94" si="42">+C94/$H94</f>
        <v>0.54807692307692313</v>
      </c>
      <c r="E94" s="11"/>
      <c r="F94" s="17">
        <v>2256</v>
      </c>
      <c r="G94" s="12">
        <f t="shared" ref="G94" si="43">+F94/$H94</f>
        <v>0.45192307692307693</v>
      </c>
      <c r="H94" s="11">
        <f t="shared" ref="H94" si="44">+C94+F94</f>
        <v>4992</v>
      </c>
      <c r="I94" s="24"/>
    </row>
    <row r="95" spans="2:9" ht="12.75" customHeight="1" x14ac:dyDescent="0.2">
      <c r="B95" s="10" t="s">
        <v>221</v>
      </c>
      <c r="C95" s="17">
        <v>5904</v>
      </c>
      <c r="D95" s="12">
        <f t="shared" si="36"/>
        <v>0.6089108910891089</v>
      </c>
      <c r="E95" s="11"/>
      <c r="F95" s="17">
        <v>3792</v>
      </c>
      <c r="G95" s="12">
        <f t="shared" si="37"/>
        <v>0.3910891089108911</v>
      </c>
      <c r="H95" s="11">
        <f t="shared" si="41"/>
        <v>9696</v>
      </c>
      <c r="I95" s="24"/>
    </row>
    <row r="96" spans="2:9" ht="12.75" customHeight="1" x14ac:dyDescent="0.2">
      <c r="B96" s="10" t="s">
        <v>222</v>
      </c>
      <c r="C96" s="17">
        <v>464</v>
      </c>
      <c r="D96" s="12">
        <f t="shared" si="36"/>
        <v>0.55238095238095242</v>
      </c>
      <c r="E96" s="11"/>
      <c r="F96" s="17">
        <v>376</v>
      </c>
      <c r="G96" s="12">
        <f t="shared" si="37"/>
        <v>0.44761904761904764</v>
      </c>
      <c r="H96" s="11">
        <f t="shared" si="41"/>
        <v>840</v>
      </c>
      <c r="I96" s="24"/>
    </row>
    <row r="97" spans="2:9" ht="12.75" customHeight="1" x14ac:dyDescent="0.2">
      <c r="B97" s="10" t="s">
        <v>223</v>
      </c>
      <c r="C97" s="17">
        <v>4032</v>
      </c>
      <c r="D97" s="12">
        <f t="shared" si="36"/>
        <v>0.75</v>
      </c>
      <c r="E97" s="11"/>
      <c r="F97" s="17">
        <v>1344</v>
      </c>
      <c r="G97" s="12">
        <f t="shared" si="37"/>
        <v>0.25</v>
      </c>
      <c r="H97" s="11">
        <f t="shared" si="41"/>
        <v>5376</v>
      </c>
      <c r="I97" s="24"/>
    </row>
    <row r="98" spans="2:9" ht="12.75" customHeight="1" x14ac:dyDescent="0.2">
      <c r="B98" s="10" t="s">
        <v>224</v>
      </c>
      <c r="C98" s="17">
        <v>5760</v>
      </c>
      <c r="D98" s="12">
        <f t="shared" si="36"/>
        <v>0.83916083916083917</v>
      </c>
      <c r="E98" s="11"/>
      <c r="F98" s="17">
        <v>1104</v>
      </c>
      <c r="G98" s="12">
        <f t="shared" si="37"/>
        <v>0.16083916083916083</v>
      </c>
      <c r="H98" s="11">
        <f t="shared" si="41"/>
        <v>6864</v>
      </c>
      <c r="I98" s="24"/>
    </row>
    <row r="99" spans="2:9" ht="12.75" customHeight="1" x14ac:dyDescent="0.2">
      <c r="B99" s="10" t="s">
        <v>225</v>
      </c>
      <c r="C99" s="17">
        <v>8736</v>
      </c>
      <c r="D99" s="12">
        <f t="shared" si="36"/>
        <v>0.55151515151515151</v>
      </c>
      <c r="E99" s="11"/>
      <c r="F99" s="17">
        <v>7104</v>
      </c>
      <c r="G99" s="12">
        <f t="shared" si="37"/>
        <v>0.44848484848484849</v>
      </c>
      <c r="H99" s="11">
        <f t="shared" si="41"/>
        <v>15840</v>
      </c>
      <c r="I99" s="24"/>
    </row>
    <row r="100" spans="2:9" ht="12.75" customHeight="1" x14ac:dyDescent="0.2">
      <c r="B100" s="10" t="s">
        <v>226</v>
      </c>
      <c r="C100" s="17">
        <v>40960</v>
      </c>
      <c r="D100" s="12">
        <f t="shared" si="36"/>
        <v>0.71748878923766812</v>
      </c>
      <c r="E100" s="11"/>
      <c r="F100" s="17">
        <v>16128</v>
      </c>
      <c r="G100" s="12">
        <f t="shared" si="37"/>
        <v>0.28251121076233182</v>
      </c>
      <c r="H100" s="11">
        <f t="shared" si="41"/>
        <v>57088</v>
      </c>
      <c r="I100" s="24"/>
    </row>
    <row r="101" spans="2:9" ht="12.75" customHeight="1" x14ac:dyDescent="0.2">
      <c r="B101" s="10" t="s">
        <v>227</v>
      </c>
      <c r="C101" s="17"/>
      <c r="D101" s="12">
        <f t="shared" si="36"/>
        <v>0</v>
      </c>
      <c r="E101" s="11"/>
      <c r="F101" s="17">
        <v>480</v>
      </c>
      <c r="G101" s="12">
        <f t="shared" si="37"/>
        <v>1</v>
      </c>
      <c r="H101" s="11">
        <f t="shared" si="41"/>
        <v>480</v>
      </c>
      <c r="I101" s="24"/>
    </row>
    <row r="102" spans="2:9" ht="12.75" customHeight="1" x14ac:dyDescent="0.2">
      <c r="B102" s="10" t="s">
        <v>228</v>
      </c>
      <c r="C102" s="17">
        <v>1712</v>
      </c>
      <c r="D102" s="12">
        <f t="shared" si="36"/>
        <v>0.30440967283072545</v>
      </c>
      <c r="E102" s="11"/>
      <c r="F102" s="17">
        <v>3912</v>
      </c>
      <c r="G102" s="12">
        <f t="shared" si="37"/>
        <v>0.69559032716927449</v>
      </c>
      <c r="H102" s="11">
        <f t="shared" si="41"/>
        <v>5624</v>
      </c>
    </row>
    <row r="103" spans="2:9" ht="12.75" customHeight="1" x14ac:dyDescent="0.2">
      <c r="B103" s="10" t="s">
        <v>229</v>
      </c>
      <c r="C103" s="17">
        <v>5904</v>
      </c>
      <c r="D103" s="12">
        <f t="shared" si="36"/>
        <v>0.25571725571725573</v>
      </c>
      <c r="E103" s="11"/>
      <c r="F103" s="17">
        <v>17184</v>
      </c>
      <c r="G103" s="12">
        <f t="shared" si="37"/>
        <v>0.74428274428274432</v>
      </c>
      <c r="H103" s="11">
        <f t="shared" si="41"/>
        <v>23088</v>
      </c>
    </row>
    <row r="104" spans="2:9" ht="12.75" customHeight="1" x14ac:dyDescent="0.2">
      <c r="B104" s="10" t="s">
        <v>379</v>
      </c>
      <c r="C104" s="17">
        <v>7008</v>
      </c>
      <c r="D104" s="12">
        <f t="shared" ref="D104" si="45">+C104/$H104</f>
        <v>0.80073126142595974</v>
      </c>
      <c r="E104" s="11"/>
      <c r="F104" s="17">
        <v>1744</v>
      </c>
      <c r="G104" s="12">
        <f t="shared" ref="G104" si="46">+F104/$H104</f>
        <v>0.19926873857404023</v>
      </c>
      <c r="H104" s="11">
        <f t="shared" ref="H104" si="47">+C104+F104</f>
        <v>8752</v>
      </c>
    </row>
    <row r="105" spans="2:9" ht="12.75" customHeight="1" x14ac:dyDescent="0.2">
      <c r="B105" s="10" t="s">
        <v>279</v>
      </c>
      <c r="C105" s="17">
        <v>4032</v>
      </c>
      <c r="D105" s="12">
        <f t="shared" ref="D105" si="48">+C105/$H105</f>
        <v>1</v>
      </c>
      <c r="E105" s="11"/>
      <c r="F105" s="17"/>
      <c r="G105" s="12">
        <f t="shared" ref="G105" si="49">+F105/$H105</f>
        <v>0</v>
      </c>
      <c r="H105" s="11">
        <f t="shared" ref="H105" si="50">+C105+F105</f>
        <v>4032</v>
      </c>
    </row>
    <row r="106" spans="2:9" ht="12.75" customHeight="1" x14ac:dyDescent="0.2">
      <c r="B106" s="10" t="s">
        <v>70</v>
      </c>
      <c r="C106" s="17">
        <v>38496</v>
      </c>
      <c r="D106" s="12">
        <f t="shared" si="36"/>
        <v>0.68900343642611683</v>
      </c>
      <c r="E106" s="11"/>
      <c r="F106" s="17">
        <v>17376</v>
      </c>
      <c r="G106" s="12">
        <f t="shared" si="37"/>
        <v>0.31099656357388317</v>
      </c>
      <c r="H106" s="11">
        <f t="shared" si="41"/>
        <v>55872</v>
      </c>
    </row>
    <row r="107" spans="2:9" ht="12.75" customHeight="1" x14ac:dyDescent="0.2">
      <c r="B107" s="10" t="s">
        <v>230</v>
      </c>
      <c r="C107" s="17">
        <v>6960</v>
      </c>
      <c r="D107" s="12">
        <f t="shared" si="36"/>
        <v>0.66820276497695852</v>
      </c>
      <c r="E107" s="11"/>
      <c r="F107" s="17">
        <v>3456</v>
      </c>
      <c r="G107" s="12">
        <f t="shared" si="37"/>
        <v>0.33179723502304148</v>
      </c>
      <c r="H107" s="11">
        <f t="shared" si="41"/>
        <v>10416</v>
      </c>
    </row>
    <row r="108" spans="2:9" ht="12.75" customHeight="1" x14ac:dyDescent="0.2">
      <c r="B108" s="10" t="s">
        <v>71</v>
      </c>
      <c r="C108" s="17">
        <v>54336</v>
      </c>
      <c r="D108" s="12">
        <f t="shared" si="36"/>
        <v>0.56713426853707416</v>
      </c>
      <c r="E108" s="11"/>
      <c r="F108" s="17">
        <v>41472</v>
      </c>
      <c r="G108" s="12">
        <f t="shared" si="37"/>
        <v>0.43286573146292584</v>
      </c>
      <c r="H108" s="11">
        <f t="shared" si="41"/>
        <v>95808</v>
      </c>
    </row>
    <row r="109" spans="2:9" ht="12.75" customHeight="1" x14ac:dyDescent="0.2">
      <c r="B109" s="10" t="s">
        <v>284</v>
      </c>
      <c r="C109" s="17">
        <v>1520</v>
      </c>
      <c r="D109" s="12">
        <f t="shared" ref="D109" si="51">+C109/$H109</f>
        <v>1</v>
      </c>
      <c r="E109" s="11"/>
      <c r="F109" s="17"/>
      <c r="G109" s="12">
        <f t="shared" ref="G109" si="52">+F109/$H109</f>
        <v>0</v>
      </c>
      <c r="H109" s="11">
        <f t="shared" ref="H109" si="53">+C109+F109</f>
        <v>1520</v>
      </c>
    </row>
    <row r="110" spans="2:9" ht="12.75" customHeight="1" x14ac:dyDescent="0.2">
      <c r="B110" s="10" t="s">
        <v>231</v>
      </c>
      <c r="C110" s="17"/>
      <c r="D110" s="12">
        <f t="shared" si="36"/>
        <v>0</v>
      </c>
      <c r="E110" s="11"/>
      <c r="F110" s="17">
        <v>640</v>
      </c>
      <c r="G110" s="12">
        <f t="shared" si="37"/>
        <v>1</v>
      </c>
      <c r="H110" s="11">
        <f t="shared" si="41"/>
        <v>640</v>
      </c>
    </row>
    <row r="111" spans="2:9" ht="12.75" customHeight="1" x14ac:dyDescent="0.2">
      <c r="B111" s="10" t="s">
        <v>232</v>
      </c>
      <c r="C111" s="17"/>
      <c r="D111" s="12">
        <f t="shared" si="36"/>
        <v>0</v>
      </c>
      <c r="E111" s="11"/>
      <c r="F111" s="17">
        <v>6016</v>
      </c>
      <c r="G111" s="12">
        <f t="shared" si="37"/>
        <v>1</v>
      </c>
      <c r="H111" s="11">
        <f t="shared" si="41"/>
        <v>6016</v>
      </c>
    </row>
    <row r="112" spans="2:9" ht="12.75" customHeight="1" x14ac:dyDescent="0.2">
      <c r="B112" s="10" t="s">
        <v>233</v>
      </c>
      <c r="C112" s="17">
        <v>3760</v>
      </c>
      <c r="D112" s="12">
        <f t="shared" si="36"/>
        <v>0.72085889570552142</v>
      </c>
      <c r="E112" s="11"/>
      <c r="F112" s="17">
        <v>1456</v>
      </c>
      <c r="G112" s="12">
        <f t="shared" si="37"/>
        <v>0.27914110429447853</v>
      </c>
      <c r="H112" s="11">
        <f t="shared" si="41"/>
        <v>5216</v>
      </c>
    </row>
    <row r="113" spans="2:8" ht="12.75" customHeight="1" x14ac:dyDescent="0.2">
      <c r="B113" s="10" t="s">
        <v>99</v>
      </c>
      <c r="C113" s="17">
        <v>2768</v>
      </c>
      <c r="D113" s="12">
        <f t="shared" si="36"/>
        <v>0.44473007712082263</v>
      </c>
      <c r="E113" s="11"/>
      <c r="F113" s="17">
        <v>3456</v>
      </c>
      <c r="G113" s="12">
        <f t="shared" si="37"/>
        <v>0.55526992287917742</v>
      </c>
      <c r="H113" s="11">
        <f t="shared" si="41"/>
        <v>6224</v>
      </c>
    </row>
    <row r="114" spans="2:8" ht="12.75" customHeight="1" x14ac:dyDescent="0.2">
      <c r="B114" s="10" t="s">
        <v>73</v>
      </c>
      <c r="C114" s="17">
        <v>81744</v>
      </c>
      <c r="D114" s="12">
        <f t="shared" si="36"/>
        <v>0.59901512486809705</v>
      </c>
      <c r="E114" s="11"/>
      <c r="F114" s="17">
        <v>54720</v>
      </c>
      <c r="G114" s="12">
        <f t="shared" si="37"/>
        <v>0.4009848751319029</v>
      </c>
      <c r="H114" s="11">
        <f t="shared" si="41"/>
        <v>136464</v>
      </c>
    </row>
    <row r="115" spans="2:8" ht="12.75" customHeight="1" x14ac:dyDescent="0.2">
      <c r="B115" s="10" t="s">
        <v>434</v>
      </c>
      <c r="C115" s="17"/>
      <c r="D115" s="12">
        <f t="shared" ref="D115" si="54">+C115/$H115</f>
        <v>0</v>
      </c>
      <c r="E115" s="11"/>
      <c r="F115" s="17">
        <v>1040</v>
      </c>
      <c r="G115" s="12">
        <f t="shared" ref="G115" si="55">+F115/$H115</f>
        <v>1</v>
      </c>
      <c r="H115" s="11">
        <f t="shared" ref="H115" si="56">+C115+F115</f>
        <v>1040</v>
      </c>
    </row>
    <row r="116" spans="2:8" ht="12.75" customHeight="1" x14ac:dyDescent="0.2">
      <c r="B116" s="10" t="s">
        <v>234</v>
      </c>
      <c r="C116" s="17">
        <v>400</v>
      </c>
      <c r="D116" s="12">
        <f t="shared" si="36"/>
        <v>1</v>
      </c>
      <c r="E116" s="11"/>
      <c r="F116" s="17"/>
      <c r="G116" s="12">
        <f t="shared" si="37"/>
        <v>0</v>
      </c>
      <c r="H116" s="11">
        <f t="shared" si="41"/>
        <v>400</v>
      </c>
    </row>
    <row r="117" spans="2:8" ht="12.75" customHeight="1" x14ac:dyDescent="0.2">
      <c r="B117" s="10" t="s">
        <v>435</v>
      </c>
      <c r="C117" s="17">
        <v>528</v>
      </c>
      <c r="D117" s="12">
        <f t="shared" ref="D117" si="57">+C117/$H117</f>
        <v>1</v>
      </c>
      <c r="E117" s="11"/>
      <c r="F117" s="17"/>
      <c r="G117" s="12">
        <f t="shared" ref="G117" si="58">+F117/$H117</f>
        <v>0</v>
      </c>
      <c r="H117" s="11">
        <f t="shared" ref="H117" si="59">+C117+F117</f>
        <v>528</v>
      </c>
    </row>
    <row r="118" spans="2:8" ht="12.75" customHeight="1" x14ac:dyDescent="0.2">
      <c r="B118" s="10" t="s">
        <v>55</v>
      </c>
      <c r="C118" s="17">
        <v>5424</v>
      </c>
      <c r="D118" s="12">
        <f t="shared" si="36"/>
        <v>0.8014184397163121</v>
      </c>
      <c r="E118" s="11"/>
      <c r="F118" s="17">
        <v>1344</v>
      </c>
      <c r="G118" s="12">
        <f t="shared" si="37"/>
        <v>0.19858156028368795</v>
      </c>
      <c r="H118" s="11">
        <f t="shared" si="41"/>
        <v>6768</v>
      </c>
    </row>
    <row r="119" spans="2:8" ht="12.75" customHeight="1" x14ac:dyDescent="0.2">
      <c r="B119" s="10" t="s">
        <v>61</v>
      </c>
      <c r="C119" s="17">
        <v>71472</v>
      </c>
      <c r="D119" s="12">
        <f t="shared" si="36"/>
        <v>0.85199313370207896</v>
      </c>
      <c r="E119" s="11"/>
      <c r="F119" s="17">
        <v>12416</v>
      </c>
      <c r="G119" s="12">
        <f t="shared" si="37"/>
        <v>0.14800686629792104</v>
      </c>
      <c r="H119" s="11">
        <f t="shared" si="41"/>
        <v>83888</v>
      </c>
    </row>
    <row r="120" spans="2:8" ht="12.75" customHeight="1" x14ac:dyDescent="0.2">
      <c r="B120" s="10" t="s">
        <v>235</v>
      </c>
      <c r="C120" s="17">
        <v>6624</v>
      </c>
      <c r="D120" s="12">
        <f t="shared" si="36"/>
        <v>0.49285714285714288</v>
      </c>
      <c r="E120" s="11"/>
      <c r="F120" s="17">
        <v>6816</v>
      </c>
      <c r="G120" s="12">
        <f t="shared" si="37"/>
        <v>0.50714285714285712</v>
      </c>
      <c r="H120" s="11">
        <f t="shared" si="41"/>
        <v>13440</v>
      </c>
    </row>
    <row r="121" spans="2:8" ht="12.75" customHeight="1" x14ac:dyDescent="0.2">
      <c r="B121" s="10" t="s">
        <v>285</v>
      </c>
      <c r="C121" s="17">
        <v>1664</v>
      </c>
      <c r="D121" s="12">
        <f t="shared" ref="D121" si="60">+C121/$H121</f>
        <v>1</v>
      </c>
      <c r="E121" s="11"/>
      <c r="F121" s="17"/>
      <c r="G121" s="12">
        <f t="shared" ref="G121" si="61">+F121/$H121</f>
        <v>0</v>
      </c>
      <c r="H121" s="11">
        <f t="shared" ref="H121" si="62">+C121+F121</f>
        <v>1664</v>
      </c>
    </row>
    <row r="122" spans="2:8" ht="12.75" customHeight="1" x14ac:dyDescent="0.2">
      <c r="B122" s="10" t="s">
        <v>236</v>
      </c>
      <c r="C122" s="17">
        <v>4800</v>
      </c>
      <c r="D122" s="12">
        <f t="shared" si="36"/>
        <v>1</v>
      </c>
      <c r="E122" s="11"/>
      <c r="F122" s="17"/>
      <c r="G122" s="12">
        <f t="shared" si="37"/>
        <v>0</v>
      </c>
      <c r="H122" s="11">
        <f t="shared" si="41"/>
        <v>4800</v>
      </c>
    </row>
    <row r="123" spans="2:8" ht="12.75" customHeight="1" x14ac:dyDescent="0.2">
      <c r="B123" s="10" t="s">
        <v>237</v>
      </c>
      <c r="C123" s="17">
        <v>4848</v>
      </c>
      <c r="D123" s="12">
        <f t="shared" si="36"/>
        <v>0.4719626168224299</v>
      </c>
      <c r="E123" s="11"/>
      <c r="F123" s="17">
        <v>5424</v>
      </c>
      <c r="G123" s="12">
        <f t="shared" si="37"/>
        <v>0.5280373831775701</v>
      </c>
      <c r="H123" s="11">
        <f t="shared" si="41"/>
        <v>10272</v>
      </c>
    </row>
    <row r="124" spans="2:8" x14ac:dyDescent="0.2">
      <c r="B124" s="10" t="s">
        <v>238</v>
      </c>
      <c r="C124" s="17">
        <v>3840</v>
      </c>
      <c r="D124" s="12">
        <f t="shared" si="36"/>
        <v>0.65573770491803274</v>
      </c>
      <c r="E124" s="11"/>
      <c r="F124" s="17">
        <v>2016</v>
      </c>
      <c r="G124" s="12">
        <f t="shared" si="37"/>
        <v>0.34426229508196721</v>
      </c>
      <c r="H124" s="11">
        <f t="shared" si="41"/>
        <v>5856</v>
      </c>
    </row>
    <row r="125" spans="2:8" x14ac:dyDescent="0.2">
      <c r="B125" s="10" t="s">
        <v>74</v>
      </c>
      <c r="C125" s="17">
        <v>37920</v>
      </c>
      <c r="D125" s="12">
        <f t="shared" si="36"/>
        <v>0.60167555217060165</v>
      </c>
      <c r="E125" s="11"/>
      <c r="F125" s="17">
        <v>25104</v>
      </c>
      <c r="G125" s="12">
        <f t="shared" si="37"/>
        <v>0.3983244478293983</v>
      </c>
      <c r="H125" s="11">
        <f t="shared" si="41"/>
        <v>63024</v>
      </c>
    </row>
    <row r="126" spans="2:8" x14ac:dyDescent="0.2">
      <c r="B126" s="10" t="s">
        <v>239</v>
      </c>
      <c r="C126" s="17"/>
      <c r="D126" s="12">
        <f t="shared" si="36"/>
        <v>0</v>
      </c>
      <c r="E126" s="11"/>
      <c r="F126" s="17">
        <v>2592</v>
      </c>
      <c r="G126" s="12">
        <f t="shared" si="37"/>
        <v>1</v>
      </c>
      <c r="H126" s="11">
        <f t="shared" si="41"/>
        <v>2592</v>
      </c>
    </row>
    <row r="127" spans="2:8" x14ac:dyDescent="0.2">
      <c r="B127" s="10" t="s">
        <v>240</v>
      </c>
      <c r="C127" s="17">
        <v>23120</v>
      </c>
      <c r="D127" s="12">
        <f t="shared" si="36"/>
        <v>0.5640124902419984</v>
      </c>
      <c r="E127" s="11"/>
      <c r="F127" s="17">
        <v>17872</v>
      </c>
      <c r="G127" s="12">
        <f t="shared" si="37"/>
        <v>0.43598750975800155</v>
      </c>
      <c r="H127" s="11">
        <f t="shared" si="41"/>
        <v>40992</v>
      </c>
    </row>
    <row r="128" spans="2:8" x14ac:dyDescent="0.2">
      <c r="B128" s="10" t="s">
        <v>121</v>
      </c>
      <c r="C128" s="17">
        <v>81072</v>
      </c>
      <c r="D128" s="12">
        <f t="shared" si="36"/>
        <v>0.58666203542896844</v>
      </c>
      <c r="E128" s="11"/>
      <c r="F128" s="17">
        <v>57120</v>
      </c>
      <c r="G128" s="12">
        <f t="shared" si="37"/>
        <v>0.41333796457103161</v>
      </c>
      <c r="H128" s="11">
        <f t="shared" si="41"/>
        <v>138192</v>
      </c>
    </row>
    <row r="129" spans="2:8" x14ac:dyDescent="0.2">
      <c r="B129" s="10" t="s">
        <v>241</v>
      </c>
      <c r="C129" s="17">
        <v>7104</v>
      </c>
      <c r="D129" s="12">
        <f t="shared" si="36"/>
        <v>0.80434782608695654</v>
      </c>
      <c r="E129" s="11"/>
      <c r="F129" s="17">
        <v>1728</v>
      </c>
      <c r="G129" s="12">
        <f t="shared" si="37"/>
        <v>0.19565217391304349</v>
      </c>
      <c r="H129" s="11">
        <f t="shared" si="41"/>
        <v>8832</v>
      </c>
    </row>
    <row r="130" spans="2:8" x14ac:dyDescent="0.2">
      <c r="B130" s="10" t="s">
        <v>242</v>
      </c>
      <c r="C130" s="17">
        <v>8240</v>
      </c>
      <c r="D130" s="12">
        <f t="shared" si="36"/>
        <v>0.70451436388508892</v>
      </c>
      <c r="E130" s="11"/>
      <c r="F130" s="17">
        <v>3456</v>
      </c>
      <c r="G130" s="12">
        <f t="shared" si="37"/>
        <v>0.29548563611491108</v>
      </c>
      <c r="H130" s="11">
        <f t="shared" si="41"/>
        <v>11696</v>
      </c>
    </row>
    <row r="131" spans="2:8" x14ac:dyDescent="0.2">
      <c r="B131" s="10" t="s">
        <v>243</v>
      </c>
      <c r="C131" s="17">
        <v>2880</v>
      </c>
      <c r="D131" s="12">
        <f t="shared" si="36"/>
        <v>1</v>
      </c>
      <c r="E131" s="11"/>
      <c r="F131" s="17"/>
      <c r="G131" s="12">
        <f t="shared" si="37"/>
        <v>0</v>
      </c>
      <c r="H131" s="11">
        <f t="shared" si="41"/>
        <v>2880</v>
      </c>
    </row>
    <row r="132" spans="2:8" x14ac:dyDescent="0.2">
      <c r="B132" s="10" t="s">
        <v>244</v>
      </c>
      <c r="C132" s="17">
        <v>3696</v>
      </c>
      <c r="D132" s="12">
        <f t="shared" ref="D132" si="63">+C132/$H132</f>
        <v>0.73333333333333328</v>
      </c>
      <c r="E132" s="11"/>
      <c r="F132" s="17">
        <v>1344</v>
      </c>
      <c r="G132" s="12">
        <f t="shared" ref="G132" si="64">+F132/$H132</f>
        <v>0.26666666666666666</v>
      </c>
      <c r="H132" s="11">
        <f t="shared" ref="H132" si="65">+C132+F132</f>
        <v>5040</v>
      </c>
    </row>
    <row r="133" spans="2:8" x14ac:dyDescent="0.2">
      <c r="B133" s="10" t="s">
        <v>404</v>
      </c>
      <c r="C133" s="17">
        <v>3088</v>
      </c>
      <c r="D133" s="12">
        <f t="shared" ref="D133:D134" si="66">+C133/$H133</f>
        <v>1</v>
      </c>
      <c r="E133" s="11"/>
      <c r="F133" s="17"/>
      <c r="G133" s="12">
        <f t="shared" ref="G133:G134" si="67">+F133/$H133</f>
        <v>0</v>
      </c>
      <c r="H133" s="11">
        <f t="shared" ref="H133:H134" si="68">+C133+F133</f>
        <v>3088</v>
      </c>
    </row>
    <row r="134" spans="2:8" x14ac:dyDescent="0.2">
      <c r="B134" s="10" t="s">
        <v>130</v>
      </c>
      <c r="C134" s="17">
        <v>9632</v>
      </c>
      <c r="D134" s="12">
        <f t="shared" si="66"/>
        <v>0.86994219653179194</v>
      </c>
      <c r="E134" s="11"/>
      <c r="F134" s="17">
        <v>1440</v>
      </c>
      <c r="G134" s="12">
        <f t="shared" si="67"/>
        <v>0.13005780346820808</v>
      </c>
      <c r="H134" s="11">
        <f t="shared" si="68"/>
        <v>11072</v>
      </c>
    </row>
    <row r="135" spans="2:8" x14ac:dyDescent="0.2">
      <c r="C135" s="1"/>
      <c r="D135" s="1"/>
      <c r="E135" s="1"/>
      <c r="F135" s="1"/>
      <c r="G135" s="1"/>
    </row>
    <row r="136" spans="2:8" x14ac:dyDescent="0.2">
      <c r="B136" s="290" t="s">
        <v>429</v>
      </c>
      <c r="C136" s="294"/>
      <c r="D136" s="294"/>
      <c r="E136" s="294"/>
      <c r="F136" s="294"/>
      <c r="G136" s="294"/>
      <c r="H136" s="294"/>
    </row>
    <row r="137" spans="2:8" ht="15" customHeight="1" x14ac:dyDescent="0.2">
      <c r="B137" s="294"/>
      <c r="C137" s="294"/>
      <c r="D137" s="294"/>
      <c r="E137" s="294"/>
      <c r="F137" s="294"/>
      <c r="G137" s="294"/>
      <c r="H137" s="294"/>
    </row>
    <row r="138" spans="2:8" x14ac:dyDescent="0.2">
      <c r="B138" s="294"/>
      <c r="C138" s="294"/>
      <c r="D138" s="294"/>
      <c r="E138" s="294"/>
      <c r="F138" s="294"/>
      <c r="G138" s="294"/>
      <c r="H138" s="294"/>
    </row>
    <row r="139" spans="2:8" x14ac:dyDescent="0.2">
      <c r="B139" s="89"/>
      <c r="C139" s="89"/>
      <c r="D139" s="89"/>
      <c r="E139" s="89"/>
      <c r="F139" s="89"/>
      <c r="G139" s="89"/>
      <c r="H139" s="89"/>
    </row>
    <row r="140" spans="2:8" x14ac:dyDescent="0.2">
      <c r="B140" s="293" t="s">
        <v>428</v>
      </c>
      <c r="C140" s="290"/>
      <c r="D140" s="290"/>
      <c r="E140" s="290"/>
      <c r="F140" s="290"/>
      <c r="G140" s="290"/>
      <c r="H140" s="290"/>
    </row>
    <row r="141" spans="2:8" x14ac:dyDescent="0.2">
      <c r="B141" s="293"/>
      <c r="C141" s="290"/>
      <c r="D141" s="290"/>
      <c r="E141" s="290"/>
      <c r="F141" s="290"/>
      <c r="G141" s="290"/>
      <c r="H141" s="290"/>
    </row>
    <row r="142" spans="2:8" x14ac:dyDescent="0.2">
      <c r="B142" s="290"/>
      <c r="C142" s="290"/>
      <c r="D142" s="290"/>
      <c r="E142" s="290"/>
      <c r="F142" s="290"/>
      <c r="G142" s="290"/>
      <c r="H142" s="290"/>
    </row>
    <row r="143" spans="2:8" x14ac:dyDescent="0.2">
      <c r="B143" s="290"/>
      <c r="C143" s="290"/>
      <c r="D143" s="290"/>
      <c r="E143" s="290"/>
      <c r="F143" s="290"/>
      <c r="G143" s="290"/>
      <c r="H143" s="290"/>
    </row>
    <row r="144" spans="2:8" x14ac:dyDescent="0.2">
      <c r="D144" s="1"/>
      <c r="E144" s="1"/>
      <c r="F144" s="1"/>
      <c r="G144" s="2"/>
      <c r="H144" s="1"/>
    </row>
    <row r="145" spans="2:8" x14ac:dyDescent="0.2">
      <c r="B145" s="290" t="s">
        <v>588</v>
      </c>
      <c r="C145" s="290"/>
      <c r="D145" s="290"/>
      <c r="E145" s="290"/>
      <c r="F145" s="290"/>
      <c r="G145" s="290"/>
      <c r="H145" s="290"/>
    </row>
    <row r="146" spans="2:8" x14ac:dyDescent="0.2">
      <c r="B146" s="290"/>
      <c r="C146" s="290"/>
      <c r="D146" s="290"/>
      <c r="E146" s="290"/>
      <c r="F146" s="290"/>
      <c r="G146" s="290"/>
      <c r="H146" s="290"/>
    </row>
    <row r="147" spans="2:8" x14ac:dyDescent="0.2">
      <c r="B147" s="290"/>
      <c r="C147" s="290"/>
      <c r="D147" s="290"/>
      <c r="E147" s="290"/>
      <c r="F147" s="290"/>
      <c r="G147" s="290"/>
      <c r="H147" s="290"/>
    </row>
    <row r="148" spans="2:8" x14ac:dyDescent="0.2">
      <c r="B148" s="89"/>
      <c r="C148" s="89"/>
      <c r="D148" s="89"/>
      <c r="E148" s="89"/>
      <c r="F148" s="89"/>
      <c r="G148" s="89"/>
      <c r="H148" s="89"/>
    </row>
    <row r="149" spans="2:8" x14ac:dyDescent="0.2">
      <c r="B149" s="292" t="s">
        <v>126</v>
      </c>
      <c r="C149" s="290"/>
      <c r="D149" s="290"/>
      <c r="E149" s="290"/>
      <c r="F149" s="290"/>
      <c r="G149" s="290"/>
      <c r="H149" s="290"/>
    </row>
    <row r="150" spans="2:8" x14ac:dyDescent="0.2">
      <c r="B150" s="290"/>
      <c r="C150" s="290"/>
      <c r="D150" s="290"/>
      <c r="E150" s="290"/>
      <c r="F150" s="290"/>
      <c r="G150" s="290"/>
      <c r="H150" s="290"/>
    </row>
    <row r="151" spans="2:8" x14ac:dyDescent="0.2">
      <c r="B151" s="290"/>
      <c r="C151" s="290"/>
      <c r="D151" s="290"/>
      <c r="E151" s="290"/>
      <c r="F151" s="290"/>
      <c r="G151" s="290"/>
      <c r="H151" s="290"/>
    </row>
    <row r="152" spans="2:8" x14ac:dyDescent="0.2">
      <c r="B152" s="290"/>
      <c r="C152" s="290"/>
      <c r="D152" s="290"/>
      <c r="E152" s="290"/>
      <c r="F152" s="290"/>
      <c r="G152" s="290"/>
      <c r="H152" s="290"/>
    </row>
    <row r="153" spans="2:8" x14ac:dyDescent="0.2">
      <c r="B153" s="290"/>
      <c r="C153" s="290"/>
      <c r="D153" s="290"/>
      <c r="E153" s="290"/>
      <c r="F153" s="290"/>
      <c r="G153" s="290"/>
      <c r="H153" s="290"/>
    </row>
    <row r="154" spans="2:8" x14ac:dyDescent="0.2">
      <c r="B154" s="290"/>
      <c r="C154" s="290"/>
      <c r="D154" s="290"/>
      <c r="E154" s="290"/>
      <c r="F154" s="290"/>
      <c r="G154" s="290"/>
      <c r="H154" s="290"/>
    </row>
    <row r="155" spans="2:8" x14ac:dyDescent="0.2">
      <c r="B155" s="290"/>
      <c r="C155" s="290"/>
      <c r="D155" s="290"/>
      <c r="E155" s="290"/>
      <c r="F155" s="290"/>
      <c r="G155" s="290"/>
      <c r="H155" s="290"/>
    </row>
    <row r="156" spans="2:8" x14ac:dyDescent="0.2">
      <c r="B156" s="290"/>
      <c r="C156" s="290"/>
      <c r="D156" s="290"/>
      <c r="E156" s="290"/>
      <c r="F156" s="290"/>
      <c r="G156" s="290"/>
      <c r="H156" s="290"/>
    </row>
    <row r="157" spans="2:8" x14ac:dyDescent="0.2">
      <c r="B157" s="290"/>
      <c r="C157" s="290"/>
      <c r="D157" s="290"/>
      <c r="E157" s="290"/>
      <c r="F157" s="290"/>
      <c r="G157" s="290"/>
      <c r="H157" s="290"/>
    </row>
    <row r="158" spans="2:8" x14ac:dyDescent="0.2">
      <c r="B158" s="290"/>
      <c r="C158" s="290"/>
      <c r="D158" s="290"/>
      <c r="E158" s="290"/>
      <c r="F158" s="290"/>
      <c r="G158" s="290"/>
      <c r="H158" s="290"/>
    </row>
    <row r="159" spans="2:8" x14ac:dyDescent="0.2">
      <c r="B159" s="24"/>
      <c r="C159" s="24"/>
      <c r="D159" s="24"/>
      <c r="E159" s="24"/>
      <c r="F159" s="24"/>
      <c r="G159" s="24"/>
      <c r="H159" s="24"/>
    </row>
    <row r="160" spans="2:8" x14ac:dyDescent="0.2">
      <c r="B160" s="24"/>
      <c r="C160" s="24"/>
      <c r="D160" s="24"/>
      <c r="E160" s="24"/>
      <c r="F160" s="24"/>
      <c r="G160" s="24"/>
      <c r="H160" s="24"/>
    </row>
    <row r="161" spans="3:7" x14ac:dyDescent="0.2">
      <c r="C161" s="1"/>
      <c r="D161" s="1"/>
      <c r="E161" s="1"/>
      <c r="F161" s="1"/>
      <c r="G161" s="1"/>
    </row>
    <row r="162" spans="3:7" x14ac:dyDescent="0.2">
      <c r="C162" s="1"/>
      <c r="D162" s="1"/>
      <c r="E162" s="1"/>
      <c r="F162" s="1"/>
      <c r="G162" s="1"/>
    </row>
    <row r="163" spans="3:7" x14ac:dyDescent="0.2">
      <c r="C163" s="1"/>
      <c r="D163" s="1"/>
      <c r="E163" s="1"/>
      <c r="F163" s="1"/>
      <c r="G163" s="1"/>
    </row>
    <row r="164" spans="3:7" x14ac:dyDescent="0.2">
      <c r="C164" s="1"/>
      <c r="D164" s="1"/>
      <c r="E164" s="1"/>
      <c r="F164" s="1"/>
      <c r="G164" s="1"/>
    </row>
    <row r="165" spans="3:7" x14ac:dyDescent="0.2">
      <c r="C165" s="1"/>
      <c r="D165" s="1"/>
      <c r="E165" s="1"/>
      <c r="F165" s="1"/>
      <c r="G165" s="1"/>
    </row>
    <row r="166" spans="3:7" x14ac:dyDescent="0.2">
      <c r="C166" s="1"/>
      <c r="D166" s="1"/>
      <c r="E166" s="1"/>
      <c r="F166" s="1"/>
      <c r="G166" s="1"/>
    </row>
    <row r="167" spans="3:7" x14ac:dyDescent="0.2">
      <c r="C167" s="1"/>
      <c r="D167" s="1"/>
      <c r="E167" s="1"/>
      <c r="F167" s="1"/>
      <c r="G167" s="1"/>
    </row>
    <row r="168" spans="3:7" x14ac:dyDescent="0.2">
      <c r="C168" s="1"/>
      <c r="D168" s="1"/>
      <c r="E168" s="1"/>
      <c r="F168" s="1"/>
      <c r="G168" s="1"/>
    </row>
    <row r="169" spans="3:7" x14ac:dyDescent="0.2">
      <c r="C169" s="1"/>
      <c r="D169" s="1"/>
      <c r="E169" s="1"/>
      <c r="F169" s="1"/>
      <c r="G169" s="1"/>
    </row>
    <row r="170" spans="3:7" x14ac:dyDescent="0.2">
      <c r="C170" s="1"/>
      <c r="D170" s="1"/>
      <c r="E170" s="1"/>
      <c r="F170" s="1"/>
      <c r="G170" s="1"/>
    </row>
    <row r="171" spans="3:7" x14ac:dyDescent="0.2">
      <c r="C171" s="1"/>
      <c r="D171" s="1"/>
      <c r="E171" s="1"/>
      <c r="F171" s="1"/>
      <c r="G171" s="1"/>
    </row>
    <row r="172" spans="3:7" x14ac:dyDescent="0.2">
      <c r="C172" s="1"/>
      <c r="D172" s="1"/>
      <c r="E172" s="1"/>
      <c r="F172" s="1"/>
      <c r="G172" s="1"/>
    </row>
    <row r="173" spans="3:7" x14ac:dyDescent="0.2">
      <c r="C173" s="1"/>
      <c r="D173" s="1"/>
      <c r="E173" s="1"/>
      <c r="F173" s="1"/>
      <c r="G173" s="1"/>
    </row>
    <row r="174" spans="3:7" x14ac:dyDescent="0.2">
      <c r="C174" s="1"/>
      <c r="D174" s="1"/>
      <c r="E174" s="1"/>
      <c r="F174" s="1"/>
      <c r="G174" s="1"/>
    </row>
    <row r="175" spans="3:7" x14ac:dyDescent="0.2">
      <c r="C175" s="1"/>
      <c r="D175" s="1"/>
      <c r="E175" s="1"/>
      <c r="F175" s="1"/>
      <c r="G175" s="1"/>
    </row>
    <row r="176" spans="3:7" x14ac:dyDescent="0.2">
      <c r="C176" s="1"/>
      <c r="D176" s="1"/>
      <c r="E176" s="1"/>
      <c r="F176" s="1"/>
      <c r="G176" s="1"/>
    </row>
    <row r="177" spans="3:7" x14ac:dyDescent="0.2">
      <c r="C177" s="1"/>
      <c r="D177" s="1"/>
      <c r="E177" s="1"/>
      <c r="F177" s="1"/>
      <c r="G177" s="1"/>
    </row>
    <row r="178" spans="3:7" x14ac:dyDescent="0.2">
      <c r="C178" s="1"/>
      <c r="D178" s="1"/>
      <c r="E178" s="1"/>
      <c r="F178" s="1"/>
      <c r="G178" s="1"/>
    </row>
    <row r="179" spans="3:7" x14ac:dyDescent="0.2">
      <c r="C179" s="1"/>
      <c r="D179" s="1"/>
      <c r="E179" s="1"/>
      <c r="F179" s="1"/>
      <c r="G179" s="1"/>
    </row>
    <row r="180" spans="3:7" x14ac:dyDescent="0.2">
      <c r="C180" s="1"/>
      <c r="D180" s="1"/>
      <c r="E180" s="1"/>
      <c r="F180" s="1"/>
      <c r="G180" s="1"/>
    </row>
    <row r="181" spans="3:7" x14ac:dyDescent="0.2">
      <c r="C181" s="1"/>
      <c r="D181" s="1"/>
      <c r="E181" s="1"/>
      <c r="F181" s="1"/>
      <c r="G181" s="1"/>
    </row>
    <row r="182" spans="3:7" x14ac:dyDescent="0.2">
      <c r="C182" s="1"/>
      <c r="D182" s="1"/>
      <c r="E182" s="1"/>
      <c r="F182" s="1"/>
      <c r="G182" s="1"/>
    </row>
    <row r="183" spans="3:7" x14ac:dyDescent="0.2">
      <c r="C183" s="2"/>
      <c r="D183" s="2"/>
      <c r="E183" s="2"/>
      <c r="F183" s="1"/>
      <c r="G183" s="1"/>
    </row>
    <row r="184" spans="3:7" x14ac:dyDescent="0.2">
      <c r="C184" s="2"/>
      <c r="D184" s="2"/>
      <c r="E184" s="2"/>
      <c r="F184" s="1"/>
      <c r="G184" s="1"/>
    </row>
    <row r="185" spans="3:7" x14ac:dyDescent="0.2">
      <c r="C185" s="1"/>
      <c r="D185" s="1"/>
      <c r="E185" s="1"/>
      <c r="F185" s="1"/>
      <c r="G185" s="1"/>
    </row>
    <row r="186" spans="3:7" x14ac:dyDescent="0.2">
      <c r="C186" s="1"/>
      <c r="D186" s="1"/>
      <c r="E186" s="1"/>
      <c r="F186" s="1"/>
      <c r="G186" s="1"/>
    </row>
    <row r="187" spans="3:7" x14ac:dyDescent="0.2">
      <c r="C187" s="1"/>
      <c r="D187" s="1"/>
      <c r="E187" s="1"/>
      <c r="F187" s="1"/>
      <c r="G187" s="1"/>
    </row>
    <row r="188" spans="3:7" x14ac:dyDescent="0.2">
      <c r="C188" s="1"/>
      <c r="D188" s="1"/>
      <c r="E188" s="1"/>
      <c r="F188" s="1"/>
      <c r="G188" s="1"/>
    </row>
    <row r="189" spans="3:7" x14ac:dyDescent="0.2">
      <c r="C189" s="1"/>
      <c r="D189" s="1"/>
      <c r="E189" s="1"/>
      <c r="F189" s="1"/>
      <c r="G189" s="1"/>
    </row>
    <row r="190" spans="3:7" x14ac:dyDescent="0.2">
      <c r="C190" s="1"/>
      <c r="D190" s="1"/>
      <c r="E190" s="1"/>
      <c r="F190" s="1"/>
      <c r="G190" s="1"/>
    </row>
    <row r="191" spans="3:7" x14ac:dyDescent="0.2">
      <c r="C191" s="1"/>
      <c r="D191" s="1"/>
      <c r="E191" s="1"/>
      <c r="F191" s="1"/>
      <c r="G191" s="1"/>
    </row>
    <row r="192" spans="3:7" x14ac:dyDescent="0.2">
      <c r="C192" s="1"/>
      <c r="D192" s="1"/>
      <c r="E192" s="1"/>
      <c r="F192" s="1"/>
      <c r="G192" s="1"/>
    </row>
    <row r="193" spans="3:7" x14ac:dyDescent="0.2">
      <c r="C193" s="2"/>
      <c r="D193" s="2"/>
      <c r="E193" s="2"/>
      <c r="F193" s="1"/>
      <c r="G193" s="1"/>
    </row>
    <row r="194" spans="3:7" x14ac:dyDescent="0.2">
      <c r="C194" s="2"/>
      <c r="D194" s="2"/>
      <c r="E194" s="2"/>
      <c r="F194" s="1"/>
      <c r="G194" s="1"/>
    </row>
  </sheetData>
  <sheetProtection password="F911" sheet="1" objects="1" scenarios="1" formatCells="0" formatColumns="0" formatRows="0" sort="0" autoFilter="0"/>
  <mergeCells count="6">
    <mergeCell ref="B149:H158"/>
    <mergeCell ref="C6:D6"/>
    <mergeCell ref="F6:G6"/>
    <mergeCell ref="B140:H143"/>
    <mergeCell ref="B145:H147"/>
    <mergeCell ref="B136:H138"/>
  </mergeCells>
  <printOptions horizontalCentered="1"/>
  <pageMargins left="0.25" right="0.25" top="1" bottom="1" header="0.5" footer="0.5"/>
  <pageSetup orientation="portrait" r:id="rId1"/>
  <headerFooter alignWithMargins="0">
    <oddFooter>&amp;C&amp;10Collin IRO tkm; 10/29/2020; Page &amp;P of &amp;N
...\Faculty Workload\F-T vs P-T Faculty Load Reports\202110 Contact Hours.xlsx</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379"/>
  <sheetViews>
    <sheetView zoomScale="140" zoomScaleNormal="140" workbookViewId="0">
      <pane ySplit="7" topLeftCell="A8" activePane="bottomLeft" state="frozen"/>
      <selection activeCell="A8" sqref="A8"/>
      <selection pane="bottomLeft" activeCell="A8" sqref="A8"/>
    </sheetView>
  </sheetViews>
  <sheetFormatPr defaultColWidth="8.88671875" defaultRowHeight="15" x14ac:dyDescent="0.2"/>
  <cols>
    <col min="1" max="1" width="1.77734375" style="9" customWidth="1"/>
    <col min="2" max="2" width="10.77734375" style="9" customWidth="1"/>
    <col min="3" max="3" width="25.77734375" style="9" customWidth="1"/>
    <col min="4" max="4" width="8.77734375" style="9" customWidth="1"/>
    <col min="5" max="5" width="6.77734375" style="9" customWidth="1"/>
    <col min="6" max="6" width="1.77734375" style="9" customWidth="1"/>
    <col min="7" max="7" width="8.77734375" style="9" customWidth="1"/>
    <col min="8" max="8" width="6.77734375" style="9" customWidth="1"/>
    <col min="9" max="9" width="8.77734375" style="9" customWidth="1"/>
    <col min="10" max="12" width="1.77734375" style="9" customWidth="1"/>
    <col min="13" max="13" width="26.77734375" style="9" customWidth="1"/>
    <col min="14" max="16" width="8.77734375" style="16" customWidth="1"/>
    <col min="17" max="17" width="1.77734375" customWidth="1"/>
    <col min="18" max="18" width="8.77734375" customWidth="1"/>
    <col min="19" max="21" width="6.44140625" bestFit="1" customWidth="1"/>
    <col min="28" max="16384" width="8.88671875" style="9"/>
  </cols>
  <sheetData>
    <row r="1" spans="1:16" ht="12.75" customHeight="1" x14ac:dyDescent="0.2">
      <c r="B1" s="25" t="s">
        <v>535</v>
      </c>
      <c r="C1" s="25"/>
      <c r="D1" s="25"/>
      <c r="E1" s="25"/>
      <c r="F1" s="25"/>
      <c r="G1" s="25"/>
      <c r="H1" s="25"/>
      <c r="I1" s="25"/>
      <c r="J1" s="23"/>
      <c r="K1" s="23"/>
    </row>
    <row r="2" spans="1:16" ht="12.75" customHeight="1" x14ac:dyDescent="0.2">
      <c r="B2" s="25" t="s">
        <v>35</v>
      </c>
      <c r="C2" s="25"/>
      <c r="D2" s="25"/>
      <c r="E2" s="25"/>
      <c r="F2" s="25"/>
      <c r="G2" s="25"/>
      <c r="H2" s="25"/>
      <c r="I2" s="25"/>
      <c r="J2" s="23"/>
      <c r="K2" s="23"/>
    </row>
    <row r="3" spans="1:16" ht="12.75" customHeight="1" x14ac:dyDescent="0.2">
      <c r="B3" s="25" t="s">
        <v>45</v>
      </c>
      <c r="C3" s="25"/>
      <c r="D3" s="25"/>
      <c r="E3" s="25"/>
      <c r="F3" s="25"/>
      <c r="G3" s="25"/>
      <c r="H3" s="25"/>
      <c r="I3" s="25"/>
      <c r="J3" s="23"/>
      <c r="K3" s="23"/>
    </row>
    <row r="4" spans="1:16" ht="12.75" customHeight="1" x14ac:dyDescent="0.2">
      <c r="B4" s="25" t="s">
        <v>298</v>
      </c>
      <c r="C4" s="25"/>
      <c r="D4" s="25"/>
      <c r="E4" s="25"/>
      <c r="F4" s="25"/>
      <c r="G4" s="25"/>
      <c r="H4" s="25"/>
      <c r="I4" s="25"/>
    </row>
    <row r="5" spans="1:16" ht="12.75" customHeight="1" x14ac:dyDescent="0.2">
      <c r="B5" s="101"/>
    </row>
    <row r="6" spans="1:16" ht="12.75" customHeight="1" x14ac:dyDescent="0.2">
      <c r="D6" s="291" t="s">
        <v>44</v>
      </c>
      <c r="E6" s="291"/>
      <c r="F6" s="3"/>
      <c r="G6" s="291" t="s">
        <v>27</v>
      </c>
      <c r="H6" s="291"/>
      <c r="I6" s="3"/>
    </row>
    <row r="7" spans="1:16" ht="12.75" customHeight="1" x14ac:dyDescent="0.2">
      <c r="B7" s="4" t="s">
        <v>28</v>
      </c>
      <c r="C7" s="4" t="s">
        <v>29</v>
      </c>
      <c r="D7" s="5" t="s">
        <v>30</v>
      </c>
      <c r="E7" s="90" t="s">
        <v>31</v>
      </c>
      <c r="F7" s="5"/>
      <c r="G7" s="5" t="s">
        <v>30</v>
      </c>
      <c r="H7" s="90" t="s">
        <v>31</v>
      </c>
      <c r="I7" s="5" t="s">
        <v>32</v>
      </c>
    </row>
    <row r="8" spans="1:16" ht="12.75" customHeight="1" thickBot="1" x14ac:dyDescent="0.25">
      <c r="A8" s="236"/>
      <c r="B8" s="295" t="s">
        <v>48</v>
      </c>
      <c r="C8" s="295"/>
      <c r="D8" s="208">
        <f>SUM(D39,D114,D174,D244,D275)</f>
        <v>3364784</v>
      </c>
      <c r="E8" s="206">
        <f>D8/$I8</f>
        <v>0.63289124029817956</v>
      </c>
      <c r="F8" s="205"/>
      <c r="G8" s="208">
        <f>SUM(G39,G114,G174,G244,G275)</f>
        <v>1951744</v>
      </c>
      <c r="H8" s="206">
        <f>G8/$I8</f>
        <v>0.36710875970182044</v>
      </c>
      <c r="I8" s="208">
        <f>+D8+G8</f>
        <v>5316528</v>
      </c>
      <c r="M8"/>
      <c r="N8"/>
      <c r="O8"/>
      <c r="P8"/>
    </row>
    <row r="9" spans="1:16" ht="12.75" customHeight="1" x14ac:dyDescent="0.2">
      <c r="A9" s="308" t="s">
        <v>441</v>
      </c>
      <c r="B9" s="309" t="s">
        <v>509</v>
      </c>
      <c r="C9" s="190" t="s">
        <v>312</v>
      </c>
      <c r="D9" s="94"/>
      <c r="E9" s="95"/>
      <c r="F9" s="94"/>
      <c r="G9" s="94"/>
      <c r="H9" s="95"/>
      <c r="I9" s="94"/>
    </row>
    <row r="10" spans="1:16" ht="12.75" customHeight="1" x14ac:dyDescent="0.2">
      <c r="A10" s="308"/>
      <c r="B10" s="310"/>
      <c r="C10" s="191" t="s">
        <v>15</v>
      </c>
      <c r="D10" s="19">
        <v>0</v>
      </c>
      <c r="E10" s="20" t="s">
        <v>165</v>
      </c>
      <c r="F10" s="19"/>
      <c r="G10" s="19">
        <v>0</v>
      </c>
      <c r="H10" s="20" t="s">
        <v>165</v>
      </c>
      <c r="I10" s="19">
        <f t="shared" ref="I10:I38" si="0">+D10+G10</f>
        <v>0</v>
      </c>
    </row>
    <row r="11" spans="1:16" ht="12.75" customHeight="1" x14ac:dyDescent="0.2">
      <c r="A11" s="308"/>
      <c r="B11" s="310"/>
      <c r="C11" s="191" t="s">
        <v>39</v>
      </c>
      <c r="D11" s="11">
        <v>8592</v>
      </c>
      <c r="E11" s="12">
        <f t="shared" ref="E11:E38" si="1">+D11/$I11</f>
        <v>0.82488479262672809</v>
      </c>
      <c r="F11" s="11"/>
      <c r="G11" s="11">
        <v>1824</v>
      </c>
      <c r="H11" s="12">
        <f t="shared" ref="H11:H38" si="2">+G11/$I11</f>
        <v>0.17511520737327188</v>
      </c>
      <c r="I11" s="11">
        <f t="shared" si="0"/>
        <v>10416</v>
      </c>
    </row>
    <row r="12" spans="1:16" ht="12.75" customHeight="1" x14ac:dyDescent="0.2">
      <c r="A12" s="308"/>
      <c r="B12" s="311"/>
      <c r="C12" s="18" t="s">
        <v>357</v>
      </c>
      <c r="D12" s="11">
        <v>1632</v>
      </c>
      <c r="E12" s="12">
        <f t="shared" si="1"/>
        <v>1</v>
      </c>
      <c r="F12" s="11"/>
      <c r="G12" s="11">
        <v>0</v>
      </c>
      <c r="H12" s="12">
        <f t="shared" si="2"/>
        <v>0</v>
      </c>
      <c r="I12" s="11">
        <f t="shared" si="0"/>
        <v>1632</v>
      </c>
    </row>
    <row r="13" spans="1:16" ht="12.75" customHeight="1" x14ac:dyDescent="0.2">
      <c r="A13" s="308"/>
      <c r="B13" s="311"/>
      <c r="C13" s="18" t="s">
        <v>1</v>
      </c>
      <c r="D13" s="11">
        <v>40704</v>
      </c>
      <c r="E13" s="12">
        <f t="shared" si="1"/>
        <v>0.9053380782918149</v>
      </c>
      <c r="F13" s="11"/>
      <c r="G13" s="11">
        <v>4256</v>
      </c>
      <c r="H13" s="12">
        <f t="shared" si="2"/>
        <v>9.4661921708185048E-2</v>
      </c>
      <c r="I13" s="11">
        <f t="shared" si="0"/>
        <v>44960</v>
      </c>
    </row>
    <row r="14" spans="1:16" ht="12.75" customHeight="1" x14ac:dyDescent="0.2">
      <c r="A14" s="308"/>
      <c r="B14" s="311"/>
      <c r="C14" s="18" t="s">
        <v>17</v>
      </c>
      <c r="D14" s="11">
        <v>0</v>
      </c>
      <c r="E14" s="12" t="s">
        <v>165</v>
      </c>
      <c r="F14" s="14"/>
      <c r="G14" s="11">
        <v>0</v>
      </c>
      <c r="H14" s="12" t="s">
        <v>165</v>
      </c>
      <c r="I14" s="11">
        <f t="shared" si="0"/>
        <v>0</v>
      </c>
    </row>
    <row r="15" spans="1:16" ht="12.75" customHeight="1" x14ac:dyDescent="0.2">
      <c r="A15" s="308"/>
      <c r="B15" s="311"/>
      <c r="C15" s="18" t="s">
        <v>22</v>
      </c>
      <c r="D15" s="17">
        <v>12720</v>
      </c>
      <c r="E15" s="12">
        <f t="shared" si="1"/>
        <v>0.65920398009950254</v>
      </c>
      <c r="F15" s="11"/>
      <c r="G15" s="17">
        <v>6576</v>
      </c>
      <c r="H15" s="12">
        <f t="shared" si="2"/>
        <v>0.34079601990049752</v>
      </c>
      <c r="I15" s="11">
        <f t="shared" si="0"/>
        <v>19296</v>
      </c>
      <c r="M15" s="8"/>
      <c r="N15" s="93"/>
      <c r="O15" s="93"/>
    </row>
    <row r="16" spans="1:16" ht="12.75" customHeight="1" x14ac:dyDescent="0.2">
      <c r="A16" s="308"/>
      <c r="B16" s="311"/>
      <c r="C16" s="18" t="s">
        <v>6</v>
      </c>
      <c r="D16" s="17">
        <v>11584</v>
      </c>
      <c r="E16" s="12">
        <f t="shared" si="1"/>
        <v>1</v>
      </c>
      <c r="F16" s="11"/>
      <c r="G16" s="17">
        <v>0</v>
      </c>
      <c r="H16" s="12">
        <f t="shared" si="2"/>
        <v>0</v>
      </c>
      <c r="I16" s="11">
        <f t="shared" si="0"/>
        <v>11584</v>
      </c>
    </row>
    <row r="17" spans="1:21" ht="12.75" customHeight="1" x14ac:dyDescent="0.2">
      <c r="A17" s="308"/>
      <c r="B17" s="311"/>
      <c r="C17" s="18" t="s">
        <v>19</v>
      </c>
      <c r="D17" s="11">
        <v>0</v>
      </c>
      <c r="E17" s="12">
        <f t="shared" si="1"/>
        <v>0</v>
      </c>
      <c r="F17" s="11"/>
      <c r="G17" s="11">
        <v>2304</v>
      </c>
      <c r="H17" s="12">
        <f t="shared" si="2"/>
        <v>1</v>
      </c>
      <c r="I17" s="11">
        <f t="shared" si="0"/>
        <v>2304</v>
      </c>
      <c r="M17" s="8"/>
      <c r="N17" s="93"/>
      <c r="O17" s="93"/>
    </row>
    <row r="18" spans="1:21" ht="12.75" customHeight="1" x14ac:dyDescent="0.2">
      <c r="A18" s="308"/>
      <c r="B18" s="311"/>
      <c r="C18" s="18" t="s">
        <v>23</v>
      </c>
      <c r="D18" s="11">
        <v>7247.9999999999991</v>
      </c>
      <c r="E18" s="12">
        <f t="shared" si="1"/>
        <v>0.60887096774193539</v>
      </c>
      <c r="F18" s="11"/>
      <c r="G18" s="11">
        <v>4656</v>
      </c>
      <c r="H18" s="12">
        <f t="shared" si="2"/>
        <v>0.3911290322580645</v>
      </c>
      <c r="I18" s="11">
        <f t="shared" si="0"/>
        <v>11904</v>
      </c>
    </row>
    <row r="19" spans="1:21" ht="12.75" customHeight="1" x14ac:dyDescent="0.2">
      <c r="A19" s="308"/>
      <c r="B19" s="311"/>
      <c r="C19" s="18" t="s">
        <v>24</v>
      </c>
      <c r="D19" s="11">
        <v>2880</v>
      </c>
      <c r="E19" s="12">
        <f t="shared" si="1"/>
        <v>1</v>
      </c>
      <c r="F19" s="11"/>
      <c r="G19" s="11">
        <v>0</v>
      </c>
      <c r="H19" s="12">
        <f t="shared" si="2"/>
        <v>0</v>
      </c>
      <c r="I19" s="11">
        <f t="shared" si="0"/>
        <v>2880</v>
      </c>
    </row>
    <row r="20" spans="1:21" ht="12.75" customHeight="1" x14ac:dyDescent="0.2">
      <c r="A20" s="308"/>
      <c r="B20" s="311"/>
      <c r="C20" s="18" t="s">
        <v>5</v>
      </c>
      <c r="D20" s="11">
        <v>5472</v>
      </c>
      <c r="E20" s="12">
        <f t="shared" si="1"/>
        <v>1</v>
      </c>
      <c r="F20" s="11"/>
      <c r="G20" s="11">
        <v>0</v>
      </c>
      <c r="H20" s="12">
        <f t="shared" si="2"/>
        <v>0</v>
      </c>
      <c r="I20" s="11">
        <f t="shared" si="0"/>
        <v>5472</v>
      </c>
    </row>
    <row r="21" spans="1:21" ht="12.75" customHeight="1" thickBot="1" x14ac:dyDescent="0.25">
      <c r="A21" s="308"/>
      <c r="B21" s="312"/>
      <c r="C21" s="204" t="s">
        <v>26</v>
      </c>
      <c r="D21" s="205">
        <f>SUM(D10:D20)</f>
        <v>90832</v>
      </c>
      <c r="E21" s="206">
        <f t="shared" si="1"/>
        <v>0.82239605968419527</v>
      </c>
      <c r="F21" s="207"/>
      <c r="G21" s="205">
        <f>SUM(G10:G20)</f>
        <v>19616</v>
      </c>
      <c r="H21" s="206">
        <f t="shared" si="2"/>
        <v>0.17760394031580473</v>
      </c>
      <c r="I21" s="208">
        <f t="shared" si="0"/>
        <v>110448</v>
      </c>
      <c r="M21"/>
      <c r="N21"/>
      <c r="O21"/>
      <c r="P21"/>
    </row>
    <row r="22" spans="1:21" ht="12.75" customHeight="1" x14ac:dyDescent="0.2">
      <c r="A22" s="308"/>
      <c r="B22" s="313" t="s">
        <v>510</v>
      </c>
      <c r="C22" s="187" t="s">
        <v>479</v>
      </c>
      <c r="D22" s="19">
        <v>9696</v>
      </c>
      <c r="E22" s="20">
        <f t="shared" si="1"/>
        <v>0.74264705882352944</v>
      </c>
      <c r="F22" s="19"/>
      <c r="G22" s="19">
        <v>3360</v>
      </c>
      <c r="H22" s="20">
        <f t="shared" si="2"/>
        <v>0.25735294117647056</v>
      </c>
      <c r="I22" s="19">
        <f t="shared" si="0"/>
        <v>13056</v>
      </c>
      <c r="M22"/>
      <c r="N22"/>
      <c r="O22"/>
      <c r="P22"/>
    </row>
    <row r="23" spans="1:21" ht="12.75" customHeight="1" x14ac:dyDescent="0.2">
      <c r="A23" s="308"/>
      <c r="B23" s="313"/>
      <c r="C23" s="18" t="s">
        <v>480</v>
      </c>
      <c r="D23" s="11">
        <v>0</v>
      </c>
      <c r="E23" s="12" t="s">
        <v>165</v>
      </c>
      <c r="F23" s="14"/>
      <c r="G23" s="11">
        <v>0</v>
      </c>
      <c r="H23" s="12" t="s">
        <v>165</v>
      </c>
      <c r="I23" s="11">
        <f t="shared" si="0"/>
        <v>0</v>
      </c>
      <c r="M23"/>
      <c r="N23"/>
      <c r="O23"/>
      <c r="P23"/>
    </row>
    <row r="24" spans="1:21" ht="12.75" customHeight="1" x14ac:dyDescent="0.2">
      <c r="A24" s="308"/>
      <c r="B24" s="313"/>
      <c r="C24" s="18" t="s">
        <v>101</v>
      </c>
      <c r="D24" s="14">
        <v>6912</v>
      </c>
      <c r="E24" s="12">
        <f t="shared" si="1"/>
        <v>0.7448275862068966</v>
      </c>
      <c r="F24" s="14"/>
      <c r="G24" s="11">
        <v>2368</v>
      </c>
      <c r="H24" s="12">
        <f t="shared" si="2"/>
        <v>0.25517241379310346</v>
      </c>
      <c r="I24" s="11">
        <f t="shared" si="0"/>
        <v>9280</v>
      </c>
      <c r="M24"/>
      <c r="N24"/>
      <c r="O24"/>
      <c r="P24"/>
    </row>
    <row r="25" spans="1:21" ht="12.75" customHeight="1" x14ac:dyDescent="0.2">
      <c r="A25" s="308"/>
      <c r="B25" s="313"/>
      <c r="C25" s="18" t="s">
        <v>481</v>
      </c>
      <c r="D25" s="11">
        <v>0</v>
      </c>
      <c r="E25" s="12" t="s">
        <v>165</v>
      </c>
      <c r="F25" s="11"/>
      <c r="G25" s="11">
        <v>0</v>
      </c>
      <c r="H25" s="12" t="s">
        <v>165</v>
      </c>
      <c r="I25" s="11">
        <f t="shared" si="0"/>
        <v>0</v>
      </c>
      <c r="M25"/>
      <c r="N25"/>
      <c r="O25"/>
      <c r="P25"/>
    </row>
    <row r="26" spans="1:21" ht="12.75" customHeight="1" x14ac:dyDescent="0.2">
      <c r="A26" s="308"/>
      <c r="B26" s="313"/>
      <c r="C26" s="18" t="s">
        <v>482</v>
      </c>
      <c r="D26" s="11">
        <v>1728</v>
      </c>
      <c r="E26" s="12">
        <f t="shared" si="1"/>
        <v>1</v>
      </c>
      <c r="F26" s="11"/>
      <c r="G26" s="11">
        <v>0</v>
      </c>
      <c r="H26" s="12">
        <f t="shared" si="2"/>
        <v>0</v>
      </c>
      <c r="I26" s="11">
        <f t="shared" si="0"/>
        <v>1728</v>
      </c>
      <c r="M26"/>
      <c r="N26"/>
      <c r="O26"/>
      <c r="P26"/>
    </row>
    <row r="27" spans="1:21" ht="12.75" customHeight="1" x14ac:dyDescent="0.2">
      <c r="A27" s="308"/>
      <c r="B27" s="313"/>
      <c r="C27" s="18" t="s">
        <v>483</v>
      </c>
      <c r="D27" s="11">
        <v>8848</v>
      </c>
      <c r="E27" s="12">
        <f t="shared" si="1"/>
        <v>0.5889243876464324</v>
      </c>
      <c r="F27" s="11"/>
      <c r="G27" s="11">
        <v>6176</v>
      </c>
      <c r="H27" s="12">
        <f t="shared" si="2"/>
        <v>0.4110756123535676</v>
      </c>
      <c r="I27" s="11">
        <f t="shared" si="0"/>
        <v>15024</v>
      </c>
      <c r="M27"/>
      <c r="N27"/>
      <c r="O27"/>
      <c r="P27"/>
      <c r="R27" s="9"/>
      <c r="S27" s="16"/>
      <c r="T27" s="16"/>
      <c r="U27" s="16"/>
    </row>
    <row r="28" spans="1:21" ht="12.75" customHeight="1" x14ac:dyDescent="0.2">
      <c r="A28" s="308"/>
      <c r="B28" s="313"/>
      <c r="C28" s="18" t="s">
        <v>484</v>
      </c>
      <c r="D28" s="11">
        <v>1920</v>
      </c>
      <c r="E28" s="12">
        <f t="shared" si="1"/>
        <v>1</v>
      </c>
      <c r="F28" s="11"/>
      <c r="G28" s="11">
        <v>0</v>
      </c>
      <c r="H28" s="12">
        <f t="shared" si="2"/>
        <v>0</v>
      </c>
      <c r="I28" s="11">
        <f t="shared" si="0"/>
        <v>1920</v>
      </c>
      <c r="M28"/>
      <c r="N28"/>
      <c r="O28"/>
      <c r="P28"/>
    </row>
    <row r="29" spans="1:21" ht="12.75" customHeight="1" x14ac:dyDescent="0.2">
      <c r="A29" s="308"/>
      <c r="B29" s="313"/>
      <c r="C29" s="18" t="s">
        <v>103</v>
      </c>
      <c r="D29" s="11">
        <v>8432</v>
      </c>
      <c r="E29" s="12">
        <f t="shared" si="1"/>
        <v>1</v>
      </c>
      <c r="F29" s="11"/>
      <c r="G29" s="11">
        <v>0</v>
      </c>
      <c r="H29" s="12">
        <f t="shared" si="2"/>
        <v>0</v>
      </c>
      <c r="I29" s="11">
        <f t="shared" si="0"/>
        <v>8432</v>
      </c>
      <c r="M29"/>
      <c r="N29"/>
      <c r="O29"/>
      <c r="P29"/>
    </row>
    <row r="30" spans="1:21" ht="12.75" customHeight="1" x14ac:dyDescent="0.2">
      <c r="A30" s="308"/>
      <c r="B30" s="313"/>
      <c r="C30" s="18" t="s">
        <v>104</v>
      </c>
      <c r="D30" s="11">
        <v>9728.0000000000018</v>
      </c>
      <c r="E30" s="12">
        <f t="shared" si="1"/>
        <v>1</v>
      </c>
      <c r="F30" s="11"/>
      <c r="G30" s="11">
        <v>0</v>
      </c>
      <c r="H30" s="12">
        <f t="shared" si="2"/>
        <v>0</v>
      </c>
      <c r="I30" s="11">
        <f t="shared" si="0"/>
        <v>9728.0000000000018</v>
      </c>
      <c r="M30"/>
      <c r="N30"/>
      <c r="O30"/>
      <c r="P30"/>
    </row>
    <row r="31" spans="1:21" ht="12.75" customHeight="1" x14ac:dyDescent="0.2">
      <c r="A31" s="308"/>
      <c r="B31" s="313"/>
      <c r="C31" s="18" t="s">
        <v>485</v>
      </c>
      <c r="D31" s="11">
        <v>0</v>
      </c>
      <c r="E31" s="12">
        <f t="shared" si="1"/>
        <v>0</v>
      </c>
      <c r="F31" s="11"/>
      <c r="G31" s="11">
        <v>1600</v>
      </c>
      <c r="H31" s="12">
        <f t="shared" si="2"/>
        <v>1</v>
      </c>
      <c r="I31" s="11">
        <f t="shared" si="0"/>
        <v>1600</v>
      </c>
      <c r="M31"/>
      <c r="N31"/>
      <c r="O31"/>
      <c r="P31"/>
    </row>
    <row r="32" spans="1:21" ht="12.75" customHeight="1" x14ac:dyDescent="0.2">
      <c r="A32" s="308"/>
      <c r="B32" s="313"/>
      <c r="C32" s="18" t="s">
        <v>131</v>
      </c>
      <c r="D32" s="73">
        <v>6896</v>
      </c>
      <c r="E32" s="20">
        <f t="shared" si="1"/>
        <v>0.37510879025239341</v>
      </c>
      <c r="F32" s="19"/>
      <c r="G32" s="73">
        <v>11488</v>
      </c>
      <c r="H32" s="20">
        <f t="shared" si="2"/>
        <v>0.62489120974760659</v>
      </c>
      <c r="I32" s="19">
        <f t="shared" si="0"/>
        <v>18384</v>
      </c>
      <c r="M32"/>
      <c r="N32"/>
      <c r="O32"/>
      <c r="P32"/>
    </row>
    <row r="33" spans="1:16" ht="12.75" customHeight="1" x14ac:dyDescent="0.2">
      <c r="A33" s="308"/>
      <c r="B33" s="313"/>
      <c r="C33" s="18" t="s">
        <v>478</v>
      </c>
      <c r="D33" s="11">
        <v>0</v>
      </c>
      <c r="E33" s="12" t="s">
        <v>165</v>
      </c>
      <c r="F33" s="14"/>
      <c r="G33" s="11">
        <v>0</v>
      </c>
      <c r="H33" s="12" t="s">
        <v>165</v>
      </c>
      <c r="I33" s="11">
        <f t="shared" si="0"/>
        <v>0</v>
      </c>
      <c r="M33"/>
      <c r="N33"/>
      <c r="O33"/>
      <c r="P33"/>
    </row>
    <row r="34" spans="1:16" ht="12.75" customHeight="1" x14ac:dyDescent="0.2">
      <c r="A34" s="308"/>
      <c r="B34" s="313"/>
      <c r="C34" s="18" t="s">
        <v>105</v>
      </c>
      <c r="D34" s="11">
        <v>11360</v>
      </c>
      <c r="E34" s="12">
        <f t="shared" si="1"/>
        <v>0.63791554357592095</v>
      </c>
      <c r="F34" s="11"/>
      <c r="G34" s="11">
        <v>6448</v>
      </c>
      <c r="H34" s="12">
        <f t="shared" si="2"/>
        <v>0.36208445642407905</v>
      </c>
      <c r="I34" s="11">
        <f t="shared" si="0"/>
        <v>17808</v>
      </c>
      <c r="M34"/>
      <c r="N34"/>
      <c r="O34"/>
      <c r="P34"/>
    </row>
    <row r="35" spans="1:16" ht="12.75" customHeight="1" x14ac:dyDescent="0.2">
      <c r="A35" s="308"/>
      <c r="B35" s="313"/>
      <c r="C35" s="18" t="s">
        <v>477</v>
      </c>
      <c r="D35" s="11">
        <v>0</v>
      </c>
      <c r="E35" s="12" t="s">
        <v>165</v>
      </c>
      <c r="F35" s="11"/>
      <c r="G35" s="11">
        <v>0</v>
      </c>
      <c r="H35" s="12" t="s">
        <v>165</v>
      </c>
      <c r="I35" s="11">
        <f t="shared" si="0"/>
        <v>0</v>
      </c>
      <c r="M35"/>
      <c r="N35"/>
      <c r="O35"/>
      <c r="P35"/>
    </row>
    <row r="36" spans="1:16" ht="12.75" customHeight="1" x14ac:dyDescent="0.2">
      <c r="A36" s="308"/>
      <c r="B36" s="313"/>
      <c r="C36" s="18" t="s">
        <v>476</v>
      </c>
      <c r="D36" s="11">
        <v>0</v>
      </c>
      <c r="E36" s="12" t="s">
        <v>165</v>
      </c>
      <c r="F36" s="11"/>
      <c r="G36" s="11">
        <v>0</v>
      </c>
      <c r="H36" s="12" t="s">
        <v>165</v>
      </c>
      <c r="I36" s="11">
        <f t="shared" si="0"/>
        <v>0</v>
      </c>
      <c r="M36"/>
      <c r="N36"/>
      <c r="O36"/>
      <c r="P36"/>
    </row>
    <row r="37" spans="1:16" ht="12.75" customHeight="1" x14ac:dyDescent="0.2">
      <c r="A37" s="308"/>
      <c r="B37" s="313"/>
      <c r="C37" s="18" t="s">
        <v>475</v>
      </c>
      <c r="D37" s="17">
        <v>9632</v>
      </c>
      <c r="E37" s="12">
        <f t="shared" si="1"/>
        <v>0.86994219653179194</v>
      </c>
      <c r="F37" s="11"/>
      <c r="G37" s="17">
        <v>1440</v>
      </c>
      <c r="H37" s="12">
        <f t="shared" si="2"/>
        <v>0.13005780346820808</v>
      </c>
      <c r="I37" s="11">
        <f t="shared" si="0"/>
        <v>11072</v>
      </c>
      <c r="M37"/>
      <c r="N37"/>
      <c r="O37"/>
      <c r="P37"/>
    </row>
    <row r="38" spans="1:16" ht="12.75" customHeight="1" thickBot="1" x14ac:dyDescent="0.25">
      <c r="A38" s="308"/>
      <c r="B38" s="314"/>
      <c r="C38" s="209" t="s">
        <v>26</v>
      </c>
      <c r="D38" s="205">
        <f>SUM(D22:D37)</f>
        <v>75152</v>
      </c>
      <c r="E38" s="206">
        <f t="shared" si="1"/>
        <v>0.6956457345971564</v>
      </c>
      <c r="F38" s="208"/>
      <c r="G38" s="205">
        <f>SUM(G22:G37)</f>
        <v>32880</v>
      </c>
      <c r="H38" s="206">
        <f t="shared" si="2"/>
        <v>0.3043542654028436</v>
      </c>
      <c r="I38" s="208">
        <f t="shared" si="0"/>
        <v>108032</v>
      </c>
      <c r="M38"/>
      <c r="N38"/>
      <c r="O38"/>
      <c r="P38"/>
    </row>
    <row r="39" spans="1:16" ht="12.75" customHeight="1" thickBot="1" x14ac:dyDescent="0.25">
      <c r="A39" s="296" t="s">
        <v>515</v>
      </c>
      <c r="B39" s="297"/>
      <c r="C39" s="298"/>
      <c r="D39" s="245">
        <f>SUM(D21,D38)</f>
        <v>165984</v>
      </c>
      <c r="E39" s="246">
        <f t="shared" ref="E39:E72" si="3">+D39/$I39</f>
        <v>0.75972171365800079</v>
      </c>
      <c r="F39" s="247"/>
      <c r="G39" s="245">
        <f>SUM(G21,G38)</f>
        <v>52496</v>
      </c>
      <c r="H39" s="246">
        <f t="shared" ref="H39:H72" si="4">+G39/$I39</f>
        <v>0.24027828634199927</v>
      </c>
      <c r="I39" s="247">
        <f t="shared" ref="I39:I72" si="5">+D39+G39</f>
        <v>218480</v>
      </c>
      <c r="M39"/>
      <c r="N39"/>
      <c r="O39"/>
      <c r="P39"/>
    </row>
    <row r="40" spans="1:16" ht="12.75" customHeight="1" x14ac:dyDescent="0.2">
      <c r="A40" s="315" t="s">
        <v>133</v>
      </c>
      <c r="B40" s="309" t="s">
        <v>509</v>
      </c>
      <c r="C40" s="192" t="s">
        <v>86</v>
      </c>
      <c r="D40" s="79"/>
      <c r="E40" s="78"/>
      <c r="F40" s="79"/>
      <c r="G40" s="79"/>
      <c r="H40" s="78"/>
      <c r="I40" s="79"/>
      <c r="M40"/>
      <c r="N40"/>
      <c r="O40"/>
      <c r="P40"/>
    </row>
    <row r="41" spans="1:16" ht="12.75" customHeight="1" x14ac:dyDescent="0.2">
      <c r="A41" s="316"/>
      <c r="B41" s="316"/>
      <c r="C41" s="18" t="s">
        <v>20</v>
      </c>
      <c r="D41" s="11">
        <v>0</v>
      </c>
      <c r="E41" s="12">
        <f t="shared" si="3"/>
        <v>0</v>
      </c>
      <c r="F41" s="14"/>
      <c r="G41" s="11">
        <v>3024</v>
      </c>
      <c r="H41" s="12">
        <f t="shared" si="4"/>
        <v>1</v>
      </c>
      <c r="I41" s="11">
        <f t="shared" si="5"/>
        <v>3024</v>
      </c>
      <c r="M41"/>
      <c r="N41"/>
      <c r="O41"/>
      <c r="P41"/>
    </row>
    <row r="42" spans="1:16" ht="12.75" customHeight="1" x14ac:dyDescent="0.2">
      <c r="A42" s="316"/>
      <c r="B42" s="316"/>
      <c r="C42" s="18" t="s">
        <v>7</v>
      </c>
      <c r="D42" s="11">
        <v>22368.000000000004</v>
      </c>
      <c r="E42" s="12">
        <f t="shared" si="3"/>
        <v>0.71913580246913589</v>
      </c>
      <c r="F42" s="11"/>
      <c r="G42" s="11">
        <v>8736</v>
      </c>
      <c r="H42" s="12">
        <f t="shared" si="4"/>
        <v>0.28086419753086417</v>
      </c>
      <c r="I42" s="11">
        <f t="shared" si="5"/>
        <v>31104.000000000004</v>
      </c>
      <c r="M42"/>
      <c r="N42"/>
      <c r="O42"/>
      <c r="P42"/>
    </row>
    <row r="43" spans="1:16" ht="12.75" customHeight="1" x14ac:dyDescent="0.2">
      <c r="A43" s="316"/>
      <c r="B43" s="316"/>
      <c r="C43" s="18" t="s">
        <v>357</v>
      </c>
      <c r="D43" s="11">
        <v>6768</v>
      </c>
      <c r="E43" s="12">
        <f t="shared" si="3"/>
        <v>0.64090909090909087</v>
      </c>
      <c r="F43" s="11"/>
      <c r="G43" s="11">
        <v>3792</v>
      </c>
      <c r="H43" s="12">
        <f t="shared" si="4"/>
        <v>0.35909090909090907</v>
      </c>
      <c r="I43" s="11">
        <f t="shared" si="5"/>
        <v>10560</v>
      </c>
      <c r="M43"/>
      <c r="N43"/>
      <c r="O43"/>
      <c r="P43"/>
    </row>
    <row r="44" spans="1:16" ht="12.75" customHeight="1" x14ac:dyDescent="0.2">
      <c r="A44" s="316"/>
      <c r="B44" s="316"/>
      <c r="C44" s="18" t="s">
        <v>21</v>
      </c>
      <c r="D44" s="11">
        <v>0</v>
      </c>
      <c r="E44" s="12">
        <f t="shared" si="3"/>
        <v>0</v>
      </c>
      <c r="F44" s="11"/>
      <c r="G44" s="11">
        <v>3120</v>
      </c>
      <c r="H44" s="12">
        <f t="shared" si="4"/>
        <v>1</v>
      </c>
      <c r="I44" s="11">
        <f t="shared" si="5"/>
        <v>3120</v>
      </c>
      <c r="M44"/>
      <c r="N44"/>
      <c r="O44"/>
      <c r="P44"/>
    </row>
    <row r="45" spans="1:16" ht="12.75" customHeight="1" x14ac:dyDescent="0.2">
      <c r="A45" s="316"/>
      <c r="B45" s="316"/>
      <c r="C45" s="18" t="s">
        <v>22</v>
      </c>
      <c r="D45" s="11">
        <v>90480</v>
      </c>
      <c r="E45" s="12">
        <f t="shared" si="3"/>
        <v>0.66986496090973702</v>
      </c>
      <c r="F45" s="11"/>
      <c r="G45" s="11">
        <v>44592</v>
      </c>
      <c r="H45" s="12">
        <f t="shared" si="4"/>
        <v>0.33013503909026298</v>
      </c>
      <c r="I45" s="11">
        <f t="shared" si="5"/>
        <v>135072</v>
      </c>
      <c r="M45"/>
      <c r="N45"/>
      <c r="O45"/>
      <c r="P45"/>
    </row>
    <row r="46" spans="1:16" ht="12.75" customHeight="1" x14ac:dyDescent="0.2">
      <c r="A46" s="316"/>
      <c r="B46" s="316"/>
      <c r="C46" s="18" t="s">
        <v>23</v>
      </c>
      <c r="D46" s="199">
        <v>64096</v>
      </c>
      <c r="E46" s="200">
        <f t="shared" si="3"/>
        <v>0.55724022812630403</v>
      </c>
      <c r="F46" s="189"/>
      <c r="G46" s="199">
        <v>50928.000000000015</v>
      </c>
      <c r="H46" s="200">
        <f t="shared" si="4"/>
        <v>0.44275977187369597</v>
      </c>
      <c r="I46" s="199">
        <f t="shared" si="5"/>
        <v>115024.00000000001</v>
      </c>
      <c r="M46"/>
      <c r="N46"/>
      <c r="O46"/>
      <c r="P46"/>
    </row>
    <row r="47" spans="1:16" ht="12.75" customHeight="1" x14ac:dyDescent="0.2">
      <c r="A47" s="316"/>
      <c r="B47" s="316"/>
      <c r="C47" s="18" t="s">
        <v>24</v>
      </c>
      <c r="D47" s="199">
        <v>20207.999999999996</v>
      </c>
      <c r="E47" s="200">
        <f t="shared" si="3"/>
        <v>0.45960698689956325</v>
      </c>
      <c r="F47" s="189"/>
      <c r="G47" s="199">
        <v>23760</v>
      </c>
      <c r="H47" s="200">
        <f t="shared" si="4"/>
        <v>0.54039301310043664</v>
      </c>
      <c r="I47" s="199">
        <f t="shared" si="5"/>
        <v>43968</v>
      </c>
      <c r="M47"/>
      <c r="N47"/>
      <c r="O47"/>
      <c r="P47"/>
    </row>
    <row r="48" spans="1:16" ht="12.75" customHeight="1" x14ac:dyDescent="0.2">
      <c r="A48" s="316"/>
      <c r="B48" s="316"/>
      <c r="C48" s="18" t="s">
        <v>25</v>
      </c>
      <c r="D48" s="199">
        <v>13440</v>
      </c>
      <c r="E48" s="200">
        <f t="shared" si="3"/>
        <v>0.70707070707070707</v>
      </c>
      <c r="F48" s="189"/>
      <c r="G48" s="199">
        <v>5568</v>
      </c>
      <c r="H48" s="200">
        <f t="shared" si="4"/>
        <v>0.29292929292929293</v>
      </c>
      <c r="I48" s="199">
        <f t="shared" si="5"/>
        <v>19008</v>
      </c>
      <c r="M48"/>
      <c r="N48"/>
      <c r="O48"/>
      <c r="P48"/>
    </row>
    <row r="49" spans="1:16" ht="12.75" customHeight="1" x14ac:dyDescent="0.2">
      <c r="A49" s="316"/>
      <c r="B49" s="316"/>
      <c r="C49" s="61" t="s">
        <v>91</v>
      </c>
      <c r="D49" s="59">
        <f>SUM(D41:D48)</f>
        <v>217360</v>
      </c>
      <c r="E49" s="60">
        <f t="shared" si="3"/>
        <v>0.60230547550432278</v>
      </c>
      <c r="F49" s="59"/>
      <c r="G49" s="59">
        <f>SUM(G41:G48)</f>
        <v>143520</v>
      </c>
      <c r="H49" s="60">
        <f t="shared" si="4"/>
        <v>0.39769452449567722</v>
      </c>
      <c r="I49" s="59">
        <f t="shared" si="5"/>
        <v>360880</v>
      </c>
      <c r="M49"/>
      <c r="N49"/>
      <c r="O49"/>
      <c r="P49"/>
    </row>
    <row r="50" spans="1:16" ht="12.75" customHeight="1" x14ac:dyDescent="0.2">
      <c r="A50" s="316"/>
      <c r="B50" s="316"/>
      <c r="C50" s="192" t="s">
        <v>129</v>
      </c>
      <c r="D50" s="79"/>
      <c r="E50" s="78"/>
      <c r="F50" s="79"/>
      <c r="G50" s="79"/>
      <c r="H50" s="78"/>
      <c r="I50" s="79"/>
      <c r="M50"/>
      <c r="N50"/>
      <c r="O50"/>
      <c r="P50"/>
    </row>
    <row r="51" spans="1:16" ht="12.75" customHeight="1" x14ac:dyDescent="0.2">
      <c r="A51" s="316"/>
      <c r="B51" s="316"/>
      <c r="C51" s="18" t="s">
        <v>8</v>
      </c>
      <c r="D51" s="19">
        <v>3552</v>
      </c>
      <c r="E51" s="20">
        <f t="shared" si="3"/>
        <v>1</v>
      </c>
      <c r="F51" s="19"/>
      <c r="G51" s="19">
        <v>0</v>
      </c>
      <c r="H51" s="20">
        <f t="shared" si="4"/>
        <v>0</v>
      </c>
      <c r="I51" s="19">
        <f t="shared" si="5"/>
        <v>3552</v>
      </c>
      <c r="M51"/>
      <c r="N51"/>
      <c r="O51"/>
      <c r="P51"/>
    </row>
    <row r="52" spans="1:16" ht="12.75" customHeight="1" x14ac:dyDescent="0.2">
      <c r="A52" s="316"/>
      <c r="B52" s="316"/>
      <c r="C52" s="18" t="s">
        <v>1</v>
      </c>
      <c r="D52" s="11">
        <v>157183.99999999997</v>
      </c>
      <c r="E52" s="12">
        <f t="shared" si="3"/>
        <v>0.66630493760173637</v>
      </c>
      <c r="F52" s="11"/>
      <c r="G52" s="11">
        <v>78719.999999999971</v>
      </c>
      <c r="H52" s="12">
        <f t="shared" si="4"/>
        <v>0.33369506239826369</v>
      </c>
      <c r="I52" s="11">
        <f t="shared" si="5"/>
        <v>235903.99999999994</v>
      </c>
      <c r="M52"/>
      <c r="N52"/>
      <c r="O52"/>
      <c r="P52"/>
    </row>
    <row r="53" spans="1:16" ht="12.75" customHeight="1" x14ac:dyDescent="0.2">
      <c r="A53" s="316"/>
      <c r="B53" s="316"/>
      <c r="C53" s="18" t="s">
        <v>2</v>
      </c>
      <c r="D53" s="11">
        <v>7280</v>
      </c>
      <c r="E53" s="12">
        <f t="shared" si="3"/>
        <v>0.66423357664233573</v>
      </c>
      <c r="F53" s="11"/>
      <c r="G53" s="11">
        <v>3680</v>
      </c>
      <c r="H53" s="12">
        <f t="shared" si="4"/>
        <v>0.33576642335766421</v>
      </c>
      <c r="I53" s="11">
        <f t="shared" si="5"/>
        <v>10960</v>
      </c>
      <c r="M53"/>
      <c r="N53"/>
      <c r="O53"/>
      <c r="P53"/>
    </row>
    <row r="54" spans="1:16" ht="12.75" customHeight="1" x14ac:dyDescent="0.2">
      <c r="A54" s="316"/>
      <c r="B54" s="316"/>
      <c r="C54" s="18" t="s">
        <v>3</v>
      </c>
      <c r="D54" s="16">
        <v>11616.000000000002</v>
      </c>
      <c r="E54" s="12">
        <f t="shared" si="3"/>
        <v>0.69540229885057481</v>
      </c>
      <c r="F54" s="11"/>
      <c r="G54" s="11">
        <v>5088</v>
      </c>
      <c r="H54" s="12">
        <f t="shared" si="4"/>
        <v>0.3045977011494253</v>
      </c>
      <c r="I54" s="11">
        <f t="shared" si="5"/>
        <v>16704</v>
      </c>
      <c r="M54"/>
      <c r="N54"/>
      <c r="O54"/>
      <c r="P54"/>
    </row>
    <row r="55" spans="1:16" ht="12.75" customHeight="1" x14ac:dyDescent="0.2">
      <c r="A55" s="316"/>
      <c r="B55" s="316"/>
      <c r="C55" s="191" t="s">
        <v>9</v>
      </c>
      <c r="D55" s="11">
        <v>13344</v>
      </c>
      <c r="E55" s="12">
        <f t="shared" si="3"/>
        <v>1</v>
      </c>
      <c r="F55" s="11"/>
      <c r="G55" s="11">
        <v>0</v>
      </c>
      <c r="H55" s="12">
        <f t="shared" si="4"/>
        <v>0</v>
      </c>
      <c r="I55" s="11">
        <f t="shared" si="5"/>
        <v>13344</v>
      </c>
      <c r="M55"/>
      <c r="N55"/>
      <c r="O55"/>
      <c r="P55"/>
    </row>
    <row r="56" spans="1:16" ht="12.75" customHeight="1" x14ac:dyDescent="0.2">
      <c r="A56" s="316"/>
      <c r="B56" s="316"/>
      <c r="C56" s="18" t="s">
        <v>4</v>
      </c>
      <c r="D56" s="11">
        <v>8832</v>
      </c>
      <c r="E56" s="12">
        <f t="shared" si="3"/>
        <v>0.48806366047745359</v>
      </c>
      <c r="F56" s="11"/>
      <c r="G56" s="11">
        <v>9264</v>
      </c>
      <c r="H56" s="12">
        <f t="shared" si="4"/>
        <v>0.51193633952254647</v>
      </c>
      <c r="I56" s="11">
        <f t="shared" si="5"/>
        <v>18096</v>
      </c>
      <c r="M56"/>
      <c r="N56"/>
      <c r="O56"/>
      <c r="P56"/>
    </row>
    <row r="57" spans="1:16" ht="12.75" customHeight="1" x14ac:dyDescent="0.2">
      <c r="A57" s="316"/>
      <c r="B57" s="316"/>
      <c r="C57" s="18" t="s">
        <v>10</v>
      </c>
      <c r="D57" s="11">
        <v>0</v>
      </c>
      <c r="E57" s="12">
        <f t="shared" si="3"/>
        <v>0</v>
      </c>
      <c r="F57" s="11"/>
      <c r="G57" s="11">
        <v>4944</v>
      </c>
      <c r="H57" s="12">
        <f t="shared" si="4"/>
        <v>1</v>
      </c>
      <c r="I57" s="11">
        <f t="shared" si="5"/>
        <v>4944</v>
      </c>
      <c r="M57"/>
      <c r="N57"/>
      <c r="O57"/>
      <c r="P57"/>
    </row>
    <row r="58" spans="1:16" ht="12.75" customHeight="1" x14ac:dyDescent="0.2">
      <c r="A58" s="316"/>
      <c r="B58" s="316"/>
      <c r="C58" s="188" t="s">
        <v>52</v>
      </c>
      <c r="D58" s="7">
        <v>12896</v>
      </c>
      <c r="E58" s="100">
        <f t="shared" si="3"/>
        <v>0.74354243542435428</v>
      </c>
      <c r="F58" s="7"/>
      <c r="G58" s="7">
        <v>4448</v>
      </c>
      <c r="H58" s="100">
        <f t="shared" si="4"/>
        <v>0.25645756457564578</v>
      </c>
      <c r="I58" s="7">
        <f t="shared" si="5"/>
        <v>17344</v>
      </c>
      <c r="M58"/>
      <c r="N58"/>
      <c r="O58"/>
      <c r="P58"/>
    </row>
    <row r="59" spans="1:16" ht="12.75" customHeight="1" x14ac:dyDescent="0.2">
      <c r="A59" s="316"/>
      <c r="B59" s="316"/>
      <c r="C59" s="18" t="s">
        <v>5</v>
      </c>
      <c r="D59" s="7">
        <v>19584.000000000004</v>
      </c>
      <c r="E59" s="100">
        <f t="shared" si="3"/>
        <v>0.61631419939577048</v>
      </c>
      <c r="F59" s="7"/>
      <c r="G59" s="7">
        <v>12191.999999999998</v>
      </c>
      <c r="H59" s="100">
        <f t="shared" si="4"/>
        <v>0.38368580060422958</v>
      </c>
      <c r="I59" s="7">
        <f t="shared" si="5"/>
        <v>31776</v>
      </c>
      <c r="M59"/>
      <c r="N59"/>
      <c r="O59"/>
      <c r="P59"/>
    </row>
    <row r="60" spans="1:16" ht="12.75" customHeight="1" x14ac:dyDescent="0.2">
      <c r="A60" s="316"/>
      <c r="B60" s="316"/>
      <c r="C60" s="61" t="s">
        <v>91</v>
      </c>
      <c r="D60" s="59">
        <f>SUM(D51:D59)</f>
        <v>234287.99999999997</v>
      </c>
      <c r="E60" s="60">
        <f t="shared" si="3"/>
        <v>0.66441308589318937</v>
      </c>
      <c r="F60" s="59"/>
      <c r="G60" s="59">
        <f>SUM(G51:G59)</f>
        <v>118335.99999999997</v>
      </c>
      <c r="H60" s="60">
        <f t="shared" si="4"/>
        <v>0.33558691410681063</v>
      </c>
      <c r="I60" s="59">
        <f t="shared" si="5"/>
        <v>352623.99999999994</v>
      </c>
      <c r="M60"/>
      <c r="N60"/>
      <c r="O60"/>
      <c r="P60"/>
    </row>
    <row r="61" spans="1:16" ht="12.75" customHeight="1" x14ac:dyDescent="0.2">
      <c r="A61" s="316"/>
      <c r="B61" s="316"/>
      <c r="C61" s="192" t="s">
        <v>87</v>
      </c>
      <c r="D61" s="79"/>
      <c r="E61" s="78"/>
      <c r="F61" s="79"/>
      <c r="G61" s="79"/>
      <c r="H61" s="78"/>
      <c r="I61" s="79"/>
      <c r="M61"/>
      <c r="N61"/>
      <c r="O61"/>
      <c r="P61"/>
    </row>
    <row r="62" spans="1:16" ht="12.75" customHeight="1" x14ac:dyDescent="0.2">
      <c r="A62" s="316"/>
      <c r="B62" s="316"/>
      <c r="C62" s="18" t="s">
        <v>38</v>
      </c>
      <c r="D62" s="11">
        <v>10368</v>
      </c>
      <c r="E62" s="12">
        <f t="shared" si="3"/>
        <v>0.56055363321799312</v>
      </c>
      <c r="F62" s="11"/>
      <c r="G62" s="11">
        <v>8128</v>
      </c>
      <c r="H62" s="12">
        <f t="shared" si="4"/>
        <v>0.43944636678200694</v>
      </c>
      <c r="I62" s="11">
        <f t="shared" si="5"/>
        <v>18496</v>
      </c>
      <c r="M62"/>
      <c r="N62"/>
      <c r="O62"/>
      <c r="P62"/>
    </row>
    <row r="63" spans="1:16" ht="12.75" customHeight="1" x14ac:dyDescent="0.2">
      <c r="A63" s="316"/>
      <c r="B63" s="316"/>
      <c r="C63" s="18" t="s">
        <v>0</v>
      </c>
      <c r="D63" s="11">
        <v>10368</v>
      </c>
      <c r="E63" s="12">
        <f t="shared" si="3"/>
        <v>0.54545454545454541</v>
      </c>
      <c r="F63" s="11"/>
      <c r="G63" s="11">
        <v>8640</v>
      </c>
      <c r="H63" s="12">
        <f t="shared" si="4"/>
        <v>0.45454545454545453</v>
      </c>
      <c r="I63" s="11">
        <f t="shared" si="5"/>
        <v>19008</v>
      </c>
      <c r="M63"/>
      <c r="N63"/>
      <c r="O63"/>
      <c r="P63"/>
    </row>
    <row r="64" spans="1:16" ht="12.75" customHeight="1" x14ac:dyDescent="0.2">
      <c r="A64" s="316"/>
      <c r="B64" s="316"/>
      <c r="C64" s="18" t="s">
        <v>36</v>
      </c>
      <c r="D64" s="11">
        <v>16672</v>
      </c>
      <c r="E64" s="12">
        <f t="shared" si="3"/>
        <v>0.48714352501168773</v>
      </c>
      <c r="F64" s="11"/>
      <c r="G64" s="11">
        <v>17552</v>
      </c>
      <c r="H64" s="12">
        <f t="shared" si="4"/>
        <v>0.51285647498831233</v>
      </c>
      <c r="I64" s="11">
        <f t="shared" si="5"/>
        <v>34224</v>
      </c>
      <c r="M64"/>
      <c r="N64"/>
      <c r="O64"/>
      <c r="P64"/>
    </row>
    <row r="65" spans="1:16" ht="12.75" customHeight="1" x14ac:dyDescent="0.2">
      <c r="A65" s="316"/>
      <c r="B65" s="316"/>
      <c r="C65" s="18" t="s">
        <v>39</v>
      </c>
      <c r="D65" s="11">
        <v>33984</v>
      </c>
      <c r="E65" s="12">
        <f t="shared" si="3"/>
        <v>0.61298701298701297</v>
      </c>
      <c r="F65" s="11"/>
      <c r="G65" s="11">
        <v>21456</v>
      </c>
      <c r="H65" s="12">
        <f t="shared" si="4"/>
        <v>0.38701298701298703</v>
      </c>
      <c r="I65" s="11">
        <f t="shared" si="5"/>
        <v>55440</v>
      </c>
      <c r="M65"/>
      <c r="N65"/>
      <c r="O65"/>
      <c r="P65"/>
    </row>
    <row r="66" spans="1:16" ht="12.75" customHeight="1" x14ac:dyDescent="0.2">
      <c r="A66" s="316"/>
      <c r="B66" s="316"/>
      <c r="C66" s="191" t="s">
        <v>6</v>
      </c>
      <c r="D66" s="11">
        <v>119104</v>
      </c>
      <c r="E66" s="12">
        <f t="shared" si="3"/>
        <v>0.71652709596688802</v>
      </c>
      <c r="F66" s="11"/>
      <c r="G66" s="11">
        <v>47120</v>
      </c>
      <c r="H66" s="12">
        <f t="shared" si="4"/>
        <v>0.28347290403311193</v>
      </c>
      <c r="I66" s="11">
        <f t="shared" si="5"/>
        <v>166224</v>
      </c>
      <c r="M66"/>
      <c r="N66"/>
      <c r="O66"/>
      <c r="P66"/>
    </row>
    <row r="67" spans="1:16" ht="12.75" customHeight="1" x14ac:dyDescent="0.2">
      <c r="A67" s="316"/>
      <c r="B67" s="316"/>
      <c r="C67" s="61" t="s">
        <v>91</v>
      </c>
      <c r="D67" s="59">
        <f>SUM(D62:D66)</f>
        <v>190496</v>
      </c>
      <c r="E67" s="60">
        <f t="shared" si="3"/>
        <v>0.64928832415335114</v>
      </c>
      <c r="F67" s="59"/>
      <c r="G67" s="59">
        <f>SUM(G62:G66)</f>
        <v>102896</v>
      </c>
      <c r="H67" s="60">
        <f t="shared" si="4"/>
        <v>0.35071167584664886</v>
      </c>
      <c r="I67" s="59">
        <f t="shared" si="5"/>
        <v>293392</v>
      </c>
      <c r="M67"/>
      <c r="N67"/>
      <c r="O67"/>
      <c r="P67"/>
    </row>
    <row r="68" spans="1:16" ht="12.75" customHeight="1" x14ac:dyDescent="0.2">
      <c r="A68" s="316"/>
      <c r="B68" s="316"/>
      <c r="C68" s="192" t="s">
        <v>159</v>
      </c>
      <c r="D68" s="59"/>
      <c r="E68" s="60"/>
      <c r="F68" s="59"/>
      <c r="G68" s="59"/>
      <c r="H68" s="60"/>
      <c r="I68" s="59"/>
      <c r="M68"/>
      <c r="N68"/>
      <c r="O68"/>
      <c r="P68"/>
    </row>
    <row r="69" spans="1:16" ht="12.75" customHeight="1" x14ac:dyDescent="0.2">
      <c r="A69" s="316"/>
      <c r="B69" s="316"/>
      <c r="C69" s="18" t="s">
        <v>487</v>
      </c>
      <c r="D69" s="11">
        <v>43584</v>
      </c>
      <c r="E69" s="12">
        <f t="shared" si="3"/>
        <v>0.79742388758782201</v>
      </c>
      <c r="F69" s="11"/>
      <c r="G69" s="11">
        <v>11072</v>
      </c>
      <c r="H69" s="12">
        <f t="shared" si="4"/>
        <v>0.20257611241217799</v>
      </c>
      <c r="I69" s="11">
        <f t="shared" si="5"/>
        <v>54656</v>
      </c>
      <c r="M69"/>
      <c r="N69"/>
      <c r="O69"/>
      <c r="P69"/>
    </row>
    <row r="70" spans="1:16" ht="12.75" customHeight="1" x14ac:dyDescent="0.2">
      <c r="A70" s="316"/>
      <c r="B70" s="316"/>
      <c r="C70" s="18" t="s">
        <v>488</v>
      </c>
      <c r="D70" s="11">
        <v>4896</v>
      </c>
      <c r="E70" s="12">
        <f t="shared" si="3"/>
        <v>1</v>
      </c>
      <c r="F70" s="11"/>
      <c r="G70" s="11">
        <v>0</v>
      </c>
      <c r="H70" s="12">
        <f t="shared" si="4"/>
        <v>0</v>
      </c>
      <c r="I70" s="11">
        <f t="shared" si="5"/>
        <v>4896</v>
      </c>
      <c r="M70"/>
      <c r="N70"/>
      <c r="O70"/>
      <c r="P70"/>
    </row>
    <row r="71" spans="1:16" ht="12.75" customHeight="1" x14ac:dyDescent="0.2">
      <c r="A71" s="316"/>
      <c r="B71" s="316"/>
      <c r="C71" s="18" t="s">
        <v>15</v>
      </c>
      <c r="D71" s="199">
        <v>45840.000000000015</v>
      </c>
      <c r="E71" s="100">
        <f t="shared" si="3"/>
        <v>0.52820796460177</v>
      </c>
      <c r="F71" s="7"/>
      <c r="G71" s="199">
        <v>40944</v>
      </c>
      <c r="H71" s="100">
        <f t="shared" si="4"/>
        <v>0.47179203539823</v>
      </c>
      <c r="I71" s="7">
        <f t="shared" si="5"/>
        <v>86784.000000000015</v>
      </c>
      <c r="M71"/>
      <c r="N71"/>
      <c r="O71"/>
      <c r="P71"/>
    </row>
    <row r="72" spans="1:16" ht="12.75" customHeight="1" x14ac:dyDescent="0.2">
      <c r="A72" s="316"/>
      <c r="B72" s="316"/>
      <c r="C72" s="18" t="s">
        <v>16</v>
      </c>
      <c r="D72" s="199">
        <v>21824</v>
      </c>
      <c r="E72" s="100">
        <f t="shared" si="3"/>
        <v>0.53679653679653683</v>
      </c>
      <c r="F72" s="7"/>
      <c r="G72" s="199">
        <v>18832</v>
      </c>
      <c r="H72" s="100">
        <f t="shared" si="4"/>
        <v>0.46320346320346323</v>
      </c>
      <c r="I72" s="7">
        <f t="shared" si="5"/>
        <v>40656</v>
      </c>
      <c r="M72"/>
      <c r="N72"/>
      <c r="O72"/>
      <c r="P72"/>
    </row>
    <row r="73" spans="1:16" ht="12.75" customHeight="1" x14ac:dyDescent="0.2">
      <c r="A73" s="316"/>
      <c r="B73" s="316"/>
      <c r="C73" s="18" t="s">
        <v>17</v>
      </c>
      <c r="D73" s="11">
        <v>16128</v>
      </c>
      <c r="E73" s="12">
        <f t="shared" ref="E73:E127" si="6">+D73/$I73</f>
        <v>0.70292887029288698</v>
      </c>
      <c r="F73" s="11"/>
      <c r="G73" s="11">
        <v>6816</v>
      </c>
      <c r="H73" s="12">
        <f t="shared" ref="H73:H127" si="7">+G73/$I73</f>
        <v>0.29707112970711297</v>
      </c>
      <c r="I73" s="11">
        <f t="shared" ref="I73:I127" si="8">+D73+G73</f>
        <v>22944</v>
      </c>
      <c r="M73"/>
      <c r="N73"/>
      <c r="O73"/>
      <c r="P73"/>
    </row>
    <row r="74" spans="1:16" ht="12.75" customHeight="1" x14ac:dyDescent="0.2">
      <c r="A74" s="316"/>
      <c r="B74" s="316"/>
      <c r="C74" s="18" t="s">
        <v>18</v>
      </c>
      <c r="D74" s="11">
        <v>12528</v>
      </c>
      <c r="E74" s="12">
        <f t="shared" si="6"/>
        <v>0.58520179372197312</v>
      </c>
      <c r="F74" s="11"/>
      <c r="G74" s="11">
        <v>8880</v>
      </c>
      <c r="H74" s="12">
        <f t="shared" si="7"/>
        <v>0.41479820627802688</v>
      </c>
      <c r="I74" s="11">
        <f t="shared" si="8"/>
        <v>21408</v>
      </c>
      <c r="M74"/>
      <c r="N74"/>
      <c r="O74"/>
      <c r="P74"/>
    </row>
    <row r="75" spans="1:16" ht="12.75" customHeight="1" x14ac:dyDescent="0.2">
      <c r="A75" s="316"/>
      <c r="B75" s="316"/>
      <c r="C75" s="18" t="s">
        <v>139</v>
      </c>
      <c r="D75" s="11">
        <v>7056</v>
      </c>
      <c r="E75" s="12">
        <f t="shared" si="6"/>
        <v>0.88554216867469882</v>
      </c>
      <c r="F75" s="11"/>
      <c r="G75" s="11">
        <v>912</v>
      </c>
      <c r="H75" s="12">
        <f t="shared" si="7"/>
        <v>0.1144578313253012</v>
      </c>
      <c r="I75" s="11">
        <f t="shared" si="8"/>
        <v>7968</v>
      </c>
      <c r="M75"/>
      <c r="N75"/>
      <c r="O75"/>
      <c r="P75"/>
    </row>
    <row r="76" spans="1:16" ht="12.75" customHeight="1" x14ac:dyDescent="0.2">
      <c r="A76" s="316"/>
      <c r="B76" s="316"/>
      <c r="C76" s="18" t="s">
        <v>489</v>
      </c>
      <c r="D76" s="11">
        <v>9456</v>
      </c>
      <c r="E76" s="12">
        <f t="shared" si="6"/>
        <v>1</v>
      </c>
      <c r="F76" s="11"/>
      <c r="G76" s="11">
        <v>0</v>
      </c>
      <c r="H76" s="12">
        <f t="shared" si="7"/>
        <v>0</v>
      </c>
      <c r="I76" s="11">
        <f t="shared" si="8"/>
        <v>9456</v>
      </c>
      <c r="M76"/>
      <c r="N76"/>
      <c r="O76"/>
      <c r="P76"/>
    </row>
    <row r="77" spans="1:16" ht="12.75" customHeight="1" x14ac:dyDescent="0.2">
      <c r="A77" s="316"/>
      <c r="B77" s="316"/>
      <c r="C77" s="18" t="s">
        <v>19</v>
      </c>
      <c r="D77" s="11">
        <v>9264</v>
      </c>
      <c r="E77" s="12">
        <f t="shared" si="6"/>
        <v>0.3521897810218978</v>
      </c>
      <c r="F77" s="11"/>
      <c r="G77" s="11">
        <v>17040</v>
      </c>
      <c r="H77" s="12">
        <f t="shared" si="7"/>
        <v>0.6478102189781022</v>
      </c>
      <c r="I77" s="11">
        <f t="shared" si="8"/>
        <v>26304</v>
      </c>
      <c r="M77"/>
      <c r="N77"/>
      <c r="O77"/>
      <c r="P77"/>
    </row>
    <row r="78" spans="1:16" ht="12.75" customHeight="1" thickBot="1" x14ac:dyDescent="0.25">
      <c r="A78" s="316"/>
      <c r="B78" s="316"/>
      <c r="C78" s="242" t="s">
        <v>91</v>
      </c>
      <c r="D78" s="243">
        <f>SUM(D69:D77)</f>
        <v>170576</v>
      </c>
      <c r="E78" s="244">
        <f t="shared" si="6"/>
        <v>0.62011400651465798</v>
      </c>
      <c r="F78" s="243"/>
      <c r="G78" s="243">
        <f>SUM(G69:G77)</f>
        <v>104496</v>
      </c>
      <c r="H78" s="244">
        <f t="shared" si="7"/>
        <v>0.37988599348534202</v>
      </c>
      <c r="I78" s="243">
        <f t="shared" si="8"/>
        <v>275072</v>
      </c>
      <c r="M78"/>
      <c r="N78"/>
      <c r="O78"/>
      <c r="P78"/>
    </row>
    <row r="79" spans="1:16" ht="12.75" customHeight="1" x14ac:dyDescent="0.2">
      <c r="A79" s="299" t="s">
        <v>133</v>
      </c>
      <c r="B79" s="310" t="s">
        <v>509</v>
      </c>
      <c r="C79" s="192" t="s">
        <v>325</v>
      </c>
      <c r="D79" s="241"/>
      <c r="E79" s="78"/>
      <c r="F79" s="79"/>
      <c r="G79" s="241"/>
      <c r="H79" s="78"/>
      <c r="I79" s="79"/>
      <c r="M79"/>
      <c r="N79"/>
      <c r="O79"/>
      <c r="P79"/>
    </row>
    <row r="80" spans="1:16" ht="12.75" customHeight="1" x14ac:dyDescent="0.2">
      <c r="A80" s="317"/>
      <c r="B80" s="299"/>
      <c r="C80" s="191" t="s">
        <v>498</v>
      </c>
      <c r="D80" s="19">
        <v>0</v>
      </c>
      <c r="E80" s="20" t="s">
        <v>165</v>
      </c>
      <c r="F80" s="19"/>
      <c r="G80" s="19">
        <v>0</v>
      </c>
      <c r="H80" s="20" t="s">
        <v>165</v>
      </c>
      <c r="I80" s="19">
        <f t="shared" si="8"/>
        <v>0</v>
      </c>
      <c r="M80"/>
      <c r="N80"/>
      <c r="O80"/>
      <c r="P80"/>
    </row>
    <row r="81" spans="1:16" ht="12.75" customHeight="1" x14ac:dyDescent="0.2">
      <c r="A81" s="317"/>
      <c r="B81" s="299"/>
      <c r="C81" s="191" t="s">
        <v>491</v>
      </c>
      <c r="D81" s="19">
        <v>0</v>
      </c>
      <c r="E81" s="20" t="s">
        <v>165</v>
      </c>
      <c r="F81" s="19"/>
      <c r="G81" s="19">
        <v>0</v>
      </c>
      <c r="H81" s="20" t="s">
        <v>165</v>
      </c>
      <c r="I81" s="19">
        <f t="shared" si="8"/>
        <v>0</v>
      </c>
      <c r="M81"/>
      <c r="N81"/>
      <c r="O81"/>
      <c r="P81"/>
    </row>
    <row r="82" spans="1:16" ht="12.75" customHeight="1" x14ac:dyDescent="0.2">
      <c r="A82" s="317"/>
      <c r="B82" s="299"/>
      <c r="C82" s="191" t="s">
        <v>499</v>
      </c>
      <c r="D82" s="19">
        <v>0</v>
      </c>
      <c r="E82" s="20" t="s">
        <v>165</v>
      </c>
      <c r="F82" s="19"/>
      <c r="G82" s="19">
        <v>0</v>
      </c>
      <c r="H82" s="20" t="s">
        <v>165</v>
      </c>
      <c r="I82" s="19">
        <f t="shared" si="8"/>
        <v>0</v>
      </c>
      <c r="M82"/>
      <c r="N82"/>
      <c r="O82"/>
      <c r="P82"/>
    </row>
    <row r="83" spans="1:16" ht="12.75" customHeight="1" x14ac:dyDescent="0.2">
      <c r="A83" s="317"/>
      <c r="B83" s="299"/>
      <c r="C83" s="18" t="s">
        <v>492</v>
      </c>
      <c r="D83" s="19">
        <v>0</v>
      </c>
      <c r="E83" s="20" t="s">
        <v>165</v>
      </c>
      <c r="F83" s="19"/>
      <c r="G83" s="19">
        <v>0</v>
      </c>
      <c r="H83" s="20" t="s">
        <v>165</v>
      </c>
      <c r="I83" s="19">
        <f t="shared" si="8"/>
        <v>0</v>
      </c>
      <c r="M83"/>
      <c r="N83"/>
      <c r="O83"/>
      <c r="P83"/>
    </row>
    <row r="84" spans="1:16" ht="12.75" customHeight="1" x14ac:dyDescent="0.2">
      <c r="A84" s="317"/>
      <c r="B84" s="299"/>
      <c r="C84" s="188" t="s">
        <v>500</v>
      </c>
      <c r="D84" s="19">
        <v>0</v>
      </c>
      <c r="E84" s="20" t="s">
        <v>165</v>
      </c>
      <c r="F84" s="19"/>
      <c r="G84" s="19">
        <v>0</v>
      </c>
      <c r="H84" s="20" t="s">
        <v>165</v>
      </c>
      <c r="I84" s="19">
        <f t="shared" si="8"/>
        <v>0</v>
      </c>
      <c r="M84"/>
      <c r="N84"/>
      <c r="O84"/>
      <c r="P84"/>
    </row>
    <row r="85" spans="1:16" ht="12.75" customHeight="1" x14ac:dyDescent="0.2">
      <c r="A85" s="317"/>
      <c r="B85" s="299"/>
      <c r="C85" s="188" t="s">
        <v>493</v>
      </c>
      <c r="D85" s="19">
        <v>0</v>
      </c>
      <c r="E85" s="20" t="s">
        <v>165</v>
      </c>
      <c r="F85" s="19"/>
      <c r="G85" s="19">
        <v>0</v>
      </c>
      <c r="H85" s="20" t="s">
        <v>165</v>
      </c>
      <c r="I85" s="19">
        <f t="shared" si="8"/>
        <v>0</v>
      </c>
      <c r="M85"/>
      <c r="N85"/>
      <c r="O85"/>
      <c r="P85"/>
    </row>
    <row r="86" spans="1:16" ht="12.75" customHeight="1" x14ac:dyDescent="0.2">
      <c r="A86" s="317"/>
      <c r="B86" s="299"/>
      <c r="C86" s="188" t="s">
        <v>494</v>
      </c>
      <c r="D86" s="19">
        <v>0</v>
      </c>
      <c r="E86" s="20" t="s">
        <v>165</v>
      </c>
      <c r="F86" s="11"/>
      <c r="G86" s="19">
        <v>0</v>
      </c>
      <c r="H86" s="20" t="s">
        <v>165</v>
      </c>
      <c r="I86" s="11">
        <f t="shared" si="8"/>
        <v>0</v>
      </c>
      <c r="M86"/>
      <c r="N86"/>
      <c r="O86"/>
      <c r="P86"/>
    </row>
    <row r="87" spans="1:16" ht="12.75" customHeight="1" x14ac:dyDescent="0.2">
      <c r="A87" s="317"/>
      <c r="B87" s="299"/>
      <c r="C87" s="188" t="s">
        <v>501</v>
      </c>
      <c r="D87" s="19">
        <v>0</v>
      </c>
      <c r="E87" s="20" t="s">
        <v>165</v>
      </c>
      <c r="F87" s="11"/>
      <c r="G87" s="19">
        <v>0</v>
      </c>
      <c r="H87" s="20" t="s">
        <v>165</v>
      </c>
      <c r="I87" s="11">
        <f t="shared" si="8"/>
        <v>0</v>
      </c>
      <c r="M87"/>
      <c r="N87"/>
      <c r="O87"/>
      <c r="P87"/>
    </row>
    <row r="88" spans="1:16" ht="12.75" customHeight="1" x14ac:dyDescent="0.2">
      <c r="A88" s="317"/>
      <c r="B88" s="299"/>
      <c r="C88" s="18" t="s">
        <v>496</v>
      </c>
      <c r="D88" s="19">
        <v>0</v>
      </c>
      <c r="E88" s="20" t="s">
        <v>165</v>
      </c>
      <c r="F88" s="11"/>
      <c r="G88" s="19">
        <v>0</v>
      </c>
      <c r="H88" s="20" t="s">
        <v>165</v>
      </c>
      <c r="I88" s="11">
        <f t="shared" si="8"/>
        <v>0</v>
      </c>
      <c r="M88"/>
      <c r="N88"/>
      <c r="O88"/>
      <c r="P88"/>
    </row>
    <row r="89" spans="1:16" ht="12.75" customHeight="1" x14ac:dyDescent="0.2">
      <c r="A89" s="317"/>
      <c r="B89" s="299"/>
      <c r="C89" s="188" t="s">
        <v>495</v>
      </c>
      <c r="D89" s="19">
        <v>0</v>
      </c>
      <c r="E89" s="20" t="s">
        <v>165</v>
      </c>
      <c r="F89" s="11"/>
      <c r="G89" s="19">
        <v>0</v>
      </c>
      <c r="H89" s="20" t="s">
        <v>165</v>
      </c>
      <c r="I89" s="11">
        <f t="shared" si="8"/>
        <v>0</v>
      </c>
      <c r="M89"/>
      <c r="N89"/>
      <c r="O89"/>
      <c r="P89"/>
    </row>
    <row r="90" spans="1:16" ht="12.75" customHeight="1" x14ac:dyDescent="0.2">
      <c r="A90" s="317"/>
      <c r="B90" s="299"/>
      <c r="C90" s="18" t="s">
        <v>502</v>
      </c>
      <c r="D90" s="19">
        <v>0</v>
      </c>
      <c r="E90" s="20" t="s">
        <v>165</v>
      </c>
      <c r="F90" s="11"/>
      <c r="G90" s="19">
        <v>0</v>
      </c>
      <c r="H90" s="20" t="s">
        <v>165</v>
      </c>
      <c r="I90" s="11">
        <f t="shared" si="8"/>
        <v>0</v>
      </c>
      <c r="M90"/>
      <c r="N90"/>
      <c r="O90"/>
      <c r="P90"/>
    </row>
    <row r="91" spans="1:16" ht="12.75" customHeight="1" x14ac:dyDescent="0.2">
      <c r="A91" s="317"/>
      <c r="B91" s="299"/>
      <c r="C91" s="18" t="s">
        <v>503</v>
      </c>
      <c r="D91" s="19">
        <v>0</v>
      </c>
      <c r="E91" s="20" t="s">
        <v>165</v>
      </c>
      <c r="F91" s="11"/>
      <c r="G91" s="19">
        <v>0</v>
      </c>
      <c r="H91" s="20" t="s">
        <v>165</v>
      </c>
      <c r="I91" s="11">
        <f t="shared" si="8"/>
        <v>0</v>
      </c>
      <c r="M91"/>
      <c r="N91"/>
      <c r="O91"/>
      <c r="P91"/>
    </row>
    <row r="92" spans="1:16" ht="12.75" customHeight="1" x14ac:dyDescent="0.2">
      <c r="A92" s="317"/>
      <c r="B92" s="299"/>
      <c r="C92" s="18" t="s">
        <v>497</v>
      </c>
      <c r="D92" s="19">
        <v>0</v>
      </c>
      <c r="E92" s="20" t="s">
        <v>165</v>
      </c>
      <c r="F92" s="11"/>
      <c r="G92" s="19">
        <v>0</v>
      </c>
      <c r="H92" s="20" t="s">
        <v>165</v>
      </c>
      <c r="I92" s="11">
        <f t="shared" si="8"/>
        <v>0</v>
      </c>
      <c r="M92"/>
      <c r="N92"/>
      <c r="O92"/>
      <c r="P92"/>
    </row>
    <row r="93" spans="1:16" ht="12.75" customHeight="1" x14ac:dyDescent="0.2">
      <c r="A93" s="317"/>
      <c r="B93" s="299"/>
      <c r="C93" s="61" t="s">
        <v>91</v>
      </c>
      <c r="D93" s="59">
        <f>SUM(D80:D92)</f>
        <v>0</v>
      </c>
      <c r="E93" s="60" t="s">
        <v>165</v>
      </c>
      <c r="F93" s="59"/>
      <c r="G93" s="59">
        <f>SUM(G80:G92)</f>
        <v>0</v>
      </c>
      <c r="H93" s="60" t="s">
        <v>165</v>
      </c>
      <c r="I93" s="59">
        <f t="shared" si="8"/>
        <v>0</v>
      </c>
      <c r="M93"/>
      <c r="N93"/>
      <c r="O93"/>
      <c r="P93"/>
    </row>
    <row r="94" spans="1:16" ht="12.75" customHeight="1" thickBot="1" x14ac:dyDescent="0.25">
      <c r="A94" s="317"/>
      <c r="B94" s="318"/>
      <c r="C94" s="204" t="s">
        <v>26</v>
      </c>
      <c r="D94" s="205">
        <f>SUM(D49,D60,D67,D78,D93)</f>
        <v>812720</v>
      </c>
      <c r="E94" s="206">
        <f t="shared" si="6"/>
        <v>0.63396278222233315</v>
      </c>
      <c r="F94" s="208"/>
      <c r="G94" s="205">
        <f>SUM(G49,G60,G67,G78,G93)</f>
        <v>469248</v>
      </c>
      <c r="H94" s="206">
        <f t="shared" si="7"/>
        <v>0.36603721777766685</v>
      </c>
      <c r="I94" s="208">
        <f t="shared" si="8"/>
        <v>1281968</v>
      </c>
      <c r="M94"/>
      <c r="N94"/>
      <c r="O94"/>
      <c r="P94"/>
    </row>
    <row r="95" spans="1:16" ht="12.75" customHeight="1" x14ac:dyDescent="0.2">
      <c r="A95" s="317"/>
      <c r="B95" s="309" t="s">
        <v>510</v>
      </c>
      <c r="C95" s="190" t="s">
        <v>253</v>
      </c>
      <c r="D95" s="79"/>
      <c r="E95" s="78"/>
      <c r="F95" s="79"/>
      <c r="G95" s="79"/>
      <c r="H95" s="78"/>
      <c r="I95" s="79"/>
    </row>
    <row r="96" spans="1:16" ht="12.75" customHeight="1" x14ac:dyDescent="0.2">
      <c r="A96" s="317"/>
      <c r="B96" s="310"/>
      <c r="C96" s="189" t="s">
        <v>102</v>
      </c>
      <c r="D96" s="11">
        <v>93487.999999999985</v>
      </c>
      <c r="E96" s="12">
        <f t="shared" si="6"/>
        <v>0.7004315511867657</v>
      </c>
      <c r="F96" s="11"/>
      <c r="G96" s="11">
        <v>39984</v>
      </c>
      <c r="H96" s="12">
        <f t="shared" si="7"/>
        <v>0.29956844881323424</v>
      </c>
      <c r="I96" s="11">
        <f t="shared" si="8"/>
        <v>133472</v>
      </c>
      <c r="M96"/>
      <c r="N96"/>
      <c r="O96"/>
      <c r="P96"/>
    </row>
    <row r="97" spans="1:17" ht="12.75" customHeight="1" x14ac:dyDescent="0.2">
      <c r="A97" s="317"/>
      <c r="B97" s="310"/>
      <c r="C97" s="18" t="s">
        <v>106</v>
      </c>
      <c r="D97" s="11">
        <v>32095.999999999993</v>
      </c>
      <c r="E97" s="12">
        <f t="shared" si="6"/>
        <v>0.70808330391810792</v>
      </c>
      <c r="F97" s="11"/>
      <c r="G97" s="11">
        <v>13231.999999999998</v>
      </c>
      <c r="H97" s="12">
        <f t="shared" si="7"/>
        <v>0.29191669608189197</v>
      </c>
      <c r="I97" s="11">
        <f t="shared" si="8"/>
        <v>45327.999999999993</v>
      </c>
      <c r="M97"/>
      <c r="N97"/>
      <c r="O97"/>
      <c r="P97"/>
      <c r="Q97" s="105"/>
    </row>
    <row r="98" spans="1:17" ht="12.75" customHeight="1" x14ac:dyDescent="0.2">
      <c r="A98" s="317"/>
      <c r="B98" s="310"/>
      <c r="C98" s="61" t="s">
        <v>91</v>
      </c>
      <c r="D98" s="59">
        <f>SUM(D96:D97)</f>
        <v>125583.99999999997</v>
      </c>
      <c r="E98" s="60">
        <f t="shared" si="6"/>
        <v>0.70237136465324379</v>
      </c>
      <c r="F98" s="59"/>
      <c r="G98" s="59">
        <f>SUM(G96:G97)</f>
        <v>53216</v>
      </c>
      <c r="H98" s="60">
        <f t="shared" si="7"/>
        <v>0.29762863534675621</v>
      </c>
      <c r="I98" s="59">
        <f t="shared" si="8"/>
        <v>178799.99999999997</v>
      </c>
      <c r="M98"/>
      <c r="N98"/>
      <c r="O98"/>
      <c r="P98"/>
    </row>
    <row r="99" spans="1:17" ht="12.75" customHeight="1" x14ac:dyDescent="0.2">
      <c r="A99" s="317"/>
      <c r="B99" s="310"/>
      <c r="C99" s="193" t="s">
        <v>292</v>
      </c>
      <c r="D99" s="59"/>
      <c r="E99" s="60"/>
      <c r="F99" s="210"/>
      <c r="G99" s="59"/>
      <c r="H99" s="60"/>
      <c r="I99" s="59"/>
      <c r="M99"/>
      <c r="N99"/>
      <c r="O99"/>
      <c r="P99"/>
    </row>
    <row r="100" spans="1:17" ht="12.75" customHeight="1" x14ac:dyDescent="0.2">
      <c r="A100" s="317"/>
      <c r="B100" s="310"/>
      <c r="C100" s="18" t="s">
        <v>93</v>
      </c>
      <c r="D100" s="93">
        <v>22128</v>
      </c>
      <c r="E100" s="100">
        <f t="shared" si="6"/>
        <v>0.70923076923076922</v>
      </c>
      <c r="F100" s="7"/>
      <c r="G100" s="93">
        <v>9072</v>
      </c>
      <c r="H100" s="100">
        <f t="shared" si="7"/>
        <v>0.29076923076923078</v>
      </c>
      <c r="I100" s="7">
        <f t="shared" si="8"/>
        <v>31200</v>
      </c>
      <c r="M100"/>
      <c r="N100"/>
      <c r="O100"/>
      <c r="P100"/>
    </row>
    <row r="101" spans="1:17" ht="12.75" customHeight="1" x14ac:dyDescent="0.2">
      <c r="A101" s="317"/>
      <c r="B101" s="310"/>
      <c r="C101" s="18" t="s">
        <v>107</v>
      </c>
      <c r="D101" s="7">
        <v>7120</v>
      </c>
      <c r="E101" s="100">
        <f t="shared" si="6"/>
        <v>0.80035971223021585</v>
      </c>
      <c r="F101" s="7"/>
      <c r="G101" s="7">
        <v>1776</v>
      </c>
      <c r="H101" s="100">
        <f t="shared" si="7"/>
        <v>0.19964028776978418</v>
      </c>
      <c r="I101" s="7">
        <f t="shared" si="8"/>
        <v>8896</v>
      </c>
      <c r="M101"/>
      <c r="N101"/>
      <c r="O101"/>
      <c r="P101"/>
    </row>
    <row r="102" spans="1:17" ht="12.75" customHeight="1" x14ac:dyDescent="0.2">
      <c r="A102" s="317"/>
      <c r="B102" s="310"/>
      <c r="C102" s="189" t="s">
        <v>108</v>
      </c>
      <c r="D102" s="199">
        <v>11408.000000000002</v>
      </c>
      <c r="E102" s="100">
        <f t="shared" si="6"/>
        <v>0.73657024793388437</v>
      </c>
      <c r="F102" s="7"/>
      <c r="G102" s="199">
        <v>4080</v>
      </c>
      <c r="H102" s="100">
        <f t="shared" si="7"/>
        <v>0.26342975206611569</v>
      </c>
      <c r="I102" s="7">
        <f t="shared" si="8"/>
        <v>15488.000000000002</v>
      </c>
      <c r="M102"/>
      <c r="N102"/>
      <c r="O102"/>
      <c r="P102"/>
    </row>
    <row r="103" spans="1:17" ht="12.75" customHeight="1" x14ac:dyDescent="0.2">
      <c r="A103" s="317"/>
      <c r="B103" s="310"/>
      <c r="C103" s="189" t="s">
        <v>374</v>
      </c>
      <c r="D103" s="11">
        <v>528</v>
      </c>
      <c r="E103" s="12">
        <f t="shared" si="6"/>
        <v>1</v>
      </c>
      <c r="F103" s="11"/>
      <c r="G103" s="11">
        <v>0</v>
      </c>
      <c r="H103" s="20">
        <f t="shared" si="7"/>
        <v>0</v>
      </c>
      <c r="I103" s="19">
        <f t="shared" si="8"/>
        <v>528</v>
      </c>
      <c r="M103"/>
      <c r="N103"/>
      <c r="O103"/>
      <c r="P103"/>
    </row>
    <row r="104" spans="1:17" ht="12.75" customHeight="1" x14ac:dyDescent="0.2">
      <c r="A104" s="317"/>
      <c r="B104" s="310"/>
      <c r="C104" s="18" t="s">
        <v>109</v>
      </c>
      <c r="D104" s="11">
        <v>13488</v>
      </c>
      <c r="E104" s="12">
        <f t="shared" si="6"/>
        <v>0.66587677725118488</v>
      </c>
      <c r="F104" s="11"/>
      <c r="G104" s="11">
        <v>6768</v>
      </c>
      <c r="H104" s="12">
        <f t="shared" si="7"/>
        <v>0.33412322274881517</v>
      </c>
      <c r="I104" s="11">
        <f t="shared" si="8"/>
        <v>20256</v>
      </c>
      <c r="M104"/>
      <c r="N104"/>
      <c r="O104"/>
      <c r="P104"/>
    </row>
    <row r="105" spans="1:17" ht="12.75" customHeight="1" x14ac:dyDescent="0.2">
      <c r="A105" s="317"/>
      <c r="B105" s="310"/>
      <c r="C105" s="18" t="s">
        <v>110</v>
      </c>
      <c r="D105" s="11">
        <v>35376.000000000007</v>
      </c>
      <c r="E105" s="12">
        <f t="shared" si="6"/>
        <v>0.52084805653710242</v>
      </c>
      <c r="F105" s="11"/>
      <c r="G105" s="11">
        <v>32544.000000000011</v>
      </c>
      <c r="H105" s="12">
        <f t="shared" si="7"/>
        <v>0.47915194346289758</v>
      </c>
      <c r="I105" s="11">
        <f t="shared" si="8"/>
        <v>67920.000000000015</v>
      </c>
      <c r="M105"/>
      <c r="N105"/>
      <c r="O105"/>
      <c r="P105"/>
    </row>
    <row r="106" spans="1:17" ht="12.75" customHeight="1" x14ac:dyDescent="0.2">
      <c r="A106" s="317"/>
      <c r="B106" s="310"/>
      <c r="C106" s="189" t="s">
        <v>111</v>
      </c>
      <c r="D106" s="17">
        <v>7232</v>
      </c>
      <c r="E106" s="12">
        <f t="shared" si="6"/>
        <v>0.52073732718894006</v>
      </c>
      <c r="F106" s="11"/>
      <c r="G106" s="11">
        <v>6656</v>
      </c>
      <c r="H106" s="12">
        <f t="shared" si="7"/>
        <v>0.47926267281105989</v>
      </c>
      <c r="I106" s="11">
        <f t="shared" si="8"/>
        <v>13888</v>
      </c>
      <c r="M106"/>
      <c r="N106"/>
      <c r="O106"/>
      <c r="P106"/>
    </row>
    <row r="107" spans="1:17" ht="12.75" customHeight="1" x14ac:dyDescent="0.2">
      <c r="A107" s="317"/>
      <c r="B107" s="310"/>
      <c r="C107" s="189" t="s">
        <v>112</v>
      </c>
      <c r="D107" s="16">
        <v>2768</v>
      </c>
      <c r="E107" s="20">
        <f t="shared" si="6"/>
        <v>0.44473007712082263</v>
      </c>
      <c r="F107" s="19"/>
      <c r="G107" s="11">
        <v>3456</v>
      </c>
      <c r="H107" s="20">
        <f t="shared" si="7"/>
        <v>0.55526992287917742</v>
      </c>
      <c r="I107" s="19">
        <f t="shared" si="8"/>
        <v>6224</v>
      </c>
      <c r="M107"/>
      <c r="N107"/>
      <c r="O107"/>
      <c r="P107"/>
    </row>
    <row r="108" spans="1:17" ht="12.75" customHeight="1" x14ac:dyDescent="0.2">
      <c r="A108" s="317"/>
      <c r="B108" s="310"/>
      <c r="C108" s="189" t="s">
        <v>113</v>
      </c>
      <c r="D108" s="11">
        <v>5424</v>
      </c>
      <c r="E108" s="12">
        <f t="shared" si="6"/>
        <v>0.8014184397163121</v>
      </c>
      <c r="F108" s="11"/>
      <c r="G108" s="11">
        <v>1344</v>
      </c>
      <c r="H108" s="12">
        <f t="shared" si="7"/>
        <v>0.19858156028368795</v>
      </c>
      <c r="I108" s="11">
        <f t="shared" si="8"/>
        <v>6768</v>
      </c>
      <c r="M108"/>
      <c r="N108"/>
      <c r="O108"/>
      <c r="P108"/>
    </row>
    <row r="109" spans="1:17" ht="12.75" customHeight="1" x14ac:dyDescent="0.2">
      <c r="A109" s="317"/>
      <c r="B109" s="310"/>
      <c r="C109" s="189" t="s">
        <v>538</v>
      </c>
      <c r="D109" s="11">
        <v>1344</v>
      </c>
      <c r="E109" s="12">
        <f t="shared" si="6"/>
        <v>1</v>
      </c>
      <c r="F109" s="11"/>
      <c r="G109" s="11">
        <v>0</v>
      </c>
      <c r="H109" s="12">
        <f t="shared" si="7"/>
        <v>0</v>
      </c>
      <c r="I109" s="11">
        <f t="shared" si="8"/>
        <v>1344</v>
      </c>
      <c r="M109"/>
      <c r="N109"/>
      <c r="O109"/>
      <c r="P109"/>
    </row>
    <row r="110" spans="1:17" ht="12.75" customHeight="1" x14ac:dyDescent="0.2">
      <c r="A110" s="317"/>
      <c r="B110" s="310"/>
      <c r="C110" s="61" t="s">
        <v>91</v>
      </c>
      <c r="D110" s="59">
        <f>SUM(D100:D109)</f>
        <v>106816</v>
      </c>
      <c r="E110" s="60">
        <f t="shared" si="6"/>
        <v>0.61918011500649228</v>
      </c>
      <c r="F110" s="59"/>
      <c r="G110" s="59">
        <f>SUM(G100:G109)</f>
        <v>65696.000000000015</v>
      </c>
      <c r="H110" s="60">
        <f t="shared" si="7"/>
        <v>0.38081988499350777</v>
      </c>
      <c r="I110" s="59">
        <f t="shared" si="8"/>
        <v>172512</v>
      </c>
      <c r="M110"/>
      <c r="N110"/>
      <c r="O110"/>
      <c r="P110"/>
    </row>
    <row r="111" spans="1:17" ht="12.75" customHeight="1" x14ac:dyDescent="0.2">
      <c r="A111" s="317"/>
      <c r="B111" s="311"/>
      <c r="C111" s="194" t="s">
        <v>474</v>
      </c>
      <c r="D111" s="11">
        <v>9632</v>
      </c>
      <c r="E111" s="12">
        <f t="shared" si="6"/>
        <v>0.54381210478771458</v>
      </c>
      <c r="F111" s="11"/>
      <c r="G111" s="17">
        <v>8080</v>
      </c>
      <c r="H111" s="12">
        <f t="shared" si="7"/>
        <v>0.45618789521228548</v>
      </c>
      <c r="I111" s="11">
        <f t="shared" si="8"/>
        <v>17712</v>
      </c>
      <c r="M111"/>
      <c r="N111"/>
      <c r="O111"/>
      <c r="P111"/>
    </row>
    <row r="112" spans="1:17" ht="12.75" customHeight="1" x14ac:dyDescent="0.2">
      <c r="A112" s="317"/>
      <c r="B112" s="311"/>
      <c r="C112" s="61" t="s">
        <v>91</v>
      </c>
      <c r="D112" s="59">
        <f>+D111</f>
        <v>9632</v>
      </c>
      <c r="E112" s="60">
        <f t="shared" si="6"/>
        <v>0.54381210478771458</v>
      </c>
      <c r="F112" s="59"/>
      <c r="G112" s="59">
        <f>+G111</f>
        <v>8080</v>
      </c>
      <c r="H112" s="60">
        <f t="shared" si="7"/>
        <v>0.45618789521228548</v>
      </c>
      <c r="I112" s="59">
        <f t="shared" si="8"/>
        <v>17712</v>
      </c>
      <c r="M112"/>
      <c r="N112"/>
      <c r="O112"/>
      <c r="P112"/>
    </row>
    <row r="113" spans="1:22" ht="12.75" customHeight="1" thickBot="1" x14ac:dyDescent="0.25">
      <c r="A113" s="317"/>
      <c r="B113" s="312"/>
      <c r="C113" s="209" t="s">
        <v>26</v>
      </c>
      <c r="D113" s="208">
        <f>SUM(D98,D110,D112)</f>
        <v>242031.99999999997</v>
      </c>
      <c r="E113" s="206">
        <f t="shared" si="6"/>
        <v>0.65587062088102666</v>
      </c>
      <c r="F113" s="208"/>
      <c r="G113" s="208">
        <f>SUM(G98,G110,G112)</f>
        <v>126992.00000000001</v>
      </c>
      <c r="H113" s="206">
        <f t="shared" si="7"/>
        <v>0.34412937911897334</v>
      </c>
      <c r="I113" s="208">
        <f t="shared" si="8"/>
        <v>369024</v>
      </c>
      <c r="M113"/>
      <c r="N113"/>
      <c r="O113"/>
      <c r="P113"/>
    </row>
    <row r="114" spans="1:22" ht="12.75" customHeight="1" thickBot="1" x14ac:dyDescent="0.25">
      <c r="A114" s="296" t="s">
        <v>516</v>
      </c>
      <c r="B114" s="297"/>
      <c r="C114" s="298"/>
      <c r="D114" s="245">
        <f>SUM(D94,D113)</f>
        <v>1054752</v>
      </c>
      <c r="E114" s="246">
        <f t="shared" si="6"/>
        <v>0.63885954626067232</v>
      </c>
      <c r="F114" s="247"/>
      <c r="G114" s="245">
        <f>SUM(G94,G113)</f>
        <v>596240</v>
      </c>
      <c r="H114" s="246">
        <f t="shared" si="7"/>
        <v>0.36114045373932763</v>
      </c>
      <c r="I114" s="247">
        <f t="shared" si="8"/>
        <v>1650992</v>
      </c>
      <c r="M114"/>
      <c r="N114"/>
      <c r="O114"/>
      <c r="P114"/>
    </row>
    <row r="115" spans="1:22" ht="12.75" customHeight="1" x14ac:dyDescent="0.2">
      <c r="A115" s="303" t="s">
        <v>134</v>
      </c>
      <c r="B115" s="306" t="s">
        <v>509</v>
      </c>
      <c r="C115" s="192" t="s">
        <v>92</v>
      </c>
      <c r="D115" s="79"/>
      <c r="E115" s="78"/>
      <c r="F115" s="79"/>
      <c r="G115" s="79"/>
      <c r="H115" s="78"/>
      <c r="I115" s="79"/>
      <c r="M115" s="8"/>
      <c r="N115" s="93"/>
      <c r="O115" s="93"/>
    </row>
    <row r="116" spans="1:22" ht="12.75" customHeight="1" x14ac:dyDescent="0.2">
      <c r="A116" s="315"/>
      <c r="B116" s="319"/>
      <c r="C116" s="191" t="s">
        <v>487</v>
      </c>
      <c r="D116" s="19">
        <v>32528.000000000004</v>
      </c>
      <c r="E116" s="20">
        <f t="shared" si="6"/>
        <v>0.58554147465437789</v>
      </c>
      <c r="F116" s="19"/>
      <c r="G116" s="19">
        <v>23024</v>
      </c>
      <c r="H116" s="20">
        <f t="shared" si="7"/>
        <v>0.41445852534562211</v>
      </c>
      <c r="I116" s="19">
        <f t="shared" si="8"/>
        <v>55552</v>
      </c>
      <c r="M116" s="8"/>
      <c r="N116" s="93"/>
      <c r="O116" s="93"/>
    </row>
    <row r="117" spans="1:22" ht="12.75" customHeight="1" x14ac:dyDescent="0.2">
      <c r="A117" s="315"/>
      <c r="B117" s="319"/>
      <c r="C117" s="18" t="s">
        <v>488</v>
      </c>
      <c r="D117" s="19">
        <v>4128</v>
      </c>
      <c r="E117" s="20">
        <f t="shared" si="6"/>
        <v>1</v>
      </c>
      <c r="F117" s="19"/>
      <c r="G117" s="19">
        <v>0</v>
      </c>
      <c r="H117" s="20">
        <f t="shared" si="7"/>
        <v>0</v>
      </c>
      <c r="I117" s="19">
        <f t="shared" si="8"/>
        <v>4128</v>
      </c>
      <c r="M117" s="8"/>
      <c r="N117" s="93"/>
      <c r="O117" s="93"/>
    </row>
    <row r="118" spans="1:22" ht="12.75" customHeight="1" x14ac:dyDescent="0.2">
      <c r="A118" s="315"/>
      <c r="B118" s="319"/>
      <c r="C118" s="18" t="s">
        <v>15</v>
      </c>
      <c r="D118" s="19">
        <v>38447.999999999993</v>
      </c>
      <c r="E118" s="20">
        <f t="shared" si="6"/>
        <v>0.48604368932038827</v>
      </c>
      <c r="F118" s="19"/>
      <c r="G118" s="19">
        <v>40656</v>
      </c>
      <c r="H118" s="20">
        <f t="shared" si="7"/>
        <v>0.51395631067961167</v>
      </c>
      <c r="I118" s="19">
        <f t="shared" si="8"/>
        <v>79104</v>
      </c>
    </row>
    <row r="119" spans="1:22" ht="12.75" customHeight="1" x14ac:dyDescent="0.2">
      <c r="A119" s="315"/>
      <c r="B119" s="319"/>
      <c r="C119" s="18" t="s">
        <v>16</v>
      </c>
      <c r="D119" s="11">
        <v>15440</v>
      </c>
      <c r="E119" s="12">
        <f t="shared" si="6"/>
        <v>0.54274465691788532</v>
      </c>
      <c r="F119" s="11"/>
      <c r="G119" s="11">
        <v>13008</v>
      </c>
      <c r="H119" s="12">
        <f t="shared" si="7"/>
        <v>0.45725534308211474</v>
      </c>
      <c r="I119" s="11">
        <f t="shared" si="8"/>
        <v>28448</v>
      </c>
      <c r="M119" s="104"/>
      <c r="N119" s="106"/>
      <c r="O119" s="106"/>
      <c r="P119" s="106"/>
      <c r="Q119" s="105"/>
    </row>
    <row r="120" spans="1:22" ht="12.75" customHeight="1" x14ac:dyDescent="0.2">
      <c r="A120" s="315"/>
      <c r="B120" s="319"/>
      <c r="C120" s="18" t="s">
        <v>17</v>
      </c>
      <c r="D120" s="11">
        <v>12480</v>
      </c>
      <c r="E120" s="12">
        <f t="shared" si="6"/>
        <v>0.52313883299798791</v>
      </c>
      <c r="F120" s="11"/>
      <c r="G120" s="11">
        <v>11376</v>
      </c>
      <c r="H120" s="12">
        <f t="shared" si="7"/>
        <v>0.47686116700201209</v>
      </c>
      <c r="I120" s="11">
        <f t="shared" si="8"/>
        <v>23856</v>
      </c>
      <c r="N120"/>
      <c r="O120"/>
      <c r="P120"/>
    </row>
    <row r="121" spans="1:22" ht="12.75" customHeight="1" x14ac:dyDescent="0.2">
      <c r="A121" s="315"/>
      <c r="B121" s="319"/>
      <c r="C121" s="18" t="s">
        <v>21</v>
      </c>
      <c r="D121" s="11">
        <v>0</v>
      </c>
      <c r="E121" s="12" t="s">
        <v>165</v>
      </c>
      <c r="F121" s="11"/>
      <c r="G121" s="11">
        <v>0</v>
      </c>
      <c r="H121" s="12" t="s">
        <v>165</v>
      </c>
      <c r="I121" s="11">
        <f t="shared" si="8"/>
        <v>0</v>
      </c>
      <c r="U121" s="93"/>
      <c r="V121" s="93"/>
    </row>
    <row r="122" spans="1:22" ht="12.75" customHeight="1" x14ac:dyDescent="0.2">
      <c r="A122" s="315"/>
      <c r="B122" s="319"/>
      <c r="C122" s="18" t="s">
        <v>18</v>
      </c>
      <c r="D122" s="11">
        <v>6192</v>
      </c>
      <c r="E122" s="12">
        <f t="shared" si="6"/>
        <v>0.55128205128205132</v>
      </c>
      <c r="F122" s="11"/>
      <c r="G122" s="11">
        <v>5040</v>
      </c>
      <c r="H122" s="12">
        <f t="shared" si="7"/>
        <v>0.44871794871794873</v>
      </c>
      <c r="I122" s="11">
        <f t="shared" si="8"/>
        <v>11232</v>
      </c>
      <c r="M122" s="8"/>
      <c r="N122"/>
      <c r="O122"/>
      <c r="P122"/>
      <c r="U122" s="93"/>
      <c r="V122" s="93"/>
    </row>
    <row r="123" spans="1:22" ht="12.75" customHeight="1" x14ac:dyDescent="0.2">
      <c r="A123" s="315"/>
      <c r="B123" s="319"/>
      <c r="C123" s="18" t="s">
        <v>139</v>
      </c>
      <c r="D123" s="11">
        <v>12863.999999999998</v>
      </c>
      <c r="E123" s="12">
        <f t="shared" si="6"/>
        <v>0.96402877697841727</v>
      </c>
      <c r="F123" s="11"/>
      <c r="G123" s="11">
        <v>480</v>
      </c>
      <c r="H123" s="12">
        <f t="shared" si="7"/>
        <v>3.5971223021582739E-2</v>
      </c>
      <c r="I123" s="11">
        <f t="shared" si="8"/>
        <v>13343.999999999998</v>
      </c>
      <c r="N123"/>
      <c r="O123"/>
      <c r="P123"/>
      <c r="U123" s="93"/>
      <c r="V123" s="93"/>
    </row>
    <row r="124" spans="1:22" ht="12.75" customHeight="1" x14ac:dyDescent="0.2">
      <c r="A124" s="315"/>
      <c r="B124" s="319"/>
      <c r="C124" s="18" t="s">
        <v>489</v>
      </c>
      <c r="D124" s="11">
        <v>0</v>
      </c>
      <c r="E124" s="12">
        <f t="shared" si="6"/>
        <v>0</v>
      </c>
      <c r="F124" s="11"/>
      <c r="G124" s="11">
        <v>4992</v>
      </c>
      <c r="H124" s="12">
        <f t="shared" si="7"/>
        <v>1</v>
      </c>
      <c r="I124" s="11">
        <f t="shared" si="8"/>
        <v>4992</v>
      </c>
      <c r="M124" s="8"/>
      <c r="N124"/>
      <c r="O124"/>
      <c r="P124"/>
      <c r="U124" s="93"/>
      <c r="V124" s="93"/>
    </row>
    <row r="125" spans="1:22" ht="12.75" customHeight="1" x14ac:dyDescent="0.2">
      <c r="A125" s="315"/>
      <c r="B125" s="319"/>
      <c r="C125" s="18" t="s">
        <v>19</v>
      </c>
      <c r="D125" s="7">
        <v>5664</v>
      </c>
      <c r="E125" s="100">
        <f t="shared" si="6"/>
        <v>0.43065693430656932</v>
      </c>
      <c r="F125" s="7"/>
      <c r="G125" s="7">
        <v>7488</v>
      </c>
      <c r="H125" s="100">
        <f t="shared" si="7"/>
        <v>0.56934306569343063</v>
      </c>
      <c r="I125" s="7">
        <f t="shared" si="8"/>
        <v>13152</v>
      </c>
      <c r="M125" s="8"/>
      <c r="N125"/>
      <c r="O125"/>
      <c r="P125"/>
      <c r="U125" s="107"/>
      <c r="V125" s="107"/>
    </row>
    <row r="126" spans="1:22" ht="12.75" customHeight="1" x14ac:dyDescent="0.2">
      <c r="A126" s="315"/>
      <c r="B126" s="319"/>
      <c r="C126" s="18" t="s">
        <v>23</v>
      </c>
      <c r="D126" s="7">
        <v>38928.000000000007</v>
      </c>
      <c r="E126" s="100">
        <f t="shared" si="6"/>
        <v>0.73928896991795812</v>
      </c>
      <c r="F126" s="7"/>
      <c r="G126" s="7">
        <v>13728</v>
      </c>
      <c r="H126" s="100">
        <f t="shared" si="7"/>
        <v>0.26071103008204188</v>
      </c>
      <c r="I126" s="7">
        <f t="shared" si="8"/>
        <v>52656.000000000007</v>
      </c>
      <c r="M126" s="8"/>
      <c r="N126"/>
      <c r="O126"/>
      <c r="P126"/>
      <c r="Q126" s="107"/>
      <c r="R126" s="107"/>
      <c r="S126" s="107"/>
      <c r="T126" s="107"/>
      <c r="U126" s="107"/>
      <c r="V126" s="107"/>
    </row>
    <row r="127" spans="1:22" ht="12.75" customHeight="1" x14ac:dyDescent="0.2">
      <c r="A127" s="315"/>
      <c r="B127" s="319"/>
      <c r="C127" s="61" t="s">
        <v>91</v>
      </c>
      <c r="D127" s="59">
        <f>SUM(D116:D126)</f>
        <v>166672</v>
      </c>
      <c r="E127" s="72">
        <f t="shared" si="6"/>
        <v>0.581825290437891</v>
      </c>
      <c r="F127" s="71"/>
      <c r="G127" s="59">
        <f>SUM(G116:G126)</f>
        <v>119792</v>
      </c>
      <c r="H127" s="72">
        <f t="shared" si="7"/>
        <v>0.418174709562109</v>
      </c>
      <c r="I127" s="71">
        <f t="shared" si="8"/>
        <v>286464</v>
      </c>
      <c r="M127" s="8"/>
      <c r="N127" s="93"/>
      <c r="O127" s="93"/>
      <c r="P127" s="93"/>
      <c r="Q127" s="107"/>
      <c r="R127" s="107"/>
      <c r="S127" s="107"/>
      <c r="T127" s="107"/>
      <c r="U127" s="107"/>
      <c r="V127" s="107"/>
    </row>
    <row r="128" spans="1:22" ht="12.75" customHeight="1" x14ac:dyDescent="0.2">
      <c r="A128" s="315"/>
      <c r="B128" s="319"/>
      <c r="C128" s="192" t="s">
        <v>255</v>
      </c>
      <c r="D128" s="59"/>
      <c r="E128" s="60"/>
      <c r="F128" s="210"/>
      <c r="G128" s="59"/>
      <c r="H128" s="60"/>
      <c r="I128" s="59"/>
      <c r="M128" s="8"/>
      <c r="N128" s="93"/>
      <c r="O128" s="93"/>
      <c r="P128" s="93"/>
      <c r="Q128" s="107"/>
      <c r="R128" s="107"/>
      <c r="S128" s="107"/>
      <c r="T128" s="107"/>
      <c r="U128" s="107"/>
      <c r="V128" s="107"/>
    </row>
    <row r="129" spans="1:22" ht="12.75" customHeight="1" x14ac:dyDescent="0.2">
      <c r="A129" s="315"/>
      <c r="B129" s="319"/>
      <c r="C129" s="18" t="s">
        <v>20</v>
      </c>
      <c r="D129" s="19">
        <v>960</v>
      </c>
      <c r="E129" s="20">
        <f t="shared" ref="E129:E211" si="9">+D129/$I129</f>
        <v>1</v>
      </c>
      <c r="F129" s="75"/>
      <c r="G129" s="19">
        <v>0</v>
      </c>
      <c r="H129" s="20">
        <f t="shared" ref="H129:H211" si="10">+G129/$I129</f>
        <v>0</v>
      </c>
      <c r="I129" s="19">
        <f t="shared" ref="I129:I211" si="11">+D129+G129</f>
        <v>960</v>
      </c>
      <c r="M129" s="8"/>
      <c r="N129" s="93"/>
      <c r="O129" s="93"/>
      <c r="P129" s="93"/>
      <c r="Q129" s="107"/>
      <c r="R129" s="107"/>
      <c r="S129" s="107"/>
      <c r="T129" s="107"/>
      <c r="U129" s="107"/>
      <c r="V129" s="107"/>
    </row>
    <row r="130" spans="1:22" ht="12.75" customHeight="1" x14ac:dyDescent="0.2">
      <c r="A130" s="315"/>
      <c r="B130" s="319"/>
      <c r="C130" s="18" t="s">
        <v>490</v>
      </c>
      <c r="D130" s="11">
        <v>0</v>
      </c>
      <c r="E130" s="12">
        <f t="shared" si="9"/>
        <v>0</v>
      </c>
      <c r="F130" s="14"/>
      <c r="G130" s="11">
        <v>1632</v>
      </c>
      <c r="H130" s="12">
        <f t="shared" si="10"/>
        <v>1</v>
      </c>
      <c r="I130" s="11">
        <f t="shared" si="11"/>
        <v>1632</v>
      </c>
      <c r="M130" s="8"/>
      <c r="N130" s="93"/>
      <c r="O130" s="93"/>
      <c r="P130" s="93"/>
      <c r="Q130" s="107"/>
      <c r="R130" s="107"/>
      <c r="S130" s="107"/>
      <c r="T130" s="107"/>
      <c r="U130" s="107"/>
      <c r="V130" s="107"/>
    </row>
    <row r="131" spans="1:22" ht="12.75" customHeight="1" x14ac:dyDescent="0.2">
      <c r="A131" s="315"/>
      <c r="B131" s="319"/>
      <c r="C131" s="18" t="s">
        <v>1</v>
      </c>
      <c r="D131" s="11">
        <v>85936.000000000015</v>
      </c>
      <c r="E131" s="12">
        <f t="shared" si="9"/>
        <v>0.640625</v>
      </c>
      <c r="F131" s="14"/>
      <c r="G131" s="11">
        <v>48208.000000000015</v>
      </c>
      <c r="H131" s="12">
        <f t="shared" si="10"/>
        <v>0.35937500000000006</v>
      </c>
      <c r="I131" s="11">
        <f t="shared" si="11"/>
        <v>134144.00000000003</v>
      </c>
      <c r="M131" s="8"/>
      <c r="N131" s="93"/>
      <c r="O131" s="93"/>
      <c r="P131" s="93"/>
      <c r="Q131" s="107"/>
      <c r="R131" s="107"/>
      <c r="S131" s="107"/>
      <c r="T131" s="107"/>
      <c r="U131" s="107"/>
      <c r="V131" s="107"/>
    </row>
    <row r="132" spans="1:22" ht="12.75" customHeight="1" x14ac:dyDescent="0.2">
      <c r="A132" s="315"/>
      <c r="B132" s="319"/>
      <c r="C132" s="18" t="s">
        <v>2</v>
      </c>
      <c r="D132" s="11">
        <v>0</v>
      </c>
      <c r="E132" s="12">
        <f t="shared" si="9"/>
        <v>0</v>
      </c>
      <c r="F132" s="11"/>
      <c r="G132" s="11">
        <v>7312</v>
      </c>
      <c r="H132" s="12">
        <f t="shared" si="10"/>
        <v>1</v>
      </c>
      <c r="I132" s="11">
        <f t="shared" si="11"/>
        <v>7312</v>
      </c>
      <c r="M132" s="8"/>
      <c r="N132" s="93"/>
      <c r="O132" s="93"/>
      <c r="P132" s="93"/>
      <c r="Q132" s="107"/>
      <c r="R132" s="107"/>
      <c r="S132" s="107"/>
      <c r="T132" s="107"/>
      <c r="U132" s="107"/>
      <c r="V132" s="107"/>
    </row>
    <row r="133" spans="1:22" ht="12.75" customHeight="1" x14ac:dyDescent="0.2">
      <c r="A133" s="315"/>
      <c r="B133" s="319"/>
      <c r="C133" s="18" t="s">
        <v>22</v>
      </c>
      <c r="D133" s="11">
        <v>43392</v>
      </c>
      <c r="E133" s="12">
        <f t="shared" si="9"/>
        <v>0.60468227424749166</v>
      </c>
      <c r="F133" s="11"/>
      <c r="G133" s="11">
        <v>28368.000000000007</v>
      </c>
      <c r="H133" s="12">
        <f t="shared" si="10"/>
        <v>0.39531772575250845</v>
      </c>
      <c r="I133" s="11">
        <f t="shared" si="11"/>
        <v>71760</v>
      </c>
      <c r="M133" s="8"/>
      <c r="N133" s="93"/>
      <c r="O133" s="93"/>
      <c r="P133" s="93"/>
      <c r="Q133" s="107"/>
      <c r="R133" s="107"/>
      <c r="S133" s="107"/>
      <c r="T133" s="107"/>
      <c r="U133" s="107"/>
      <c r="V133" s="107"/>
    </row>
    <row r="134" spans="1:22" ht="12.75" customHeight="1" x14ac:dyDescent="0.2">
      <c r="A134" s="315"/>
      <c r="B134" s="319"/>
      <c r="C134" s="18" t="s">
        <v>3</v>
      </c>
      <c r="D134" s="199">
        <v>9600</v>
      </c>
      <c r="E134" s="100">
        <f t="shared" si="9"/>
        <v>0.68027210884353739</v>
      </c>
      <c r="F134" s="7"/>
      <c r="G134" s="199">
        <v>4512</v>
      </c>
      <c r="H134" s="100">
        <f t="shared" si="10"/>
        <v>0.31972789115646261</v>
      </c>
      <c r="I134" s="7">
        <f t="shared" si="11"/>
        <v>14112</v>
      </c>
      <c r="M134" s="8"/>
      <c r="N134" s="93"/>
      <c r="O134" s="93"/>
      <c r="P134" s="93"/>
      <c r="Q134" s="107"/>
      <c r="R134" s="107"/>
      <c r="S134" s="107"/>
      <c r="T134" s="107"/>
      <c r="U134" s="107"/>
      <c r="V134" s="107"/>
    </row>
    <row r="135" spans="1:22" ht="12.75" customHeight="1" x14ac:dyDescent="0.2">
      <c r="A135" s="315"/>
      <c r="B135" s="319"/>
      <c r="C135" s="18" t="s">
        <v>4</v>
      </c>
      <c r="D135" s="199">
        <v>11424</v>
      </c>
      <c r="E135" s="12">
        <f t="shared" si="9"/>
        <v>0.89138576779026213</v>
      </c>
      <c r="F135" s="11"/>
      <c r="G135" s="11">
        <v>1392</v>
      </c>
      <c r="H135" s="12">
        <f t="shared" si="10"/>
        <v>0.10861423220973783</v>
      </c>
      <c r="I135" s="7">
        <f t="shared" si="11"/>
        <v>12816</v>
      </c>
    </row>
    <row r="136" spans="1:22" ht="12.75" customHeight="1" x14ac:dyDescent="0.2">
      <c r="A136" s="315"/>
      <c r="B136" s="319"/>
      <c r="C136" s="18" t="s">
        <v>52</v>
      </c>
      <c r="D136" s="11">
        <v>6912</v>
      </c>
      <c r="E136" s="12">
        <f t="shared" si="9"/>
        <v>0.48</v>
      </c>
      <c r="F136" s="11"/>
      <c r="G136" s="11">
        <v>7488</v>
      </c>
      <c r="H136" s="12">
        <f t="shared" si="10"/>
        <v>0.52</v>
      </c>
      <c r="I136" s="11">
        <f t="shared" si="11"/>
        <v>14400</v>
      </c>
    </row>
    <row r="137" spans="1:22" ht="12.75" customHeight="1" x14ac:dyDescent="0.2">
      <c r="A137" s="315"/>
      <c r="B137" s="319"/>
      <c r="C137" s="189" t="s">
        <v>5</v>
      </c>
      <c r="D137" s="11">
        <v>17472</v>
      </c>
      <c r="E137" s="12">
        <f t="shared" si="9"/>
        <v>0.46726572528883181</v>
      </c>
      <c r="F137" s="11"/>
      <c r="G137" s="11">
        <v>19920</v>
      </c>
      <c r="H137" s="12">
        <f t="shared" si="10"/>
        <v>0.53273427471116819</v>
      </c>
      <c r="I137" s="11">
        <f t="shared" si="11"/>
        <v>37392</v>
      </c>
    </row>
    <row r="138" spans="1:22" ht="12.75" customHeight="1" x14ac:dyDescent="0.2">
      <c r="A138" s="315"/>
      <c r="B138" s="319"/>
      <c r="C138" s="61" t="s">
        <v>91</v>
      </c>
      <c r="D138" s="59">
        <f>SUM(D129:D137)</f>
        <v>175696</v>
      </c>
      <c r="E138" s="60">
        <f t="shared" si="9"/>
        <v>0.59653411560191216</v>
      </c>
      <c r="F138" s="59"/>
      <c r="G138" s="59">
        <f>SUM(G129:G137)</f>
        <v>118832.00000000003</v>
      </c>
      <c r="H138" s="60">
        <f t="shared" si="10"/>
        <v>0.40346588439808789</v>
      </c>
      <c r="I138" s="59">
        <f t="shared" si="11"/>
        <v>294528</v>
      </c>
    </row>
    <row r="139" spans="1:22" ht="12.75" customHeight="1" x14ac:dyDescent="0.2">
      <c r="A139" s="315"/>
      <c r="B139" s="319"/>
      <c r="C139" s="192" t="s">
        <v>151</v>
      </c>
      <c r="D139" s="59"/>
      <c r="E139" s="60"/>
      <c r="F139" s="210"/>
      <c r="G139" s="59"/>
      <c r="H139" s="60"/>
      <c r="I139" s="59"/>
    </row>
    <row r="140" spans="1:22" ht="12.75" customHeight="1" x14ac:dyDescent="0.2">
      <c r="A140" s="315"/>
      <c r="B140" s="319"/>
      <c r="C140" s="18" t="s">
        <v>38</v>
      </c>
      <c r="D140" s="11">
        <v>8768</v>
      </c>
      <c r="E140" s="12">
        <f t="shared" si="9"/>
        <v>0.7098445595854922</v>
      </c>
      <c r="F140" s="14"/>
      <c r="G140" s="11">
        <v>3584</v>
      </c>
      <c r="H140" s="12">
        <f t="shared" si="10"/>
        <v>0.29015544041450775</v>
      </c>
      <c r="I140" s="11">
        <f t="shared" si="11"/>
        <v>12352</v>
      </c>
    </row>
    <row r="141" spans="1:22" ht="12.75" customHeight="1" x14ac:dyDescent="0.2">
      <c r="A141" s="315"/>
      <c r="B141" s="319"/>
      <c r="C141" s="18" t="s">
        <v>7</v>
      </c>
      <c r="D141" s="17">
        <v>12912</v>
      </c>
      <c r="E141" s="12">
        <f t="shared" si="9"/>
        <v>0.47610619469026549</v>
      </c>
      <c r="F141" s="11"/>
      <c r="G141" s="17">
        <v>14208.000000000002</v>
      </c>
      <c r="H141" s="12">
        <f t="shared" si="10"/>
        <v>0.52389380530973462</v>
      </c>
      <c r="I141" s="11">
        <f t="shared" si="11"/>
        <v>27120</v>
      </c>
    </row>
    <row r="142" spans="1:22" ht="12.75" customHeight="1" x14ac:dyDescent="0.2">
      <c r="A142" s="315"/>
      <c r="B142" s="319"/>
      <c r="C142" s="18" t="s">
        <v>0</v>
      </c>
      <c r="D142" s="199">
        <v>1152</v>
      </c>
      <c r="E142" s="100">
        <f t="shared" si="9"/>
        <v>0.25806451612903225</v>
      </c>
      <c r="F142" s="7"/>
      <c r="G142" s="199">
        <v>3312</v>
      </c>
      <c r="H142" s="100">
        <f t="shared" si="10"/>
        <v>0.74193548387096775</v>
      </c>
      <c r="I142" s="7">
        <f t="shared" si="11"/>
        <v>4464</v>
      </c>
    </row>
    <row r="143" spans="1:22" ht="12.75" customHeight="1" x14ac:dyDescent="0.2">
      <c r="A143" s="315"/>
      <c r="B143" s="319"/>
      <c r="C143" s="18" t="s">
        <v>8</v>
      </c>
      <c r="D143" s="7">
        <v>1776</v>
      </c>
      <c r="E143" s="100">
        <f t="shared" si="9"/>
        <v>0.75510204081632648</v>
      </c>
      <c r="F143" s="7"/>
      <c r="G143" s="7">
        <v>576</v>
      </c>
      <c r="H143" s="100">
        <f t="shared" si="10"/>
        <v>0.24489795918367346</v>
      </c>
      <c r="I143" s="7">
        <f t="shared" si="11"/>
        <v>2352</v>
      </c>
    </row>
    <row r="144" spans="1:22" ht="12.75" customHeight="1" x14ac:dyDescent="0.2">
      <c r="A144" s="315"/>
      <c r="B144" s="319"/>
      <c r="C144" s="18" t="s">
        <v>36</v>
      </c>
      <c r="D144" s="199">
        <v>12624</v>
      </c>
      <c r="E144" s="100">
        <f t="shared" si="9"/>
        <v>0.45318782309017808</v>
      </c>
      <c r="F144" s="7"/>
      <c r="G144" s="199">
        <v>15232</v>
      </c>
      <c r="H144" s="100">
        <f t="shared" si="10"/>
        <v>0.54681217690982198</v>
      </c>
      <c r="I144" s="7">
        <f t="shared" si="11"/>
        <v>27856</v>
      </c>
    </row>
    <row r="145" spans="1:9" ht="12.75" customHeight="1" x14ac:dyDescent="0.2">
      <c r="A145" s="315"/>
      <c r="B145" s="319"/>
      <c r="C145" s="18" t="s">
        <v>39</v>
      </c>
      <c r="D145" s="7">
        <v>10080</v>
      </c>
      <c r="E145" s="100">
        <f t="shared" si="9"/>
        <v>0.41095890410958902</v>
      </c>
      <c r="F145" s="7"/>
      <c r="G145" s="7">
        <v>14448</v>
      </c>
      <c r="H145" s="100">
        <f t="shared" si="10"/>
        <v>0.58904109589041098</v>
      </c>
      <c r="I145" s="7">
        <f t="shared" si="11"/>
        <v>24528</v>
      </c>
    </row>
    <row r="146" spans="1:9" ht="12.75" customHeight="1" x14ac:dyDescent="0.2">
      <c r="A146" s="315"/>
      <c r="B146" s="319"/>
      <c r="C146" s="18" t="s">
        <v>357</v>
      </c>
      <c r="D146" s="11">
        <v>0</v>
      </c>
      <c r="E146" s="12" t="s">
        <v>165</v>
      </c>
      <c r="F146" s="7"/>
      <c r="G146" s="11">
        <v>0</v>
      </c>
      <c r="H146" s="12" t="s">
        <v>165</v>
      </c>
      <c r="I146" s="7">
        <f t="shared" si="11"/>
        <v>0</v>
      </c>
    </row>
    <row r="147" spans="1:9" ht="12.75" customHeight="1" x14ac:dyDescent="0.2">
      <c r="A147" s="315"/>
      <c r="B147" s="319"/>
      <c r="C147" s="18" t="s">
        <v>402</v>
      </c>
      <c r="D147" s="7">
        <v>6096</v>
      </c>
      <c r="E147" s="100">
        <f t="shared" si="9"/>
        <v>0.41960352422907488</v>
      </c>
      <c r="F147" s="202"/>
      <c r="G147" s="7">
        <v>8432</v>
      </c>
      <c r="H147" s="100">
        <f t="shared" si="10"/>
        <v>0.58039647577092512</v>
      </c>
      <c r="I147" s="7">
        <f t="shared" si="11"/>
        <v>14528</v>
      </c>
    </row>
    <row r="148" spans="1:9" ht="12.75" customHeight="1" x14ac:dyDescent="0.2">
      <c r="A148" s="315"/>
      <c r="B148" s="319"/>
      <c r="C148" s="18" t="s">
        <v>6</v>
      </c>
      <c r="D148" s="199">
        <v>102112</v>
      </c>
      <c r="E148" s="100">
        <f t="shared" si="9"/>
        <v>0.85976020476896131</v>
      </c>
      <c r="F148" s="7"/>
      <c r="G148" s="199">
        <v>16656</v>
      </c>
      <c r="H148" s="100">
        <f t="shared" si="10"/>
        <v>0.14023979523103866</v>
      </c>
      <c r="I148" s="7">
        <f t="shared" si="11"/>
        <v>118768</v>
      </c>
    </row>
    <row r="149" spans="1:9" ht="12.75" customHeight="1" x14ac:dyDescent="0.2">
      <c r="A149" s="315"/>
      <c r="B149" s="319"/>
      <c r="C149" s="18" t="s">
        <v>9</v>
      </c>
      <c r="D149" s="7">
        <v>10064</v>
      </c>
      <c r="E149" s="100">
        <f t="shared" si="9"/>
        <v>0.86878453038674031</v>
      </c>
      <c r="F149" s="7"/>
      <c r="G149" s="7">
        <v>1520</v>
      </c>
      <c r="H149" s="100">
        <f t="shared" si="10"/>
        <v>0.13121546961325967</v>
      </c>
      <c r="I149" s="7">
        <f t="shared" si="11"/>
        <v>11584</v>
      </c>
    </row>
    <row r="150" spans="1:9" ht="12.75" customHeight="1" x14ac:dyDescent="0.2">
      <c r="A150" s="315"/>
      <c r="B150" s="319"/>
      <c r="C150" s="18" t="s">
        <v>10</v>
      </c>
      <c r="D150" s="7">
        <v>0</v>
      </c>
      <c r="E150" s="100">
        <f t="shared" si="9"/>
        <v>0</v>
      </c>
      <c r="F150" s="7"/>
      <c r="G150" s="7">
        <v>4368</v>
      </c>
      <c r="H150" s="100">
        <f t="shared" si="10"/>
        <v>1</v>
      </c>
      <c r="I150" s="7">
        <f t="shared" si="11"/>
        <v>4368</v>
      </c>
    </row>
    <row r="151" spans="1:9" ht="12.75" customHeight="1" x14ac:dyDescent="0.2">
      <c r="A151" s="315"/>
      <c r="B151" s="319"/>
      <c r="C151" s="18" t="s">
        <v>24</v>
      </c>
      <c r="D151" s="7">
        <v>16992</v>
      </c>
      <c r="E151" s="100">
        <f t="shared" si="9"/>
        <v>0.61888111888111885</v>
      </c>
      <c r="F151" s="7"/>
      <c r="G151" s="7">
        <v>10464</v>
      </c>
      <c r="H151" s="100">
        <f t="shared" si="10"/>
        <v>0.38111888111888109</v>
      </c>
      <c r="I151" s="7">
        <f t="shared" si="11"/>
        <v>27456</v>
      </c>
    </row>
    <row r="152" spans="1:9" ht="12.75" customHeight="1" x14ac:dyDescent="0.2">
      <c r="A152" s="315"/>
      <c r="B152" s="319"/>
      <c r="C152" s="189" t="s">
        <v>25</v>
      </c>
      <c r="D152" s="7">
        <v>5664</v>
      </c>
      <c r="E152" s="100">
        <f t="shared" si="9"/>
        <v>0.40273037542662116</v>
      </c>
      <c r="F152" s="7"/>
      <c r="G152" s="7">
        <v>8400</v>
      </c>
      <c r="H152" s="100">
        <f t="shared" si="10"/>
        <v>0.59726962457337884</v>
      </c>
      <c r="I152" s="7">
        <f t="shared" si="11"/>
        <v>14064</v>
      </c>
    </row>
    <row r="153" spans="1:9" ht="12.75" customHeight="1" x14ac:dyDescent="0.2">
      <c r="A153" s="315"/>
      <c r="B153" s="319"/>
      <c r="C153" s="189" t="s">
        <v>359</v>
      </c>
      <c r="D153" s="199">
        <v>0</v>
      </c>
      <c r="E153" s="100">
        <f t="shared" si="9"/>
        <v>0</v>
      </c>
      <c r="F153" s="7"/>
      <c r="G153" s="199">
        <v>2592</v>
      </c>
      <c r="H153" s="100">
        <f t="shared" si="10"/>
        <v>1</v>
      </c>
      <c r="I153" s="7">
        <f t="shared" si="11"/>
        <v>2592</v>
      </c>
    </row>
    <row r="154" spans="1:9" ht="12.75" customHeight="1" x14ac:dyDescent="0.2">
      <c r="A154" s="315"/>
      <c r="B154" s="319"/>
      <c r="C154" s="61" t="s">
        <v>91</v>
      </c>
      <c r="D154" s="59">
        <f>SUM(D140:D153)</f>
        <v>188240</v>
      </c>
      <c r="E154" s="60">
        <f t="shared" si="9"/>
        <v>0.64458689458689455</v>
      </c>
      <c r="F154" s="59"/>
      <c r="G154" s="59">
        <f>SUM(G140:G153)</f>
        <v>103792</v>
      </c>
      <c r="H154" s="60">
        <f t="shared" si="10"/>
        <v>0.35541310541310539</v>
      </c>
      <c r="I154" s="59">
        <f t="shared" si="11"/>
        <v>292032</v>
      </c>
    </row>
    <row r="155" spans="1:9" ht="12.75" customHeight="1" thickBot="1" x14ac:dyDescent="0.25">
      <c r="A155" s="315"/>
      <c r="B155" s="320"/>
      <c r="C155" s="209" t="s">
        <v>26</v>
      </c>
      <c r="D155" s="208">
        <f>SUM(D127,D138,D154)</f>
        <v>530608</v>
      </c>
      <c r="E155" s="206">
        <f t="shared" si="9"/>
        <v>0.60778168755956308</v>
      </c>
      <c r="F155" s="208"/>
      <c r="G155" s="208">
        <f>SUM(G127,G138,G154)</f>
        <v>342416</v>
      </c>
      <c r="H155" s="206">
        <f t="shared" si="10"/>
        <v>0.39221831244043692</v>
      </c>
      <c r="I155" s="208">
        <f t="shared" si="11"/>
        <v>873024</v>
      </c>
    </row>
    <row r="156" spans="1:9" ht="12.75" customHeight="1" x14ac:dyDescent="0.2">
      <c r="A156" s="299" t="s">
        <v>134</v>
      </c>
      <c r="B156" s="306" t="s">
        <v>508</v>
      </c>
      <c r="C156" s="191" t="s">
        <v>436</v>
      </c>
      <c r="D156" s="19">
        <v>960</v>
      </c>
      <c r="E156" s="20">
        <f t="shared" si="9"/>
        <v>1</v>
      </c>
      <c r="F156" s="75"/>
      <c r="G156" s="19">
        <v>0</v>
      </c>
      <c r="H156" s="20">
        <f t="shared" si="10"/>
        <v>0</v>
      </c>
      <c r="I156" s="19">
        <f t="shared" si="11"/>
        <v>960</v>
      </c>
    </row>
    <row r="157" spans="1:9" ht="12.75" customHeight="1" x14ac:dyDescent="0.2">
      <c r="A157" s="299"/>
      <c r="B157" s="306"/>
      <c r="C157" s="18" t="s">
        <v>114</v>
      </c>
      <c r="D157" s="11">
        <v>7680</v>
      </c>
      <c r="E157" s="12">
        <f t="shared" si="9"/>
        <v>0.62418725617685311</v>
      </c>
      <c r="F157" s="14"/>
      <c r="G157" s="11">
        <v>4624</v>
      </c>
      <c r="H157" s="12">
        <f t="shared" si="10"/>
        <v>0.37581274382314694</v>
      </c>
      <c r="I157" s="11">
        <f t="shared" si="11"/>
        <v>12304</v>
      </c>
    </row>
    <row r="158" spans="1:9" ht="12.75" customHeight="1" x14ac:dyDescent="0.2">
      <c r="A158" s="299"/>
      <c r="B158" s="306"/>
      <c r="C158" s="18" t="s">
        <v>533</v>
      </c>
      <c r="D158" s="11">
        <v>1408</v>
      </c>
      <c r="E158" s="12">
        <f t="shared" si="9"/>
        <v>0.19298245614035087</v>
      </c>
      <c r="F158" s="11"/>
      <c r="G158" s="11">
        <v>5888</v>
      </c>
      <c r="H158" s="12">
        <f t="shared" si="10"/>
        <v>0.80701754385964908</v>
      </c>
      <c r="I158" s="11">
        <f t="shared" si="11"/>
        <v>7296</v>
      </c>
    </row>
    <row r="159" spans="1:9" ht="12.75" customHeight="1" x14ac:dyDescent="0.2">
      <c r="A159" s="299"/>
      <c r="B159" s="306"/>
      <c r="C159" s="18" t="s">
        <v>115</v>
      </c>
      <c r="D159" s="11">
        <v>5040</v>
      </c>
      <c r="E159" s="12">
        <f t="shared" si="9"/>
        <v>0.75</v>
      </c>
      <c r="F159" s="14"/>
      <c r="G159" s="11">
        <v>1680</v>
      </c>
      <c r="H159" s="12">
        <f t="shared" si="10"/>
        <v>0.25</v>
      </c>
      <c r="I159" s="11">
        <f t="shared" si="11"/>
        <v>6720</v>
      </c>
    </row>
    <row r="160" spans="1:9" ht="12.75" customHeight="1" x14ac:dyDescent="0.2">
      <c r="A160" s="299"/>
      <c r="B160" s="306"/>
      <c r="C160" s="18" t="s">
        <v>116</v>
      </c>
      <c r="D160" s="11">
        <v>2688</v>
      </c>
      <c r="E160" s="12">
        <f t="shared" si="9"/>
        <v>0.11666666666666667</v>
      </c>
      <c r="F160" s="14"/>
      <c r="G160" s="11">
        <v>20352</v>
      </c>
      <c r="H160" s="12">
        <f t="shared" si="10"/>
        <v>0.8833333333333333</v>
      </c>
      <c r="I160" s="11">
        <f t="shared" si="11"/>
        <v>23040</v>
      </c>
    </row>
    <row r="161" spans="1:16" ht="12.75" customHeight="1" x14ac:dyDescent="0.2">
      <c r="A161" s="299"/>
      <c r="B161" s="306"/>
      <c r="C161" s="18" t="s">
        <v>276</v>
      </c>
      <c r="D161" s="11">
        <v>14640</v>
      </c>
      <c r="E161" s="12">
        <f t="shared" si="9"/>
        <v>0.35410216718266252</v>
      </c>
      <c r="F161" s="14"/>
      <c r="G161" s="11">
        <v>26703.999999999996</v>
      </c>
      <c r="H161" s="12">
        <f t="shared" si="10"/>
        <v>0.64589783281733737</v>
      </c>
      <c r="I161" s="11">
        <f t="shared" si="11"/>
        <v>41344</v>
      </c>
    </row>
    <row r="162" spans="1:16" ht="12.75" customHeight="1" x14ac:dyDescent="0.2">
      <c r="A162" s="299"/>
      <c r="B162" s="306"/>
      <c r="C162" s="18" t="s">
        <v>124</v>
      </c>
      <c r="D162" s="16">
        <v>19119.999999999996</v>
      </c>
      <c r="E162" s="20">
        <f t="shared" si="9"/>
        <v>0.30062893081761</v>
      </c>
      <c r="F162" s="19"/>
      <c r="G162" s="16">
        <v>44480</v>
      </c>
      <c r="H162" s="20">
        <f t="shared" si="10"/>
        <v>0.69937106918238989</v>
      </c>
      <c r="I162" s="19">
        <f t="shared" si="11"/>
        <v>63600</v>
      </c>
    </row>
    <row r="163" spans="1:16" ht="12.75" customHeight="1" x14ac:dyDescent="0.2">
      <c r="A163" s="299"/>
      <c r="B163" s="306"/>
      <c r="C163" s="18" t="s">
        <v>443</v>
      </c>
      <c r="D163" s="11">
        <v>2736</v>
      </c>
      <c r="E163" s="12">
        <f t="shared" si="9"/>
        <v>0.54807692307692313</v>
      </c>
      <c r="F163" s="11"/>
      <c r="G163" s="11">
        <v>2256</v>
      </c>
      <c r="H163" s="12">
        <f t="shared" si="10"/>
        <v>0.45192307692307693</v>
      </c>
      <c r="I163" s="11">
        <f t="shared" si="11"/>
        <v>4992</v>
      </c>
    </row>
    <row r="164" spans="1:16" ht="12.75" customHeight="1" x14ac:dyDescent="0.2">
      <c r="A164" s="299"/>
      <c r="B164" s="306"/>
      <c r="C164" s="18" t="s">
        <v>528</v>
      </c>
      <c r="D164" s="11">
        <v>0</v>
      </c>
      <c r="E164" s="12">
        <f t="shared" ref="E164" si="12">+D164/$I164</f>
        <v>0</v>
      </c>
      <c r="F164" s="11"/>
      <c r="G164" s="11">
        <v>1040</v>
      </c>
      <c r="H164" s="12">
        <f t="shared" ref="H164" si="13">+G164/$I164</f>
        <v>1</v>
      </c>
      <c r="I164" s="11">
        <f t="shared" ref="I164" si="14">+D164+G164</f>
        <v>1040</v>
      </c>
    </row>
    <row r="165" spans="1:16" ht="12.75" customHeight="1" x14ac:dyDescent="0.2">
      <c r="A165" s="299"/>
      <c r="B165" s="306"/>
      <c r="C165" s="18" t="s">
        <v>277</v>
      </c>
      <c r="D165" s="11">
        <v>3760</v>
      </c>
      <c r="E165" s="12">
        <f t="shared" si="9"/>
        <v>0.67528735632183912</v>
      </c>
      <c r="F165" s="11"/>
      <c r="G165" s="11">
        <v>1808</v>
      </c>
      <c r="H165" s="12">
        <f t="shared" si="10"/>
        <v>0.32471264367816094</v>
      </c>
      <c r="I165" s="11">
        <f t="shared" si="11"/>
        <v>5568</v>
      </c>
    </row>
    <row r="166" spans="1:16" ht="12.75" customHeight="1" x14ac:dyDescent="0.2">
      <c r="A166" s="299"/>
      <c r="B166" s="306"/>
      <c r="C166" s="18" t="s">
        <v>117</v>
      </c>
      <c r="D166" s="11">
        <v>7840</v>
      </c>
      <c r="E166" s="12">
        <f t="shared" si="9"/>
        <v>0.5268817204301075</v>
      </c>
      <c r="F166" s="11"/>
      <c r="G166" s="11">
        <v>7040</v>
      </c>
      <c r="H166" s="12">
        <f t="shared" si="10"/>
        <v>0.4731182795698925</v>
      </c>
      <c r="I166" s="11">
        <f t="shared" si="11"/>
        <v>14880</v>
      </c>
    </row>
    <row r="167" spans="1:16" ht="12.75" customHeight="1" x14ac:dyDescent="0.2">
      <c r="A167" s="299"/>
      <c r="B167" s="306"/>
      <c r="C167" s="188" t="s">
        <v>278</v>
      </c>
      <c r="D167" s="11">
        <v>1056</v>
      </c>
      <c r="E167" s="12">
        <f t="shared" si="9"/>
        <v>1</v>
      </c>
      <c r="F167" s="11"/>
      <c r="G167" s="11">
        <v>0</v>
      </c>
      <c r="H167" s="12">
        <f t="shared" si="10"/>
        <v>0</v>
      </c>
      <c r="I167" s="11">
        <f t="shared" si="11"/>
        <v>1056</v>
      </c>
    </row>
    <row r="168" spans="1:16" ht="12.75" customHeight="1" x14ac:dyDescent="0.2">
      <c r="A168" s="299"/>
      <c r="B168" s="306"/>
      <c r="C168" s="18" t="s">
        <v>118</v>
      </c>
      <c r="D168" s="11">
        <v>9792</v>
      </c>
      <c r="E168" s="12">
        <f t="shared" si="9"/>
        <v>0.77961783439490451</v>
      </c>
      <c r="F168" s="11"/>
      <c r="G168" s="11">
        <v>2768</v>
      </c>
      <c r="H168" s="12">
        <f t="shared" si="10"/>
        <v>0.22038216560509555</v>
      </c>
      <c r="I168" s="11">
        <f t="shared" si="11"/>
        <v>12560</v>
      </c>
    </row>
    <row r="169" spans="1:16" ht="12.75" customHeight="1" thickBot="1" x14ac:dyDescent="0.25">
      <c r="A169" s="299"/>
      <c r="B169" s="307"/>
      <c r="C169" s="209" t="s">
        <v>26</v>
      </c>
      <c r="D169" s="208">
        <f>SUM(D156:D168)</f>
        <v>76720</v>
      </c>
      <c r="E169" s="206">
        <f t="shared" si="9"/>
        <v>0.39271089271089271</v>
      </c>
      <c r="F169" s="208"/>
      <c r="G169" s="208">
        <f>SUM(G156:G168)</f>
        <v>118640</v>
      </c>
      <c r="H169" s="206">
        <f t="shared" si="10"/>
        <v>0.60728910728910734</v>
      </c>
      <c r="I169" s="208">
        <f t="shared" si="11"/>
        <v>195360</v>
      </c>
    </row>
    <row r="170" spans="1:16" ht="12.75" customHeight="1" x14ac:dyDescent="0.2">
      <c r="A170" s="299"/>
      <c r="B170" s="300" t="s">
        <v>14</v>
      </c>
      <c r="C170" s="187" t="s">
        <v>486</v>
      </c>
      <c r="D170" s="19">
        <v>71472</v>
      </c>
      <c r="E170" s="20">
        <f t="shared" si="9"/>
        <v>0.85199313370207896</v>
      </c>
      <c r="F170" s="19"/>
      <c r="G170" s="19">
        <v>12416</v>
      </c>
      <c r="H170" s="20">
        <f t="shared" si="10"/>
        <v>0.14800686629792104</v>
      </c>
      <c r="I170" s="19">
        <f t="shared" si="11"/>
        <v>83888</v>
      </c>
    </row>
    <row r="171" spans="1:16" ht="12.75" customHeight="1" x14ac:dyDescent="0.2">
      <c r="A171" s="299"/>
      <c r="B171" s="321"/>
      <c r="C171" s="18" t="s">
        <v>378</v>
      </c>
      <c r="D171" s="11">
        <v>7008</v>
      </c>
      <c r="E171" s="12">
        <f t="shared" si="9"/>
        <v>0.80073126142595974</v>
      </c>
      <c r="F171" s="11"/>
      <c r="G171" s="11">
        <v>1744</v>
      </c>
      <c r="H171" s="12">
        <f t="shared" si="10"/>
        <v>0.19926873857404023</v>
      </c>
      <c r="I171" s="11">
        <f t="shared" si="11"/>
        <v>8752</v>
      </c>
    </row>
    <row r="172" spans="1:16" ht="12.75" customHeight="1" x14ac:dyDescent="0.2">
      <c r="A172" s="299"/>
      <c r="B172" s="321"/>
      <c r="C172" s="189" t="s">
        <v>377</v>
      </c>
      <c r="D172" s="7">
        <v>0</v>
      </c>
      <c r="E172" s="100" t="s">
        <v>165</v>
      </c>
      <c r="F172" s="7"/>
      <c r="G172" s="7">
        <v>0</v>
      </c>
      <c r="H172" s="100" t="s">
        <v>165</v>
      </c>
      <c r="I172" s="7">
        <f t="shared" si="11"/>
        <v>0</v>
      </c>
    </row>
    <row r="173" spans="1:16" ht="12.75" customHeight="1" thickBot="1" x14ac:dyDescent="0.25">
      <c r="A173" s="299"/>
      <c r="B173" s="305"/>
      <c r="C173" s="207" t="s">
        <v>26</v>
      </c>
      <c r="D173" s="208">
        <f>SUM(D170:D172)</f>
        <v>78480</v>
      </c>
      <c r="E173" s="206">
        <f t="shared" si="9"/>
        <v>0.84715025906735753</v>
      </c>
      <c r="F173" s="208"/>
      <c r="G173" s="208">
        <f>SUM(G170:G172)</f>
        <v>14160</v>
      </c>
      <c r="H173" s="206">
        <f t="shared" si="10"/>
        <v>0.15284974093264247</v>
      </c>
      <c r="I173" s="208">
        <f t="shared" si="11"/>
        <v>92640</v>
      </c>
      <c r="M173"/>
      <c r="N173"/>
      <c r="O173"/>
      <c r="P173"/>
    </row>
    <row r="174" spans="1:16" ht="12.75" customHeight="1" thickBot="1" x14ac:dyDescent="0.25">
      <c r="A174" s="296" t="s">
        <v>517</v>
      </c>
      <c r="B174" s="297"/>
      <c r="C174" s="298"/>
      <c r="D174" s="245">
        <f>SUM(D155,D169,D173)</f>
        <v>685808</v>
      </c>
      <c r="E174" s="246">
        <f t="shared" si="9"/>
        <v>0.59069235433548317</v>
      </c>
      <c r="F174" s="247"/>
      <c r="G174" s="245">
        <f>SUM(G155,G169,G173)</f>
        <v>475216</v>
      </c>
      <c r="H174" s="246">
        <f t="shared" si="10"/>
        <v>0.40930764566451683</v>
      </c>
      <c r="I174" s="247">
        <f t="shared" si="11"/>
        <v>1161024</v>
      </c>
      <c r="M174"/>
      <c r="N174"/>
      <c r="O174"/>
      <c r="P174"/>
    </row>
    <row r="175" spans="1:16" ht="12.75" customHeight="1" x14ac:dyDescent="0.2">
      <c r="A175" s="303" t="s">
        <v>132</v>
      </c>
      <c r="B175" s="300" t="s">
        <v>511</v>
      </c>
      <c r="C175" s="183" t="s">
        <v>312</v>
      </c>
      <c r="D175" s="62"/>
      <c r="E175" s="62"/>
      <c r="F175" s="62"/>
      <c r="G175" s="62"/>
      <c r="H175" s="62"/>
      <c r="I175" s="62"/>
      <c r="M175"/>
      <c r="N175"/>
      <c r="O175"/>
      <c r="P175"/>
    </row>
    <row r="176" spans="1:16" ht="12.75" customHeight="1" x14ac:dyDescent="0.2">
      <c r="A176" s="315"/>
      <c r="B176" s="322"/>
      <c r="C176" s="18" t="s">
        <v>421</v>
      </c>
      <c r="D176" s="7">
        <v>21791.999999999996</v>
      </c>
      <c r="E176" s="100">
        <f t="shared" ref="E176:E182" si="15">+D176/$I176</f>
        <v>0.58808290155440401</v>
      </c>
      <c r="F176" s="7"/>
      <c r="G176" s="7">
        <v>15264</v>
      </c>
      <c r="H176" s="100">
        <f t="shared" ref="H176:H182" si="16">+G176/$I176</f>
        <v>0.41191709844559588</v>
      </c>
      <c r="I176" s="7">
        <f t="shared" ref="I176:I182" si="17">+D176+G176</f>
        <v>37056</v>
      </c>
      <c r="M176"/>
      <c r="N176"/>
      <c r="O176"/>
      <c r="P176"/>
    </row>
    <row r="177" spans="1:16" ht="12.75" customHeight="1" x14ac:dyDescent="0.2">
      <c r="A177" s="315"/>
      <c r="B177" s="322"/>
      <c r="C177" s="18" t="s">
        <v>94</v>
      </c>
      <c r="D177" s="199">
        <v>14495.999999999998</v>
      </c>
      <c r="E177" s="100">
        <f t="shared" si="15"/>
        <v>0.62525879917184268</v>
      </c>
      <c r="F177" s="7"/>
      <c r="G177" s="199">
        <v>8687.9999999999982</v>
      </c>
      <c r="H177" s="100">
        <f t="shared" si="16"/>
        <v>0.37474120082815732</v>
      </c>
      <c r="I177" s="7">
        <f t="shared" si="17"/>
        <v>23183.999999999996</v>
      </c>
      <c r="M177"/>
      <c r="N177"/>
      <c r="O177"/>
      <c r="P177"/>
    </row>
    <row r="178" spans="1:16" ht="12.75" customHeight="1" x14ac:dyDescent="0.2">
      <c r="A178" s="315"/>
      <c r="B178" s="322"/>
      <c r="C178" s="18" t="s">
        <v>8</v>
      </c>
      <c r="D178" s="7">
        <v>10080</v>
      </c>
      <c r="E178" s="100">
        <f t="shared" si="15"/>
        <v>1</v>
      </c>
      <c r="F178" s="7"/>
      <c r="G178" s="7">
        <v>0</v>
      </c>
      <c r="H178" s="100">
        <f t="shared" si="16"/>
        <v>0</v>
      </c>
      <c r="I178" s="7">
        <f t="shared" si="17"/>
        <v>10080</v>
      </c>
      <c r="M178"/>
      <c r="N178"/>
      <c r="O178"/>
      <c r="P178"/>
    </row>
    <row r="179" spans="1:16" ht="12.75" customHeight="1" x14ac:dyDescent="0.2">
      <c r="A179" s="315"/>
      <c r="B179" s="322"/>
      <c r="C179" s="18" t="s">
        <v>9</v>
      </c>
      <c r="D179" s="77">
        <v>21176</v>
      </c>
      <c r="E179" s="201">
        <f t="shared" si="15"/>
        <v>0.62963843958135113</v>
      </c>
      <c r="F179" s="203"/>
      <c r="G179" s="77">
        <v>12456</v>
      </c>
      <c r="H179" s="201">
        <f t="shared" si="16"/>
        <v>0.37036156041864893</v>
      </c>
      <c r="I179" s="77">
        <f t="shared" si="17"/>
        <v>33632</v>
      </c>
      <c r="M179"/>
      <c r="N179"/>
      <c r="O179"/>
      <c r="P179"/>
    </row>
    <row r="180" spans="1:16" ht="12.75" customHeight="1" x14ac:dyDescent="0.2">
      <c r="A180" s="315"/>
      <c r="B180" s="322"/>
      <c r="C180" s="18" t="s">
        <v>96</v>
      </c>
      <c r="D180" s="7">
        <v>22943.999999999996</v>
      </c>
      <c r="E180" s="100">
        <f t="shared" si="15"/>
        <v>0.64828209764918621</v>
      </c>
      <c r="F180" s="7"/>
      <c r="G180" s="7">
        <v>12448</v>
      </c>
      <c r="H180" s="100">
        <f t="shared" si="16"/>
        <v>0.35171790235081374</v>
      </c>
      <c r="I180" s="7">
        <f t="shared" si="17"/>
        <v>35392</v>
      </c>
      <c r="M180"/>
      <c r="N180"/>
      <c r="O180"/>
      <c r="P180"/>
    </row>
    <row r="181" spans="1:16" ht="12.75" customHeight="1" x14ac:dyDescent="0.2">
      <c r="A181" s="315"/>
      <c r="B181" s="322"/>
      <c r="C181" s="18" t="s">
        <v>422</v>
      </c>
      <c r="D181" s="19">
        <v>4800</v>
      </c>
      <c r="E181" s="20">
        <f t="shared" si="15"/>
        <v>0.73529411764705888</v>
      </c>
      <c r="F181" s="19"/>
      <c r="G181" s="19">
        <v>1728</v>
      </c>
      <c r="H181" s="20">
        <f t="shared" si="16"/>
        <v>0.26470588235294118</v>
      </c>
      <c r="I181" s="19">
        <f t="shared" si="17"/>
        <v>6528</v>
      </c>
      <c r="M181"/>
      <c r="N181"/>
      <c r="O181"/>
      <c r="P181"/>
    </row>
    <row r="182" spans="1:16" ht="12.75" customHeight="1" x14ac:dyDescent="0.2">
      <c r="A182" s="315"/>
      <c r="B182" s="322"/>
      <c r="C182" s="61" t="s">
        <v>91</v>
      </c>
      <c r="D182" s="59">
        <f>SUM(D176:D181)</f>
        <v>95288</v>
      </c>
      <c r="E182" s="78">
        <f t="shared" si="15"/>
        <v>0.65323022924207519</v>
      </c>
      <c r="F182" s="79"/>
      <c r="G182" s="59">
        <f>SUM(G176:G181)</f>
        <v>50584</v>
      </c>
      <c r="H182" s="78">
        <f t="shared" si="16"/>
        <v>0.34676977075792476</v>
      </c>
      <c r="I182" s="79">
        <f t="shared" si="17"/>
        <v>145872</v>
      </c>
      <c r="M182"/>
      <c r="N182"/>
      <c r="O182"/>
      <c r="P182"/>
    </row>
    <row r="183" spans="1:16" ht="12.75" customHeight="1" x14ac:dyDescent="0.2">
      <c r="A183" s="315"/>
      <c r="B183" s="322"/>
      <c r="C183" s="192" t="s">
        <v>262</v>
      </c>
      <c r="D183" s="94"/>
      <c r="E183" s="95"/>
      <c r="F183" s="94"/>
      <c r="G183" s="94"/>
      <c r="H183" s="95"/>
      <c r="I183" s="94"/>
      <c r="M183"/>
      <c r="N183"/>
      <c r="O183"/>
      <c r="P183"/>
    </row>
    <row r="184" spans="1:16" ht="12.75" customHeight="1" x14ac:dyDescent="0.2">
      <c r="A184" s="315"/>
      <c r="B184" s="322"/>
      <c r="C184" s="18" t="s">
        <v>7</v>
      </c>
      <c r="D184" s="16">
        <v>34800</v>
      </c>
      <c r="E184" s="20">
        <f t="shared" si="9"/>
        <v>0.60165975103734437</v>
      </c>
      <c r="F184" s="19"/>
      <c r="G184" s="16">
        <v>23040</v>
      </c>
      <c r="H184" s="20">
        <f t="shared" si="10"/>
        <v>0.39834024896265557</v>
      </c>
      <c r="I184" s="19">
        <f t="shared" si="11"/>
        <v>57840</v>
      </c>
      <c r="M184"/>
      <c r="N184"/>
      <c r="O184"/>
      <c r="P184"/>
    </row>
    <row r="185" spans="1:16" ht="12.75" customHeight="1" x14ac:dyDescent="0.2">
      <c r="A185" s="315"/>
      <c r="B185" s="322"/>
      <c r="C185" s="18" t="s">
        <v>95</v>
      </c>
      <c r="D185" s="11">
        <v>26880</v>
      </c>
      <c r="E185" s="12">
        <f t="shared" si="9"/>
        <v>0.43478260869565216</v>
      </c>
      <c r="F185" s="11"/>
      <c r="G185" s="11">
        <v>34944</v>
      </c>
      <c r="H185" s="12">
        <f t="shared" si="10"/>
        <v>0.56521739130434778</v>
      </c>
      <c r="I185" s="11">
        <f t="shared" si="11"/>
        <v>61824</v>
      </c>
      <c r="M185"/>
      <c r="N185"/>
      <c r="O185"/>
      <c r="P185"/>
    </row>
    <row r="186" spans="1:16" ht="12.75" customHeight="1" x14ac:dyDescent="0.2">
      <c r="A186" s="315"/>
      <c r="B186" s="322"/>
      <c r="C186" s="18" t="s">
        <v>357</v>
      </c>
      <c r="D186" s="7">
        <v>24368</v>
      </c>
      <c r="E186" s="12">
        <f t="shared" si="9"/>
        <v>0.7093619003260363</v>
      </c>
      <c r="F186" s="14"/>
      <c r="G186" s="11">
        <v>9984</v>
      </c>
      <c r="H186" s="12">
        <f t="shared" si="10"/>
        <v>0.29063809967396365</v>
      </c>
      <c r="I186" s="11">
        <f t="shared" si="11"/>
        <v>34352</v>
      </c>
      <c r="M186"/>
      <c r="N186"/>
      <c r="O186"/>
      <c r="P186"/>
    </row>
    <row r="187" spans="1:16" ht="12.75" customHeight="1" x14ac:dyDescent="0.2">
      <c r="A187" s="315"/>
      <c r="B187" s="322"/>
      <c r="C187" s="18" t="s">
        <v>164</v>
      </c>
      <c r="D187" s="17">
        <v>13296.000000000002</v>
      </c>
      <c r="E187" s="12">
        <f t="shared" si="9"/>
        <v>0.4548440065681445</v>
      </c>
      <c r="F187" s="11"/>
      <c r="G187" s="16">
        <v>15936.000000000002</v>
      </c>
      <c r="H187" s="12">
        <f t="shared" si="10"/>
        <v>0.5451559934318555</v>
      </c>
      <c r="I187" s="11">
        <f t="shared" si="11"/>
        <v>29232.000000000004</v>
      </c>
      <c r="M187"/>
      <c r="N187"/>
      <c r="O187"/>
      <c r="P187"/>
    </row>
    <row r="188" spans="1:16" ht="12.75" customHeight="1" x14ac:dyDescent="0.2">
      <c r="A188" s="315"/>
      <c r="B188" s="322"/>
      <c r="C188" s="18" t="s">
        <v>10</v>
      </c>
      <c r="D188" s="11">
        <v>11040</v>
      </c>
      <c r="E188" s="12">
        <f t="shared" si="9"/>
        <v>0.44401544401544402</v>
      </c>
      <c r="F188" s="11"/>
      <c r="G188" s="11">
        <v>13824.000000000002</v>
      </c>
      <c r="H188" s="12">
        <f t="shared" si="10"/>
        <v>0.55598455598455609</v>
      </c>
      <c r="I188" s="11">
        <f t="shared" si="11"/>
        <v>24864</v>
      </c>
      <c r="M188"/>
      <c r="N188"/>
      <c r="O188"/>
      <c r="P188"/>
    </row>
    <row r="189" spans="1:16" ht="12.75" customHeight="1" x14ac:dyDescent="0.2">
      <c r="A189" s="315"/>
      <c r="B189" s="322"/>
      <c r="C189" s="61" t="s">
        <v>91</v>
      </c>
      <c r="D189" s="59">
        <f>SUM(D184:D188)</f>
        <v>110384</v>
      </c>
      <c r="E189" s="60">
        <f t="shared" si="9"/>
        <v>0.53040670408241719</v>
      </c>
      <c r="F189" s="59"/>
      <c r="G189" s="59">
        <f>SUM(G184:G188)</f>
        <v>97728</v>
      </c>
      <c r="H189" s="60">
        <f t="shared" si="10"/>
        <v>0.46959329591758286</v>
      </c>
      <c r="I189" s="59">
        <f t="shared" si="11"/>
        <v>208112</v>
      </c>
      <c r="M189"/>
      <c r="N189"/>
      <c r="O189"/>
      <c r="P189"/>
    </row>
    <row r="190" spans="1:16" ht="12.75" customHeight="1" thickBot="1" x14ac:dyDescent="0.25">
      <c r="A190" s="315"/>
      <c r="B190" s="302"/>
      <c r="C190" s="209" t="s">
        <v>26</v>
      </c>
      <c r="D190" s="208">
        <f>SUM(D182,D189)</f>
        <v>205672</v>
      </c>
      <c r="E190" s="206">
        <f t="shared" si="9"/>
        <v>0.58102061110106673</v>
      </c>
      <c r="F190" s="208"/>
      <c r="G190" s="208">
        <f>SUM(G182,G189)</f>
        <v>148312</v>
      </c>
      <c r="H190" s="206">
        <f t="shared" si="10"/>
        <v>0.41897938889893327</v>
      </c>
      <c r="I190" s="208">
        <f t="shared" si="11"/>
        <v>353984</v>
      </c>
      <c r="M190"/>
      <c r="N190"/>
      <c r="O190"/>
      <c r="P190"/>
    </row>
    <row r="191" spans="1:16" ht="12.75" customHeight="1" x14ac:dyDescent="0.2">
      <c r="A191" s="315"/>
      <c r="B191" s="300" t="s">
        <v>512</v>
      </c>
      <c r="C191" s="192" t="s">
        <v>160</v>
      </c>
      <c r="D191" s="62"/>
      <c r="E191" s="62"/>
      <c r="F191" s="62"/>
      <c r="G191" s="62"/>
      <c r="H191" s="62"/>
      <c r="I191" s="62"/>
      <c r="M191"/>
      <c r="N191"/>
      <c r="O191"/>
      <c r="P191"/>
    </row>
    <row r="192" spans="1:16" ht="12.75" customHeight="1" x14ac:dyDescent="0.2">
      <c r="A192" s="315"/>
      <c r="B192" s="322"/>
      <c r="C192" s="191" t="s">
        <v>38</v>
      </c>
      <c r="D192" s="199">
        <v>21056</v>
      </c>
      <c r="E192" s="100">
        <f t="shared" ref="E192:E200" si="18">+D192/$I192</f>
        <v>0.58645276292335113</v>
      </c>
      <c r="F192" s="7"/>
      <c r="G192" s="199">
        <v>14848</v>
      </c>
      <c r="H192" s="100">
        <f t="shared" ref="H192:H200" si="19">+G192/$I192</f>
        <v>0.41354723707664887</v>
      </c>
      <c r="I192" s="7">
        <f t="shared" ref="I192:I200" si="20">+D192+G192</f>
        <v>35904</v>
      </c>
      <c r="M192"/>
      <c r="N192"/>
      <c r="O192"/>
      <c r="P192"/>
    </row>
    <row r="193" spans="1:16" ht="12.75" customHeight="1" x14ac:dyDescent="0.2">
      <c r="A193" s="315"/>
      <c r="B193" s="322"/>
      <c r="C193" s="191" t="s">
        <v>354</v>
      </c>
      <c r="D193" s="7">
        <v>0</v>
      </c>
      <c r="E193" s="100">
        <f t="shared" si="18"/>
        <v>0</v>
      </c>
      <c r="F193" s="7"/>
      <c r="G193" s="7">
        <v>2960</v>
      </c>
      <c r="H193" s="100">
        <f t="shared" si="19"/>
        <v>1</v>
      </c>
      <c r="I193" s="7">
        <f t="shared" si="20"/>
        <v>2960</v>
      </c>
      <c r="M193"/>
      <c r="N193"/>
      <c r="O193"/>
      <c r="P193"/>
    </row>
    <row r="194" spans="1:16" ht="12.75" customHeight="1" x14ac:dyDescent="0.2">
      <c r="A194" s="315"/>
      <c r="B194" s="322"/>
      <c r="C194" s="18" t="s">
        <v>0</v>
      </c>
      <c r="D194" s="77">
        <v>7872.0000000000009</v>
      </c>
      <c r="E194" s="201">
        <f t="shared" si="18"/>
        <v>0.34453781512605047</v>
      </c>
      <c r="F194" s="77"/>
      <c r="G194" s="77">
        <v>14976</v>
      </c>
      <c r="H194" s="201">
        <f t="shared" si="19"/>
        <v>0.65546218487394958</v>
      </c>
      <c r="I194" s="77">
        <f t="shared" si="20"/>
        <v>22848</v>
      </c>
      <c r="M194"/>
      <c r="N194"/>
      <c r="O194"/>
      <c r="P194"/>
    </row>
    <row r="195" spans="1:16" ht="12.75" customHeight="1" x14ac:dyDescent="0.2">
      <c r="A195" s="315"/>
      <c r="B195" s="322"/>
      <c r="C195" s="191" t="s">
        <v>39</v>
      </c>
      <c r="D195" s="7">
        <v>38736</v>
      </c>
      <c r="E195" s="100">
        <f t="shared" si="18"/>
        <v>0.5986646884272997</v>
      </c>
      <c r="F195" s="7"/>
      <c r="G195" s="7">
        <v>25968.000000000004</v>
      </c>
      <c r="H195" s="100">
        <f t="shared" si="19"/>
        <v>0.40133531157270036</v>
      </c>
      <c r="I195" s="7">
        <f t="shared" si="20"/>
        <v>64704</v>
      </c>
      <c r="M195"/>
      <c r="N195"/>
      <c r="O195"/>
      <c r="P195"/>
    </row>
    <row r="196" spans="1:16" ht="12.75" customHeight="1" x14ac:dyDescent="0.2">
      <c r="A196" s="315"/>
      <c r="B196" s="322"/>
      <c r="C196" s="18" t="s">
        <v>2</v>
      </c>
      <c r="D196" s="7">
        <v>8256</v>
      </c>
      <c r="E196" s="100">
        <f t="shared" si="18"/>
        <v>0.75218658892128276</v>
      </c>
      <c r="F196" s="7"/>
      <c r="G196" s="7">
        <v>2720</v>
      </c>
      <c r="H196" s="100">
        <f t="shared" si="19"/>
        <v>0.24781341107871721</v>
      </c>
      <c r="I196" s="7">
        <f t="shared" si="20"/>
        <v>10976</v>
      </c>
      <c r="M196"/>
      <c r="N196"/>
      <c r="O196"/>
      <c r="P196"/>
    </row>
    <row r="197" spans="1:16" ht="12.75" customHeight="1" x14ac:dyDescent="0.2">
      <c r="A197" s="315"/>
      <c r="B197" s="322"/>
      <c r="C197" s="191" t="s">
        <v>3</v>
      </c>
      <c r="D197" s="7">
        <v>19439.999999999996</v>
      </c>
      <c r="E197" s="100">
        <f t="shared" si="18"/>
        <v>0.70434782608695645</v>
      </c>
      <c r="F197" s="7"/>
      <c r="G197" s="7">
        <v>8160</v>
      </c>
      <c r="H197" s="100">
        <f t="shared" si="19"/>
        <v>0.29565217391304349</v>
      </c>
      <c r="I197" s="7">
        <f t="shared" si="20"/>
        <v>27599.999999999996</v>
      </c>
      <c r="M197"/>
      <c r="N197"/>
      <c r="O197"/>
      <c r="P197"/>
    </row>
    <row r="198" spans="1:16" ht="12.75" customHeight="1" x14ac:dyDescent="0.2">
      <c r="A198" s="315"/>
      <c r="B198" s="322"/>
      <c r="C198" s="195" t="s">
        <v>353</v>
      </c>
      <c r="D198" s="199">
        <v>15840</v>
      </c>
      <c r="E198" s="100">
        <f t="shared" si="18"/>
        <v>0.67808219178082196</v>
      </c>
      <c r="F198" s="7"/>
      <c r="G198" s="199">
        <v>7520</v>
      </c>
      <c r="H198" s="100">
        <f t="shared" si="19"/>
        <v>0.32191780821917809</v>
      </c>
      <c r="I198" s="7">
        <f t="shared" si="20"/>
        <v>23360</v>
      </c>
      <c r="M198"/>
      <c r="N198"/>
      <c r="O198"/>
      <c r="P198"/>
    </row>
    <row r="199" spans="1:16" ht="12.75" customHeight="1" x14ac:dyDescent="0.2">
      <c r="A199" s="315"/>
      <c r="B199" s="322"/>
      <c r="C199" s="18" t="s">
        <v>5</v>
      </c>
      <c r="D199" s="7">
        <v>40320.000000000007</v>
      </c>
      <c r="E199" s="100">
        <f t="shared" si="18"/>
        <v>0.66613798572561467</v>
      </c>
      <c r="F199" s="7"/>
      <c r="G199" s="7">
        <v>20208</v>
      </c>
      <c r="H199" s="100">
        <f t="shared" si="19"/>
        <v>0.33386201427438539</v>
      </c>
      <c r="I199" s="7">
        <f t="shared" si="20"/>
        <v>60528.000000000007</v>
      </c>
      <c r="M199"/>
      <c r="N199"/>
      <c r="O199"/>
      <c r="P199"/>
    </row>
    <row r="200" spans="1:16" ht="12.75" customHeight="1" x14ac:dyDescent="0.2">
      <c r="A200" s="315"/>
      <c r="B200" s="322"/>
      <c r="C200" s="61" t="s">
        <v>91</v>
      </c>
      <c r="D200" s="63">
        <f>SUM(D192:D199)</f>
        <v>151520</v>
      </c>
      <c r="E200" s="60">
        <f t="shared" si="18"/>
        <v>0.60880745740919318</v>
      </c>
      <c r="F200" s="59"/>
      <c r="G200" s="63">
        <f>SUM(G192:G199)</f>
        <v>97360</v>
      </c>
      <c r="H200" s="60">
        <f t="shared" si="19"/>
        <v>0.39119254259080682</v>
      </c>
      <c r="I200" s="59">
        <f t="shared" si="20"/>
        <v>248880</v>
      </c>
      <c r="M200"/>
      <c r="N200"/>
      <c r="O200"/>
      <c r="P200"/>
    </row>
    <row r="201" spans="1:16" ht="12.75" customHeight="1" x14ac:dyDescent="0.2">
      <c r="A201" s="315"/>
      <c r="B201" s="322"/>
      <c r="C201" s="192" t="s">
        <v>254</v>
      </c>
      <c r="D201" s="63"/>
      <c r="E201" s="60"/>
      <c r="F201" s="59"/>
      <c r="G201" s="63"/>
      <c r="H201" s="60"/>
      <c r="I201" s="59"/>
      <c r="M201"/>
      <c r="N201"/>
      <c r="O201"/>
      <c r="P201"/>
    </row>
    <row r="202" spans="1:16" ht="12.75" customHeight="1" x14ac:dyDescent="0.2">
      <c r="A202" s="315"/>
      <c r="B202" s="322"/>
      <c r="C202" s="18" t="s">
        <v>532</v>
      </c>
      <c r="D202" s="19">
        <v>8688</v>
      </c>
      <c r="E202" s="20">
        <f>+D202/$I202</f>
        <v>0.53869047619047616</v>
      </c>
      <c r="F202" s="19"/>
      <c r="G202" s="19">
        <v>7440</v>
      </c>
      <c r="H202" s="20">
        <f>+G202/$I202</f>
        <v>0.46130952380952384</v>
      </c>
      <c r="I202" s="19">
        <f>+D202+G202</f>
        <v>16128</v>
      </c>
      <c r="M202"/>
      <c r="N202"/>
      <c r="O202"/>
      <c r="P202"/>
    </row>
    <row r="203" spans="1:16" ht="12.75" customHeight="1" x14ac:dyDescent="0.2">
      <c r="A203" s="315"/>
      <c r="B203" s="322"/>
      <c r="C203" s="18" t="s">
        <v>36</v>
      </c>
      <c r="D203" s="19">
        <v>38656</v>
      </c>
      <c r="E203" s="20">
        <f>+D203/$I203</f>
        <v>0.76686240279320739</v>
      </c>
      <c r="F203" s="19"/>
      <c r="G203" s="19">
        <v>11752</v>
      </c>
      <c r="H203" s="20">
        <f>+G203/$I203</f>
        <v>0.23313759720679259</v>
      </c>
      <c r="I203" s="19">
        <f>+D203+G203</f>
        <v>50408</v>
      </c>
      <c r="M203"/>
      <c r="N203"/>
      <c r="O203"/>
      <c r="P203"/>
    </row>
    <row r="204" spans="1:16" ht="12.75" customHeight="1" x14ac:dyDescent="0.2">
      <c r="A204" s="315"/>
      <c r="B204" s="322"/>
      <c r="C204" s="18" t="s">
        <v>97</v>
      </c>
      <c r="D204" s="11">
        <v>3072</v>
      </c>
      <c r="E204" s="12">
        <f>+D204/$I204</f>
        <v>0.44036697247706424</v>
      </c>
      <c r="F204" s="11"/>
      <c r="G204" s="11">
        <v>3904.0000000000005</v>
      </c>
      <c r="H204" s="12">
        <f>+G204/$I204</f>
        <v>0.55963302752293587</v>
      </c>
      <c r="I204" s="11">
        <f>+D204+G204</f>
        <v>6976</v>
      </c>
      <c r="M204"/>
      <c r="N204"/>
      <c r="O204"/>
      <c r="P204"/>
    </row>
    <row r="205" spans="1:16" ht="12.75" customHeight="1" x14ac:dyDescent="0.2">
      <c r="A205" s="315"/>
      <c r="B205" s="322"/>
      <c r="C205" s="18" t="s">
        <v>52</v>
      </c>
      <c r="D205" s="11">
        <v>25024</v>
      </c>
      <c r="E205" s="12">
        <f>+D205/$I205</f>
        <v>0.59854573287409107</v>
      </c>
      <c r="F205" s="11"/>
      <c r="G205" s="11">
        <v>16784.000000000004</v>
      </c>
      <c r="H205" s="12">
        <f>+G205/$I205</f>
        <v>0.40145426712590898</v>
      </c>
      <c r="I205" s="11">
        <f>+D205+G205</f>
        <v>41808</v>
      </c>
      <c r="M205"/>
      <c r="N205"/>
      <c r="O205"/>
      <c r="P205"/>
    </row>
    <row r="206" spans="1:16" ht="12.75" customHeight="1" x14ac:dyDescent="0.2">
      <c r="A206" s="315"/>
      <c r="B206" s="322"/>
      <c r="C206" s="61" t="s">
        <v>91</v>
      </c>
      <c r="D206" s="59">
        <f>SUM(D202:D205)</f>
        <v>75440</v>
      </c>
      <c r="E206" s="60">
        <f>+D206/$I206</f>
        <v>0.65417967395074572</v>
      </c>
      <c r="F206" s="59"/>
      <c r="G206" s="59">
        <f>SUM(G202:G205)</f>
        <v>39880</v>
      </c>
      <c r="H206" s="60">
        <f>+G206/$I206</f>
        <v>0.34582032604925422</v>
      </c>
      <c r="I206" s="59">
        <f>+D206+G206</f>
        <v>115320</v>
      </c>
      <c r="M206"/>
      <c r="N206"/>
      <c r="O206"/>
      <c r="P206"/>
    </row>
    <row r="207" spans="1:16" ht="12.75" customHeight="1" x14ac:dyDescent="0.2">
      <c r="A207" s="315"/>
      <c r="B207" s="322"/>
      <c r="C207" s="192" t="s">
        <v>128</v>
      </c>
      <c r="D207" s="79"/>
      <c r="E207" s="78"/>
      <c r="F207" s="79"/>
      <c r="G207" s="79"/>
      <c r="H207" s="78"/>
      <c r="I207" s="79"/>
      <c r="M207"/>
      <c r="N207"/>
      <c r="O207"/>
      <c r="P207"/>
    </row>
    <row r="208" spans="1:16" ht="12.75" customHeight="1" x14ac:dyDescent="0.2">
      <c r="A208" s="315"/>
      <c r="B208" s="322"/>
      <c r="C208" s="18" t="s">
        <v>1</v>
      </c>
      <c r="D208" s="17">
        <v>209231.99999999994</v>
      </c>
      <c r="E208" s="12">
        <f t="shared" si="9"/>
        <v>0.88507614213197972</v>
      </c>
      <c r="F208" s="11"/>
      <c r="G208" s="17">
        <v>27168</v>
      </c>
      <c r="H208" s="12">
        <f t="shared" si="10"/>
        <v>0.11492385786802033</v>
      </c>
      <c r="I208" s="11">
        <f t="shared" si="11"/>
        <v>236399.99999999994</v>
      </c>
      <c r="M208"/>
      <c r="N208"/>
      <c r="O208"/>
      <c r="P208"/>
    </row>
    <row r="209" spans="1:16" ht="12.75" customHeight="1" x14ac:dyDescent="0.2">
      <c r="A209" s="315"/>
      <c r="B209" s="322"/>
      <c r="C209" s="18" t="s">
        <v>4</v>
      </c>
      <c r="D209" s="11">
        <v>18240</v>
      </c>
      <c r="E209" s="12">
        <f t="shared" si="9"/>
        <v>0.88578088578088576</v>
      </c>
      <c r="F209" s="11"/>
      <c r="G209" s="11">
        <v>2352</v>
      </c>
      <c r="H209" s="12">
        <f t="shared" si="10"/>
        <v>0.11421911421911422</v>
      </c>
      <c r="I209" s="11">
        <f t="shared" si="11"/>
        <v>20592</v>
      </c>
      <c r="M209"/>
      <c r="N209"/>
      <c r="O209"/>
      <c r="P209"/>
    </row>
    <row r="210" spans="1:16" ht="12.75" customHeight="1" x14ac:dyDescent="0.2">
      <c r="A210" s="315"/>
      <c r="B210" s="322"/>
      <c r="C210" s="61" t="s">
        <v>91</v>
      </c>
      <c r="D210" s="59">
        <f>SUM(D208:D209)</f>
        <v>227471.99999999994</v>
      </c>
      <c r="E210" s="60">
        <f t="shared" si="9"/>
        <v>0.88513261113186403</v>
      </c>
      <c r="F210" s="59"/>
      <c r="G210" s="59">
        <f>SUM(G208:G209)</f>
        <v>29520</v>
      </c>
      <c r="H210" s="60">
        <f t="shared" si="10"/>
        <v>0.11486738886813599</v>
      </c>
      <c r="I210" s="59">
        <f t="shared" si="11"/>
        <v>256991.99999999994</v>
      </c>
      <c r="M210"/>
      <c r="N210"/>
      <c r="O210"/>
      <c r="P210"/>
    </row>
    <row r="211" spans="1:16" ht="12.75" customHeight="1" thickBot="1" x14ac:dyDescent="0.25">
      <c r="A211" s="315"/>
      <c r="B211" s="302"/>
      <c r="C211" s="209" t="s">
        <v>26</v>
      </c>
      <c r="D211" s="208">
        <f>SUM(D200,D206,D210)</f>
        <v>454431.99999999994</v>
      </c>
      <c r="E211" s="206">
        <f t="shared" si="9"/>
        <v>0.73154837795721761</v>
      </c>
      <c r="F211" s="208"/>
      <c r="G211" s="208">
        <f>SUM(G200,G206,G210)</f>
        <v>166760</v>
      </c>
      <c r="H211" s="206">
        <f t="shared" si="10"/>
        <v>0.26845162204278228</v>
      </c>
      <c r="I211" s="208">
        <f t="shared" si="11"/>
        <v>621192</v>
      </c>
      <c r="M211"/>
      <c r="N211"/>
      <c r="O211"/>
      <c r="P211"/>
    </row>
    <row r="212" spans="1:16" ht="12.75" customHeight="1" x14ac:dyDescent="0.2">
      <c r="A212" s="299" t="s">
        <v>132</v>
      </c>
      <c r="B212" s="300" t="s">
        <v>513</v>
      </c>
      <c r="C212" s="190" t="s">
        <v>332</v>
      </c>
      <c r="D212" s="210"/>
      <c r="E212" s="210"/>
      <c r="F212" s="210"/>
      <c r="G212" s="59"/>
      <c r="H212" s="59"/>
      <c r="I212" s="64"/>
      <c r="M212"/>
      <c r="N212"/>
      <c r="O212"/>
      <c r="P212"/>
    </row>
    <row r="213" spans="1:16" ht="12.75" customHeight="1" x14ac:dyDescent="0.2">
      <c r="A213" s="299"/>
      <c r="B213" s="301"/>
      <c r="C213" s="18" t="s">
        <v>17</v>
      </c>
      <c r="D213" s="11">
        <v>13296</v>
      </c>
      <c r="E213" s="12">
        <f>+D213/$I213</f>
        <v>0.49464285714285716</v>
      </c>
      <c r="F213" s="14"/>
      <c r="G213" s="11">
        <v>13584</v>
      </c>
      <c r="H213" s="12">
        <f>+G213/$I213</f>
        <v>0.50535714285714284</v>
      </c>
      <c r="I213" s="17">
        <f>+D213+G213</f>
        <v>26880</v>
      </c>
      <c r="M213"/>
      <c r="N213"/>
      <c r="O213"/>
      <c r="P213"/>
    </row>
    <row r="214" spans="1:16" ht="12.75" customHeight="1" x14ac:dyDescent="0.2">
      <c r="A214" s="299"/>
      <c r="B214" s="301"/>
      <c r="C214" s="18" t="s">
        <v>18</v>
      </c>
      <c r="D214" s="11">
        <v>13344</v>
      </c>
      <c r="E214" s="12">
        <f>+D214/$I214</f>
        <v>0.61233480176211452</v>
      </c>
      <c r="F214" s="14"/>
      <c r="G214" s="11">
        <v>8448</v>
      </c>
      <c r="H214" s="12">
        <f>+G214/$I214</f>
        <v>0.38766519823788548</v>
      </c>
      <c r="I214" s="17">
        <f>+D214+G214</f>
        <v>21792</v>
      </c>
      <c r="M214"/>
      <c r="N214"/>
      <c r="O214"/>
      <c r="P214"/>
    </row>
    <row r="215" spans="1:16" ht="12.75" customHeight="1" x14ac:dyDescent="0.2">
      <c r="A215" s="299"/>
      <c r="B215" s="301"/>
      <c r="C215" s="18" t="s">
        <v>6</v>
      </c>
      <c r="D215" s="11">
        <v>179407.99999999991</v>
      </c>
      <c r="E215" s="12">
        <f>+D215/$I215</f>
        <v>0.76790850568415281</v>
      </c>
      <c r="F215" s="14"/>
      <c r="G215" s="11">
        <v>54224.000000000007</v>
      </c>
      <c r="H215" s="12">
        <f>+G215/$I215</f>
        <v>0.23209149431584727</v>
      </c>
      <c r="I215" s="17">
        <f>+D215+G215</f>
        <v>233631.99999999991</v>
      </c>
      <c r="M215"/>
      <c r="N215"/>
      <c r="O215"/>
      <c r="P215"/>
    </row>
    <row r="216" spans="1:16" ht="12.75" customHeight="1" x14ac:dyDescent="0.2">
      <c r="A216" s="299"/>
      <c r="B216" s="301"/>
      <c r="C216" s="18" t="s">
        <v>19</v>
      </c>
      <c r="D216" s="11">
        <v>25968</v>
      </c>
      <c r="E216" s="12">
        <f>+D216/$I216</f>
        <v>0.63947990543735223</v>
      </c>
      <c r="F216" s="14"/>
      <c r="G216" s="11">
        <v>14640</v>
      </c>
      <c r="H216" s="12">
        <f>+G216/$I216</f>
        <v>0.36052009456264777</v>
      </c>
      <c r="I216" s="17">
        <f>+D216+G216</f>
        <v>40608</v>
      </c>
      <c r="M216"/>
      <c r="N216"/>
      <c r="O216"/>
      <c r="P216"/>
    </row>
    <row r="217" spans="1:16" ht="12.75" customHeight="1" x14ac:dyDescent="0.2">
      <c r="A217" s="299"/>
      <c r="B217" s="301"/>
      <c r="C217" s="61" t="s">
        <v>91</v>
      </c>
      <c r="D217" s="59">
        <f>SUM(D213:D216)</f>
        <v>232015.99999999991</v>
      </c>
      <c r="E217" s="60">
        <f>+D217/$I217</f>
        <v>0.71851154494103653</v>
      </c>
      <c r="F217" s="210"/>
      <c r="G217" s="59">
        <f>SUM(G213:G216)</f>
        <v>90896</v>
      </c>
      <c r="H217" s="60">
        <f>+G217/$I217</f>
        <v>0.28148845505896353</v>
      </c>
      <c r="I217" s="63">
        <f>+D217+G217</f>
        <v>322911.99999999988</v>
      </c>
      <c r="M217"/>
      <c r="N217"/>
      <c r="O217"/>
      <c r="P217"/>
    </row>
    <row r="218" spans="1:16" ht="12.75" customHeight="1" x14ac:dyDescent="0.2">
      <c r="A218" s="299"/>
      <c r="B218" s="301"/>
      <c r="C218" s="183" t="s">
        <v>161</v>
      </c>
      <c r="D218" s="59"/>
      <c r="E218" s="60"/>
      <c r="F218" s="210"/>
      <c r="G218" s="59"/>
      <c r="H218" s="60"/>
      <c r="I218" s="63"/>
      <c r="M218"/>
      <c r="N218"/>
      <c r="O218"/>
      <c r="P218"/>
    </row>
    <row r="219" spans="1:16" ht="12.75" customHeight="1" x14ac:dyDescent="0.2">
      <c r="A219" s="299"/>
      <c r="B219" s="301"/>
      <c r="C219" s="191" t="s">
        <v>487</v>
      </c>
      <c r="D219" s="11">
        <v>38752</v>
      </c>
      <c r="E219" s="12">
        <f t="shared" ref="E219:E275" si="21">+D219/$I219</f>
        <v>0.8693467336683417</v>
      </c>
      <c r="F219" s="14"/>
      <c r="G219" s="11">
        <v>5824</v>
      </c>
      <c r="H219" s="12">
        <f t="shared" ref="H219:H275" si="22">+G219/$I219</f>
        <v>0.1306532663316583</v>
      </c>
      <c r="I219" s="17">
        <f t="shared" ref="I219:I275" si="23">+D219+G219</f>
        <v>44576</v>
      </c>
      <c r="M219"/>
      <c r="N219"/>
      <c r="O219"/>
      <c r="P219"/>
    </row>
    <row r="220" spans="1:16" ht="12.75" customHeight="1" x14ac:dyDescent="0.2">
      <c r="A220" s="299"/>
      <c r="B220" s="301"/>
      <c r="C220" s="191" t="s">
        <v>20</v>
      </c>
      <c r="D220" s="11">
        <v>5424</v>
      </c>
      <c r="E220" s="12">
        <f t="shared" si="21"/>
        <v>0.8188405797101449</v>
      </c>
      <c r="F220" s="14"/>
      <c r="G220" s="11">
        <v>1200</v>
      </c>
      <c r="H220" s="12">
        <f t="shared" si="22"/>
        <v>0.18115942028985507</v>
      </c>
      <c r="I220" s="17">
        <f t="shared" si="23"/>
        <v>6624</v>
      </c>
      <c r="M220"/>
      <c r="N220"/>
      <c r="O220"/>
      <c r="P220"/>
    </row>
    <row r="221" spans="1:16" ht="12.75" customHeight="1" x14ac:dyDescent="0.2">
      <c r="A221" s="299"/>
      <c r="B221" s="301"/>
      <c r="C221" s="18" t="s">
        <v>15</v>
      </c>
      <c r="D221" s="11">
        <v>70672</v>
      </c>
      <c r="E221" s="12">
        <f t="shared" si="21"/>
        <v>0.64557147033031281</v>
      </c>
      <c r="F221" s="14"/>
      <c r="G221" s="11">
        <v>38799.999999999985</v>
      </c>
      <c r="H221" s="12">
        <f t="shared" si="22"/>
        <v>0.35442852966968713</v>
      </c>
      <c r="I221" s="17">
        <f t="shared" si="23"/>
        <v>109471.99999999999</v>
      </c>
      <c r="M221"/>
      <c r="N221"/>
      <c r="O221"/>
      <c r="P221"/>
    </row>
    <row r="222" spans="1:16" ht="12.75" customHeight="1" x14ac:dyDescent="0.2">
      <c r="A222" s="299"/>
      <c r="B222" s="301"/>
      <c r="C222" s="18" t="s">
        <v>16</v>
      </c>
      <c r="D222" s="11">
        <v>33584</v>
      </c>
      <c r="E222" s="12">
        <f t="shared" si="21"/>
        <v>0.59143420681882219</v>
      </c>
      <c r="F222" s="14"/>
      <c r="G222" s="11">
        <v>23199.999999999996</v>
      </c>
      <c r="H222" s="12">
        <f t="shared" si="22"/>
        <v>0.40856579318117775</v>
      </c>
      <c r="I222" s="17">
        <f t="shared" si="23"/>
        <v>56784</v>
      </c>
      <c r="M222"/>
      <c r="N222"/>
      <c r="O222"/>
      <c r="P222"/>
    </row>
    <row r="223" spans="1:16" ht="12.75" customHeight="1" x14ac:dyDescent="0.2">
      <c r="A223" s="299"/>
      <c r="B223" s="301"/>
      <c r="C223" s="18" t="s">
        <v>139</v>
      </c>
      <c r="D223" s="11">
        <v>16640</v>
      </c>
      <c r="E223" s="12">
        <f t="shared" si="21"/>
        <v>0.8904109589041096</v>
      </c>
      <c r="F223" s="14"/>
      <c r="G223" s="11">
        <v>2048</v>
      </c>
      <c r="H223" s="12">
        <f t="shared" si="22"/>
        <v>0.1095890410958904</v>
      </c>
      <c r="I223" s="17">
        <f t="shared" si="23"/>
        <v>18688</v>
      </c>
      <c r="M223"/>
      <c r="N223"/>
      <c r="O223"/>
      <c r="P223"/>
    </row>
    <row r="224" spans="1:16" ht="12.75" customHeight="1" x14ac:dyDescent="0.2">
      <c r="A224" s="299"/>
      <c r="B224" s="301"/>
      <c r="C224" s="18" t="s">
        <v>489</v>
      </c>
      <c r="D224" s="11">
        <v>13104</v>
      </c>
      <c r="E224" s="12">
        <f t="shared" si="21"/>
        <v>0.91919191919191923</v>
      </c>
      <c r="F224" s="14"/>
      <c r="G224" s="11">
        <v>1152</v>
      </c>
      <c r="H224" s="12">
        <f t="shared" si="22"/>
        <v>8.0808080808080815E-2</v>
      </c>
      <c r="I224" s="17">
        <f t="shared" si="23"/>
        <v>14256</v>
      </c>
      <c r="M224"/>
      <c r="N224"/>
      <c r="O224"/>
      <c r="P224"/>
    </row>
    <row r="225" spans="1:16" ht="12.75" customHeight="1" x14ac:dyDescent="0.2">
      <c r="A225" s="299"/>
      <c r="B225" s="301"/>
      <c r="C225" s="18" t="s">
        <v>25</v>
      </c>
      <c r="D225" s="11">
        <v>11856</v>
      </c>
      <c r="E225" s="12">
        <f t="shared" ref="E225" si="24">+D225/$I225</f>
        <v>0.53579175704989157</v>
      </c>
      <c r="F225" s="14"/>
      <c r="G225" s="11">
        <v>10272</v>
      </c>
      <c r="H225" s="12">
        <f t="shared" ref="H225" si="25">+G225/$I225</f>
        <v>0.46420824295010849</v>
      </c>
      <c r="I225" s="17">
        <f t="shared" ref="I225" si="26">+D225+G225</f>
        <v>22128</v>
      </c>
      <c r="M225"/>
      <c r="N225"/>
      <c r="O225"/>
      <c r="P225"/>
    </row>
    <row r="226" spans="1:16" ht="12.75" customHeight="1" x14ac:dyDescent="0.2">
      <c r="A226" s="299"/>
      <c r="B226" s="301"/>
      <c r="C226" s="18" t="s">
        <v>538</v>
      </c>
      <c r="D226" s="11">
        <v>2352</v>
      </c>
      <c r="E226" s="12">
        <f t="shared" si="21"/>
        <v>1</v>
      </c>
      <c r="F226" s="14"/>
      <c r="G226" s="11">
        <v>0</v>
      </c>
      <c r="H226" s="12">
        <f t="shared" si="22"/>
        <v>0</v>
      </c>
      <c r="I226" s="17">
        <f t="shared" si="23"/>
        <v>2352</v>
      </c>
      <c r="M226"/>
      <c r="N226"/>
      <c r="O226"/>
      <c r="P226"/>
    </row>
    <row r="227" spans="1:16" ht="12.75" customHeight="1" x14ac:dyDescent="0.2">
      <c r="A227" s="299"/>
      <c r="B227" s="301"/>
      <c r="C227" s="197" t="s">
        <v>91</v>
      </c>
      <c r="D227" s="59">
        <f>SUM(D219:D226)</f>
        <v>192384</v>
      </c>
      <c r="E227" s="60">
        <f t="shared" si="21"/>
        <v>0.69988358556461006</v>
      </c>
      <c r="F227" s="210"/>
      <c r="G227" s="59">
        <f>SUM(G219:G226)</f>
        <v>82495.999999999985</v>
      </c>
      <c r="H227" s="60">
        <f t="shared" si="22"/>
        <v>0.30011641443538994</v>
      </c>
      <c r="I227" s="63">
        <f t="shared" si="23"/>
        <v>274880</v>
      </c>
      <c r="M227"/>
      <c r="N227"/>
      <c r="O227"/>
      <c r="P227"/>
    </row>
    <row r="228" spans="1:16" ht="12.75" customHeight="1" x14ac:dyDescent="0.2">
      <c r="A228" s="299"/>
      <c r="B228" s="301"/>
      <c r="C228" s="192" t="s">
        <v>162</v>
      </c>
      <c r="D228" s="59"/>
      <c r="E228" s="60"/>
      <c r="F228" s="210"/>
      <c r="G228" s="59"/>
      <c r="H228" s="60"/>
      <c r="I228" s="63"/>
      <c r="M228"/>
      <c r="N228"/>
      <c r="O228"/>
      <c r="P228"/>
    </row>
    <row r="229" spans="1:16" ht="12.75" customHeight="1" x14ac:dyDescent="0.2">
      <c r="A229" s="299"/>
      <c r="B229" s="301"/>
      <c r="C229" s="188" t="s">
        <v>357</v>
      </c>
      <c r="D229" s="11">
        <v>4800</v>
      </c>
      <c r="E229" s="12">
        <f t="shared" si="21"/>
        <v>0.51724137931034486</v>
      </c>
      <c r="F229" s="14"/>
      <c r="G229" s="11">
        <v>4480</v>
      </c>
      <c r="H229" s="12">
        <f t="shared" si="22"/>
        <v>0.48275862068965519</v>
      </c>
      <c r="I229" s="17">
        <f t="shared" si="23"/>
        <v>9280</v>
      </c>
      <c r="M229"/>
      <c r="N229"/>
      <c r="O229"/>
      <c r="P229"/>
    </row>
    <row r="230" spans="1:16" ht="12.75" customHeight="1" x14ac:dyDescent="0.2">
      <c r="A230" s="299"/>
      <c r="B230" s="301"/>
      <c r="C230" s="18" t="s">
        <v>22</v>
      </c>
      <c r="D230" s="11">
        <v>99360</v>
      </c>
      <c r="E230" s="12">
        <f t="shared" si="21"/>
        <v>0.70169491525423733</v>
      </c>
      <c r="F230" s="14"/>
      <c r="G230" s="11">
        <v>42240.000000000007</v>
      </c>
      <c r="H230" s="12">
        <f t="shared" si="22"/>
        <v>0.29830508474576278</v>
      </c>
      <c r="I230" s="17">
        <f t="shared" si="23"/>
        <v>141600</v>
      </c>
      <c r="M230"/>
      <c r="N230"/>
      <c r="O230"/>
      <c r="P230"/>
    </row>
    <row r="231" spans="1:16" ht="12.75" customHeight="1" x14ac:dyDescent="0.2">
      <c r="A231" s="299"/>
      <c r="B231" s="301"/>
      <c r="C231" s="188" t="s">
        <v>23</v>
      </c>
      <c r="D231" s="11">
        <v>76511.999999999985</v>
      </c>
      <c r="E231" s="12">
        <f t="shared" si="21"/>
        <v>0.68885047536732924</v>
      </c>
      <c r="F231" s="14"/>
      <c r="G231" s="11">
        <v>34560</v>
      </c>
      <c r="H231" s="12">
        <f t="shared" si="22"/>
        <v>0.31114952463267076</v>
      </c>
      <c r="I231" s="17">
        <f t="shared" si="23"/>
        <v>111071.99999999999</v>
      </c>
      <c r="M231"/>
      <c r="N231"/>
      <c r="O231"/>
      <c r="P231"/>
    </row>
    <row r="232" spans="1:16" ht="12.75" customHeight="1" x14ac:dyDescent="0.2">
      <c r="A232" s="299"/>
      <c r="B232" s="301"/>
      <c r="C232" s="18" t="s">
        <v>24</v>
      </c>
      <c r="D232" s="11">
        <v>35328.000000000007</v>
      </c>
      <c r="E232" s="12">
        <f t="shared" si="21"/>
        <v>0.68401486988847593</v>
      </c>
      <c r="F232" s="14"/>
      <c r="G232" s="11">
        <v>16320</v>
      </c>
      <c r="H232" s="12">
        <f t="shared" si="22"/>
        <v>0.31598513011152413</v>
      </c>
      <c r="I232" s="17">
        <f t="shared" si="23"/>
        <v>51648.000000000007</v>
      </c>
      <c r="M232"/>
      <c r="N232"/>
      <c r="O232"/>
      <c r="P232"/>
    </row>
    <row r="233" spans="1:16" ht="12.75" customHeight="1" x14ac:dyDescent="0.2">
      <c r="A233" s="299"/>
      <c r="B233" s="301"/>
      <c r="C233" s="61" t="s">
        <v>91</v>
      </c>
      <c r="D233" s="59">
        <f>SUM(D229:D232)</f>
        <v>216000</v>
      </c>
      <c r="E233" s="60">
        <f t="shared" si="21"/>
        <v>0.68877551020408168</v>
      </c>
      <c r="F233" s="210"/>
      <c r="G233" s="59">
        <f>SUM(G229:G232)</f>
        <v>97600</v>
      </c>
      <c r="H233" s="60">
        <f t="shared" si="22"/>
        <v>0.31122448979591838</v>
      </c>
      <c r="I233" s="63">
        <f t="shared" si="23"/>
        <v>313600</v>
      </c>
      <c r="M233"/>
      <c r="N233"/>
      <c r="O233"/>
      <c r="P233"/>
    </row>
    <row r="234" spans="1:16" ht="12.75" customHeight="1" x14ac:dyDescent="0.2">
      <c r="A234" s="299"/>
      <c r="B234" s="301"/>
      <c r="C234" s="183" t="s">
        <v>163</v>
      </c>
      <c r="D234" s="59"/>
      <c r="E234" s="60"/>
      <c r="F234" s="210"/>
      <c r="G234" s="59"/>
      <c r="H234" s="60"/>
      <c r="I234" s="63"/>
      <c r="M234"/>
      <c r="N234"/>
      <c r="O234"/>
      <c r="P234"/>
    </row>
    <row r="235" spans="1:16" ht="12.75" customHeight="1" x14ac:dyDescent="0.2">
      <c r="A235" s="299"/>
      <c r="B235" s="301"/>
      <c r="C235" s="191" t="s">
        <v>491</v>
      </c>
      <c r="D235" s="11">
        <v>0</v>
      </c>
      <c r="E235" s="12" t="s">
        <v>165</v>
      </c>
      <c r="F235" s="14"/>
      <c r="G235" s="11">
        <v>0</v>
      </c>
      <c r="H235" s="12" t="s">
        <v>165</v>
      </c>
      <c r="I235" s="17">
        <f t="shared" si="23"/>
        <v>0</v>
      </c>
      <c r="M235"/>
      <c r="N235"/>
      <c r="O235"/>
      <c r="P235"/>
    </row>
    <row r="236" spans="1:16" ht="12.75" customHeight="1" x14ac:dyDescent="0.2">
      <c r="A236" s="299"/>
      <c r="B236" s="301"/>
      <c r="C236" s="18" t="s">
        <v>492</v>
      </c>
      <c r="D236" s="11">
        <v>0</v>
      </c>
      <c r="E236" s="12" t="s">
        <v>165</v>
      </c>
      <c r="F236" s="14"/>
      <c r="G236" s="11">
        <v>0</v>
      </c>
      <c r="H236" s="12" t="s">
        <v>165</v>
      </c>
      <c r="I236" s="17">
        <f t="shared" si="23"/>
        <v>0</v>
      </c>
      <c r="M236"/>
      <c r="N236"/>
      <c r="O236"/>
      <c r="P236"/>
    </row>
    <row r="237" spans="1:16" ht="12.75" customHeight="1" x14ac:dyDescent="0.2">
      <c r="A237" s="299"/>
      <c r="B237" s="301"/>
      <c r="C237" s="188" t="s">
        <v>493</v>
      </c>
      <c r="D237" s="11">
        <v>0</v>
      </c>
      <c r="E237" s="12" t="s">
        <v>165</v>
      </c>
      <c r="F237" s="14"/>
      <c r="G237" s="11">
        <v>0</v>
      </c>
      <c r="H237" s="12" t="s">
        <v>165</v>
      </c>
      <c r="I237" s="17">
        <f t="shared" si="23"/>
        <v>0</v>
      </c>
      <c r="M237"/>
      <c r="N237"/>
      <c r="O237"/>
      <c r="P237"/>
    </row>
    <row r="238" spans="1:16" ht="12.75" customHeight="1" x14ac:dyDescent="0.2">
      <c r="A238" s="299"/>
      <c r="B238" s="301"/>
      <c r="C238" s="188" t="s">
        <v>494</v>
      </c>
      <c r="D238" s="11">
        <v>0</v>
      </c>
      <c r="E238" s="12" t="s">
        <v>165</v>
      </c>
      <c r="F238" s="14"/>
      <c r="G238" s="11">
        <v>0</v>
      </c>
      <c r="H238" s="12" t="s">
        <v>165</v>
      </c>
      <c r="I238" s="17">
        <f t="shared" si="23"/>
        <v>0</v>
      </c>
      <c r="M238"/>
      <c r="N238"/>
      <c r="O238"/>
      <c r="P238"/>
    </row>
    <row r="239" spans="1:16" ht="12.75" customHeight="1" x14ac:dyDescent="0.2">
      <c r="A239" s="299"/>
      <c r="B239" s="301"/>
      <c r="C239" s="18" t="s">
        <v>496</v>
      </c>
      <c r="D239" s="11">
        <v>0</v>
      </c>
      <c r="E239" s="12" t="s">
        <v>165</v>
      </c>
      <c r="F239" s="14"/>
      <c r="G239" s="11">
        <v>0</v>
      </c>
      <c r="H239" s="12" t="s">
        <v>165</v>
      </c>
      <c r="I239" s="17">
        <f t="shared" si="23"/>
        <v>0</v>
      </c>
      <c r="M239"/>
      <c r="N239"/>
      <c r="O239"/>
      <c r="P239"/>
    </row>
    <row r="240" spans="1:16" ht="12.75" customHeight="1" x14ac:dyDescent="0.2">
      <c r="A240" s="299"/>
      <c r="B240" s="301"/>
      <c r="C240" s="188" t="s">
        <v>495</v>
      </c>
      <c r="D240" s="11">
        <v>0</v>
      </c>
      <c r="E240" s="12" t="s">
        <v>165</v>
      </c>
      <c r="F240" s="14"/>
      <c r="G240" s="11">
        <v>0</v>
      </c>
      <c r="H240" s="12" t="s">
        <v>165</v>
      </c>
      <c r="I240" s="17">
        <f t="shared" si="23"/>
        <v>0</v>
      </c>
      <c r="M240"/>
      <c r="N240"/>
      <c r="O240"/>
      <c r="P240"/>
    </row>
    <row r="241" spans="1:16" ht="12.75" customHeight="1" x14ac:dyDescent="0.2">
      <c r="A241" s="299"/>
      <c r="B241" s="301"/>
      <c r="C241" s="18" t="s">
        <v>497</v>
      </c>
      <c r="D241" s="11">
        <v>0</v>
      </c>
      <c r="E241" s="12" t="s">
        <v>165</v>
      </c>
      <c r="F241" s="14"/>
      <c r="G241" s="11">
        <v>0</v>
      </c>
      <c r="H241" s="12" t="s">
        <v>165</v>
      </c>
      <c r="I241" s="17">
        <f t="shared" si="23"/>
        <v>0</v>
      </c>
      <c r="M241"/>
      <c r="N241"/>
      <c r="O241"/>
      <c r="P241"/>
    </row>
    <row r="242" spans="1:16" ht="12.75" customHeight="1" x14ac:dyDescent="0.2">
      <c r="A242" s="299"/>
      <c r="B242" s="301"/>
      <c r="C242" s="198" t="s">
        <v>91</v>
      </c>
      <c r="D242" s="59">
        <f>SUM(D235:D241)</f>
        <v>0</v>
      </c>
      <c r="E242" s="60" t="s">
        <v>165</v>
      </c>
      <c r="F242" s="210"/>
      <c r="G242" s="59">
        <f>SUM(G235:G241)</f>
        <v>0</v>
      </c>
      <c r="H242" s="60" t="s">
        <v>165</v>
      </c>
      <c r="I242" s="63">
        <f t="shared" si="23"/>
        <v>0</v>
      </c>
      <c r="M242"/>
      <c r="N242"/>
      <c r="O242"/>
      <c r="P242"/>
    </row>
    <row r="243" spans="1:16" ht="12.75" customHeight="1" thickBot="1" x14ac:dyDescent="0.25">
      <c r="A243" s="299"/>
      <c r="B243" s="302"/>
      <c r="C243" s="209" t="s">
        <v>26</v>
      </c>
      <c r="D243" s="208">
        <f>SUM(D217,D227,D233,D242)</f>
        <v>640399.99999999988</v>
      </c>
      <c r="E243" s="206">
        <f t="shared" si="21"/>
        <v>0.70266142340507698</v>
      </c>
      <c r="F243" s="218"/>
      <c r="G243" s="208">
        <f>SUM(G217,G227,G233,G242)</f>
        <v>270992</v>
      </c>
      <c r="H243" s="206">
        <f t="shared" si="22"/>
        <v>0.29733857659492297</v>
      </c>
      <c r="I243" s="205">
        <f t="shared" si="23"/>
        <v>911391.99999999988</v>
      </c>
      <c r="M243"/>
      <c r="N243"/>
      <c r="O243"/>
      <c r="P243"/>
    </row>
    <row r="244" spans="1:16" ht="12.75" customHeight="1" thickBot="1" x14ac:dyDescent="0.25">
      <c r="A244" s="296" t="s">
        <v>518</v>
      </c>
      <c r="B244" s="297"/>
      <c r="C244" s="298"/>
      <c r="D244" s="245">
        <f>SUM(D190,D211,D243)</f>
        <v>1300504</v>
      </c>
      <c r="E244" s="246">
        <f t="shared" si="21"/>
        <v>0.6893491249719067</v>
      </c>
      <c r="F244" s="247"/>
      <c r="G244" s="245">
        <f>SUM(G190,G211,G243)</f>
        <v>586064</v>
      </c>
      <c r="H244" s="246">
        <f t="shared" si="22"/>
        <v>0.31065087502809335</v>
      </c>
      <c r="I244" s="247">
        <f t="shared" si="23"/>
        <v>1886568</v>
      </c>
      <c r="M244"/>
      <c r="N244"/>
      <c r="O244"/>
      <c r="P244"/>
    </row>
    <row r="245" spans="1:16" ht="12.75" customHeight="1" x14ac:dyDescent="0.2">
      <c r="A245" s="303" t="s">
        <v>345</v>
      </c>
      <c r="B245" s="300" t="s">
        <v>509</v>
      </c>
      <c r="C245" s="196" t="s">
        <v>347</v>
      </c>
      <c r="D245" s="220"/>
      <c r="E245" s="264"/>
      <c r="F245" s="219"/>
      <c r="G245" s="220"/>
      <c r="H245" s="264"/>
      <c r="I245" s="278"/>
      <c r="M245"/>
      <c r="N245"/>
      <c r="O245"/>
      <c r="P245"/>
    </row>
    <row r="246" spans="1:16" ht="12.75" customHeight="1" x14ac:dyDescent="0.2">
      <c r="A246" s="299"/>
      <c r="B246" s="304"/>
      <c r="C246" s="191" t="s">
        <v>38</v>
      </c>
      <c r="D246" s="11">
        <v>0</v>
      </c>
      <c r="E246" s="12">
        <f t="shared" si="21"/>
        <v>0</v>
      </c>
      <c r="F246" s="14"/>
      <c r="G246" s="11">
        <v>2048</v>
      </c>
      <c r="H246" s="12">
        <f t="shared" si="22"/>
        <v>1</v>
      </c>
      <c r="I246" s="17">
        <f t="shared" si="23"/>
        <v>2048</v>
      </c>
      <c r="M246"/>
      <c r="N246"/>
      <c r="O246"/>
      <c r="P246"/>
    </row>
    <row r="247" spans="1:16" ht="12.75" customHeight="1" x14ac:dyDescent="0.2">
      <c r="A247" s="299"/>
      <c r="B247" s="304"/>
      <c r="C247" s="18" t="s">
        <v>7</v>
      </c>
      <c r="D247" s="11">
        <v>7968</v>
      </c>
      <c r="E247" s="12">
        <f t="shared" si="21"/>
        <v>0.64341085271317833</v>
      </c>
      <c r="F247" s="14"/>
      <c r="G247" s="11">
        <v>4416</v>
      </c>
      <c r="H247" s="12">
        <f t="shared" si="22"/>
        <v>0.35658914728682173</v>
      </c>
      <c r="I247" s="17">
        <f t="shared" si="23"/>
        <v>12384</v>
      </c>
      <c r="M247"/>
      <c r="N247"/>
      <c r="O247"/>
      <c r="P247"/>
    </row>
    <row r="248" spans="1:16" ht="12.75" customHeight="1" x14ac:dyDescent="0.2">
      <c r="A248" s="299"/>
      <c r="B248" s="304"/>
      <c r="C248" s="18" t="s">
        <v>15</v>
      </c>
      <c r="D248" s="11">
        <v>7088</v>
      </c>
      <c r="E248" s="12">
        <f t="shared" si="21"/>
        <v>0.21339113680154143</v>
      </c>
      <c r="F248" s="14"/>
      <c r="G248" s="11">
        <v>26128.000000000004</v>
      </c>
      <c r="H248" s="12">
        <f t="shared" si="22"/>
        <v>0.78660886319845869</v>
      </c>
      <c r="I248" s="17">
        <f t="shared" si="23"/>
        <v>33216</v>
      </c>
      <c r="M248"/>
      <c r="N248"/>
      <c r="O248"/>
      <c r="P248"/>
    </row>
    <row r="249" spans="1:16" ht="12.75" customHeight="1" x14ac:dyDescent="0.2">
      <c r="A249" s="299"/>
      <c r="B249" s="304"/>
      <c r="C249" s="18" t="s">
        <v>0</v>
      </c>
      <c r="D249" s="11">
        <v>0</v>
      </c>
      <c r="E249" s="12">
        <f t="shared" si="21"/>
        <v>0</v>
      </c>
      <c r="F249" s="14"/>
      <c r="G249" s="11">
        <v>2208</v>
      </c>
      <c r="H249" s="12">
        <f t="shared" si="22"/>
        <v>1</v>
      </c>
      <c r="I249" s="17">
        <f t="shared" si="23"/>
        <v>2208</v>
      </c>
      <c r="M249"/>
      <c r="N249"/>
      <c r="O249"/>
      <c r="P249"/>
    </row>
    <row r="250" spans="1:16" ht="12.75" customHeight="1" x14ac:dyDescent="0.2">
      <c r="A250" s="299"/>
      <c r="B250" s="304"/>
      <c r="C250" s="18" t="s">
        <v>16</v>
      </c>
      <c r="D250" s="11">
        <v>3632</v>
      </c>
      <c r="E250" s="12">
        <f t="shared" si="21"/>
        <v>0.61185983827493262</v>
      </c>
      <c r="F250" s="14"/>
      <c r="G250" s="11">
        <v>2304</v>
      </c>
      <c r="H250" s="12">
        <f t="shared" si="22"/>
        <v>0.38814016172506738</v>
      </c>
      <c r="I250" s="17">
        <f t="shared" si="23"/>
        <v>5936</v>
      </c>
      <c r="M250"/>
      <c r="N250"/>
      <c r="O250"/>
      <c r="P250"/>
    </row>
    <row r="251" spans="1:16" ht="12.75" customHeight="1" x14ac:dyDescent="0.2">
      <c r="A251" s="299"/>
      <c r="B251" s="304"/>
      <c r="C251" s="18" t="s">
        <v>36</v>
      </c>
      <c r="D251" s="11">
        <v>2304</v>
      </c>
      <c r="E251" s="12">
        <f t="shared" si="21"/>
        <v>0.41025641025641024</v>
      </c>
      <c r="F251" s="14"/>
      <c r="G251" s="11">
        <v>3312</v>
      </c>
      <c r="H251" s="12">
        <f t="shared" si="22"/>
        <v>0.58974358974358976</v>
      </c>
      <c r="I251" s="17">
        <f t="shared" si="23"/>
        <v>5616</v>
      </c>
      <c r="M251"/>
      <c r="N251"/>
      <c r="O251"/>
      <c r="P251"/>
    </row>
    <row r="252" spans="1:16" ht="12.75" customHeight="1" x14ac:dyDescent="0.2">
      <c r="A252" s="299"/>
      <c r="B252" s="304"/>
      <c r="C252" s="18" t="s">
        <v>39</v>
      </c>
      <c r="D252" s="11">
        <v>15216</v>
      </c>
      <c r="E252" s="12">
        <f t="shared" si="21"/>
        <v>0.7304147465437788</v>
      </c>
      <c r="F252" s="14"/>
      <c r="G252" s="11">
        <v>5616</v>
      </c>
      <c r="H252" s="12">
        <f t="shared" si="22"/>
        <v>0.2695852534562212</v>
      </c>
      <c r="I252" s="17">
        <f t="shared" si="23"/>
        <v>20832</v>
      </c>
      <c r="M252"/>
      <c r="N252"/>
      <c r="O252"/>
      <c r="P252"/>
    </row>
    <row r="253" spans="1:16" ht="12.75" customHeight="1" x14ac:dyDescent="0.2">
      <c r="A253" s="299"/>
      <c r="B253" s="304"/>
      <c r="C253" s="18" t="s">
        <v>357</v>
      </c>
      <c r="D253" s="11">
        <v>2784</v>
      </c>
      <c r="E253" s="12">
        <f t="shared" si="21"/>
        <v>0.50877192982456143</v>
      </c>
      <c r="F253" s="14"/>
      <c r="G253" s="11">
        <v>2688</v>
      </c>
      <c r="H253" s="12">
        <f t="shared" si="22"/>
        <v>0.49122807017543857</v>
      </c>
      <c r="I253" s="17">
        <f t="shared" si="23"/>
        <v>5472</v>
      </c>
      <c r="M253"/>
      <c r="N253"/>
      <c r="O253"/>
      <c r="P253"/>
    </row>
    <row r="254" spans="1:16" ht="12.75" customHeight="1" x14ac:dyDescent="0.2">
      <c r="A254" s="299"/>
      <c r="B254" s="304"/>
      <c r="C254" s="18" t="s">
        <v>402</v>
      </c>
      <c r="D254" s="11">
        <v>1216</v>
      </c>
      <c r="E254" s="12">
        <f t="shared" si="21"/>
        <v>0.6333333333333333</v>
      </c>
      <c r="F254" s="14"/>
      <c r="G254" s="11">
        <v>704</v>
      </c>
      <c r="H254" s="12">
        <f t="shared" si="22"/>
        <v>0.36666666666666664</v>
      </c>
      <c r="I254" s="17">
        <f t="shared" si="23"/>
        <v>1920</v>
      </c>
      <c r="M254"/>
      <c r="N254"/>
      <c r="O254"/>
      <c r="P254"/>
    </row>
    <row r="255" spans="1:16" ht="12.75" customHeight="1" x14ac:dyDescent="0.2">
      <c r="A255" s="299"/>
      <c r="B255" s="304"/>
      <c r="C255" s="18" t="s">
        <v>1</v>
      </c>
      <c r="D255" s="11">
        <v>37488.000000000015</v>
      </c>
      <c r="E255" s="12">
        <f t="shared" si="21"/>
        <v>0.36213292117465234</v>
      </c>
      <c r="F255" s="14"/>
      <c r="G255" s="11">
        <v>66032</v>
      </c>
      <c r="H255" s="12">
        <f t="shared" si="22"/>
        <v>0.63786707882534766</v>
      </c>
      <c r="I255" s="17">
        <f t="shared" si="23"/>
        <v>103520.00000000001</v>
      </c>
      <c r="M255"/>
      <c r="N255"/>
      <c r="O255"/>
      <c r="P255"/>
    </row>
    <row r="256" spans="1:16" ht="12.75" customHeight="1" x14ac:dyDescent="0.2">
      <c r="A256" s="299"/>
      <c r="B256" s="304"/>
      <c r="C256" s="18" t="s">
        <v>17</v>
      </c>
      <c r="D256" s="11">
        <v>0</v>
      </c>
      <c r="E256" s="12">
        <f t="shared" si="21"/>
        <v>0</v>
      </c>
      <c r="F256" s="14"/>
      <c r="G256" s="11">
        <v>6432</v>
      </c>
      <c r="H256" s="12">
        <f t="shared" si="22"/>
        <v>1</v>
      </c>
      <c r="I256" s="17">
        <f t="shared" si="23"/>
        <v>6432</v>
      </c>
      <c r="M256"/>
      <c r="N256"/>
      <c r="O256"/>
      <c r="P256"/>
    </row>
    <row r="257" spans="1:16" ht="12.75" customHeight="1" x14ac:dyDescent="0.2">
      <c r="A257" s="299"/>
      <c r="B257" s="304"/>
      <c r="C257" s="18" t="s">
        <v>2</v>
      </c>
      <c r="D257" s="11">
        <v>0</v>
      </c>
      <c r="E257" s="12">
        <f t="shared" ref="E257" si="27">+D257/$I257</f>
        <v>0</v>
      </c>
      <c r="F257" s="14"/>
      <c r="G257" s="11">
        <v>2320</v>
      </c>
      <c r="H257" s="12">
        <f t="shared" ref="H257" si="28">+G257/$I257</f>
        <v>1</v>
      </c>
      <c r="I257" s="17">
        <f t="shared" ref="I257" si="29">+D257+G257</f>
        <v>2320</v>
      </c>
      <c r="M257"/>
      <c r="N257"/>
      <c r="O257"/>
      <c r="P257"/>
    </row>
    <row r="258" spans="1:16" ht="12.75" customHeight="1" x14ac:dyDescent="0.2">
      <c r="A258" s="299"/>
      <c r="B258" s="304"/>
      <c r="C258" s="18" t="s">
        <v>18</v>
      </c>
      <c r="D258" s="11">
        <v>0</v>
      </c>
      <c r="E258" s="12">
        <f t="shared" si="21"/>
        <v>0</v>
      </c>
      <c r="F258" s="14"/>
      <c r="G258" s="11">
        <v>1536</v>
      </c>
      <c r="H258" s="12">
        <f t="shared" si="22"/>
        <v>1</v>
      </c>
      <c r="I258" s="17">
        <f t="shared" si="23"/>
        <v>1536</v>
      </c>
      <c r="M258"/>
      <c r="N258"/>
      <c r="O258"/>
      <c r="P258"/>
    </row>
    <row r="259" spans="1:16" ht="12.75" customHeight="1" x14ac:dyDescent="0.2">
      <c r="A259" s="299"/>
      <c r="B259" s="304"/>
      <c r="C259" s="18" t="s">
        <v>22</v>
      </c>
      <c r="D259" s="11">
        <v>12624.000000000002</v>
      </c>
      <c r="E259" s="12">
        <f t="shared" si="21"/>
        <v>0.24834749763928238</v>
      </c>
      <c r="F259" s="14"/>
      <c r="G259" s="11">
        <v>38208</v>
      </c>
      <c r="H259" s="12">
        <f t="shared" si="22"/>
        <v>0.75165250236071768</v>
      </c>
      <c r="I259" s="17">
        <f t="shared" si="23"/>
        <v>50832</v>
      </c>
      <c r="M259"/>
      <c r="N259"/>
      <c r="O259"/>
      <c r="P259"/>
    </row>
    <row r="260" spans="1:16" ht="12.75" customHeight="1" x14ac:dyDescent="0.2">
      <c r="A260" s="299"/>
      <c r="B260" s="304"/>
      <c r="C260" s="18" t="s">
        <v>3</v>
      </c>
      <c r="D260" s="11">
        <v>4080</v>
      </c>
      <c r="E260" s="12">
        <f t="shared" si="21"/>
        <v>0.68548387096774188</v>
      </c>
      <c r="F260" s="14"/>
      <c r="G260" s="11">
        <v>1872</v>
      </c>
      <c r="H260" s="12">
        <f t="shared" si="22"/>
        <v>0.31451612903225806</v>
      </c>
      <c r="I260" s="17">
        <f t="shared" si="23"/>
        <v>5952</v>
      </c>
      <c r="M260"/>
      <c r="N260"/>
      <c r="O260"/>
      <c r="P260"/>
    </row>
    <row r="261" spans="1:16" ht="12.75" customHeight="1" x14ac:dyDescent="0.2">
      <c r="A261" s="299"/>
      <c r="B261" s="304"/>
      <c r="C261" s="18" t="s">
        <v>139</v>
      </c>
      <c r="D261" s="11">
        <v>2976</v>
      </c>
      <c r="E261" s="12">
        <f t="shared" si="21"/>
        <v>0.72093023255813948</v>
      </c>
      <c r="F261" s="14"/>
      <c r="G261" s="11">
        <v>1152</v>
      </c>
      <c r="H261" s="12">
        <f t="shared" si="22"/>
        <v>0.27906976744186046</v>
      </c>
      <c r="I261" s="17">
        <f t="shared" si="23"/>
        <v>4128</v>
      </c>
      <c r="M261"/>
      <c r="N261"/>
      <c r="O261"/>
      <c r="P261"/>
    </row>
    <row r="262" spans="1:16" ht="12.75" customHeight="1" x14ac:dyDescent="0.2">
      <c r="A262" s="299"/>
      <c r="B262" s="304"/>
      <c r="C262" s="18" t="s">
        <v>6</v>
      </c>
      <c r="D262" s="11">
        <v>14400</v>
      </c>
      <c r="E262" s="12">
        <f t="shared" si="21"/>
        <v>0.28772378516624042</v>
      </c>
      <c r="F262" s="14"/>
      <c r="G262" s="11">
        <v>35648</v>
      </c>
      <c r="H262" s="12">
        <f t="shared" si="22"/>
        <v>0.71227621483375958</v>
      </c>
      <c r="I262" s="17">
        <f t="shared" si="23"/>
        <v>50048</v>
      </c>
      <c r="M262"/>
      <c r="N262"/>
      <c r="O262"/>
      <c r="P262"/>
    </row>
    <row r="263" spans="1:16" ht="12.75" customHeight="1" x14ac:dyDescent="0.2">
      <c r="A263" s="299"/>
      <c r="B263" s="304"/>
      <c r="C263" s="18" t="s">
        <v>9</v>
      </c>
      <c r="D263" s="11">
        <v>872</v>
      </c>
      <c r="E263" s="12">
        <f t="shared" si="21"/>
        <v>0.18381112984822934</v>
      </c>
      <c r="F263" s="14"/>
      <c r="G263" s="11">
        <v>3872</v>
      </c>
      <c r="H263" s="12">
        <f t="shared" si="22"/>
        <v>0.81618887015177066</v>
      </c>
      <c r="I263" s="17">
        <f t="shared" si="23"/>
        <v>4744</v>
      </c>
      <c r="M263"/>
      <c r="N263"/>
      <c r="O263"/>
      <c r="P263"/>
    </row>
    <row r="264" spans="1:16" ht="12.75" customHeight="1" x14ac:dyDescent="0.2">
      <c r="A264" s="299"/>
      <c r="B264" s="304"/>
      <c r="C264" s="18" t="s">
        <v>4</v>
      </c>
      <c r="D264" s="11">
        <v>0</v>
      </c>
      <c r="E264" s="12">
        <f t="shared" si="21"/>
        <v>0</v>
      </c>
      <c r="F264" s="14"/>
      <c r="G264" s="11">
        <v>4368</v>
      </c>
      <c r="H264" s="12">
        <f t="shared" si="22"/>
        <v>1</v>
      </c>
      <c r="I264" s="17">
        <f t="shared" si="23"/>
        <v>4368</v>
      </c>
      <c r="M264"/>
      <c r="N264"/>
      <c r="O264"/>
      <c r="P264"/>
    </row>
    <row r="265" spans="1:16" ht="12.75" customHeight="1" x14ac:dyDescent="0.2">
      <c r="A265" s="299"/>
      <c r="B265" s="304"/>
      <c r="C265" s="18" t="s">
        <v>19</v>
      </c>
      <c r="D265" s="11">
        <v>4416</v>
      </c>
      <c r="E265" s="12">
        <f t="shared" si="21"/>
        <v>1</v>
      </c>
      <c r="F265" s="14"/>
      <c r="G265" s="11">
        <v>0</v>
      </c>
      <c r="H265" s="12">
        <f t="shared" si="22"/>
        <v>0</v>
      </c>
      <c r="I265" s="17">
        <f t="shared" si="23"/>
        <v>4416</v>
      </c>
      <c r="M265"/>
      <c r="N265"/>
      <c r="O265"/>
      <c r="P265"/>
    </row>
    <row r="266" spans="1:16" ht="12.75" customHeight="1" x14ac:dyDescent="0.2">
      <c r="A266" s="299"/>
      <c r="B266" s="304"/>
      <c r="C266" s="18" t="s">
        <v>23</v>
      </c>
      <c r="D266" s="11">
        <v>13200</v>
      </c>
      <c r="E266" s="12">
        <f t="shared" si="21"/>
        <v>0.41353383458646614</v>
      </c>
      <c r="F266" s="14"/>
      <c r="G266" s="11">
        <v>18720</v>
      </c>
      <c r="H266" s="12">
        <f t="shared" si="22"/>
        <v>0.5864661654135338</v>
      </c>
      <c r="I266" s="17">
        <f t="shared" si="23"/>
        <v>31920</v>
      </c>
      <c r="M266"/>
      <c r="N266"/>
      <c r="O266"/>
      <c r="P266"/>
    </row>
    <row r="267" spans="1:16" ht="12.75" customHeight="1" x14ac:dyDescent="0.2">
      <c r="A267" s="299"/>
      <c r="B267" s="304"/>
      <c r="C267" s="18" t="s">
        <v>24</v>
      </c>
      <c r="D267" s="11">
        <v>6336</v>
      </c>
      <c r="E267" s="12">
        <f t="shared" si="21"/>
        <v>0.60273972602739723</v>
      </c>
      <c r="F267" s="14"/>
      <c r="G267" s="11">
        <v>4176</v>
      </c>
      <c r="H267" s="12">
        <f t="shared" si="22"/>
        <v>0.39726027397260272</v>
      </c>
      <c r="I267" s="17">
        <f t="shared" si="23"/>
        <v>10512</v>
      </c>
      <c r="M267"/>
      <c r="N267"/>
      <c r="O267"/>
      <c r="P267"/>
    </row>
    <row r="268" spans="1:16" ht="12.75" customHeight="1" x14ac:dyDescent="0.2">
      <c r="A268" s="299"/>
      <c r="B268" s="304"/>
      <c r="C268" s="18" t="s">
        <v>52</v>
      </c>
      <c r="D268" s="11">
        <v>4656</v>
      </c>
      <c r="E268" s="12">
        <f t="shared" si="21"/>
        <v>0.88990825688073394</v>
      </c>
      <c r="F268" s="14"/>
      <c r="G268" s="11">
        <v>576</v>
      </c>
      <c r="H268" s="12">
        <f t="shared" si="22"/>
        <v>0.11009174311926606</v>
      </c>
      <c r="I268" s="17">
        <f t="shared" si="23"/>
        <v>5232</v>
      </c>
      <c r="M268"/>
      <c r="N268"/>
      <c r="O268"/>
      <c r="P268"/>
    </row>
    <row r="269" spans="1:16" ht="12.75" customHeight="1" x14ac:dyDescent="0.2">
      <c r="A269" s="299"/>
      <c r="B269" s="304"/>
      <c r="C269" s="18" t="s">
        <v>25</v>
      </c>
      <c r="D269" s="11">
        <v>6960</v>
      </c>
      <c r="E269" s="12">
        <f t="shared" si="21"/>
        <v>0.88957055214723924</v>
      </c>
      <c r="F269" s="14"/>
      <c r="G269" s="11">
        <v>864</v>
      </c>
      <c r="H269" s="12">
        <f t="shared" si="22"/>
        <v>0.11042944785276074</v>
      </c>
      <c r="I269" s="17">
        <f t="shared" si="23"/>
        <v>7824</v>
      </c>
      <c r="M269"/>
      <c r="N269"/>
      <c r="O269"/>
      <c r="P269"/>
    </row>
    <row r="270" spans="1:16" ht="12.75" customHeight="1" x14ac:dyDescent="0.2">
      <c r="A270" s="299"/>
      <c r="B270" s="304"/>
      <c r="C270" s="18" t="s">
        <v>5</v>
      </c>
      <c r="D270" s="11">
        <v>5568</v>
      </c>
      <c r="E270" s="12">
        <f t="shared" si="21"/>
        <v>0.50216450216450215</v>
      </c>
      <c r="F270" s="14"/>
      <c r="G270" s="11">
        <v>5520</v>
      </c>
      <c r="H270" s="12">
        <f t="shared" si="22"/>
        <v>0.49783549783549785</v>
      </c>
      <c r="I270" s="17">
        <f t="shared" si="23"/>
        <v>11088</v>
      </c>
      <c r="M270"/>
      <c r="N270"/>
      <c r="O270"/>
      <c r="P270"/>
    </row>
    <row r="271" spans="1:16" ht="12.75" customHeight="1" thickBot="1" x14ac:dyDescent="0.25">
      <c r="A271" s="299"/>
      <c r="B271" s="305"/>
      <c r="C271" s="209" t="s">
        <v>26</v>
      </c>
      <c r="D271" s="208">
        <f>SUM(D246:D270)</f>
        <v>153784</v>
      </c>
      <c r="E271" s="206">
        <f t="shared" si="21"/>
        <v>0.38981607284083303</v>
      </c>
      <c r="F271" s="218"/>
      <c r="G271" s="208">
        <f>SUM(G246:G270)</f>
        <v>240720</v>
      </c>
      <c r="H271" s="206">
        <f t="shared" si="22"/>
        <v>0.61018392715916692</v>
      </c>
      <c r="I271" s="205">
        <f t="shared" si="23"/>
        <v>394504</v>
      </c>
      <c r="M271"/>
      <c r="N271"/>
      <c r="O271"/>
      <c r="P271"/>
    </row>
    <row r="272" spans="1:16" ht="12.75" customHeight="1" x14ac:dyDescent="0.2">
      <c r="A272" s="299"/>
      <c r="B272" s="300" t="s">
        <v>514</v>
      </c>
      <c r="C272" s="187" t="s">
        <v>472</v>
      </c>
      <c r="D272" s="215">
        <v>864</v>
      </c>
      <c r="E272" s="277">
        <f t="shared" si="21"/>
        <v>0.46153846153846156</v>
      </c>
      <c r="F272" s="214"/>
      <c r="G272" s="215">
        <v>1008</v>
      </c>
      <c r="H272" s="277">
        <f t="shared" si="22"/>
        <v>0.53846153846153844</v>
      </c>
      <c r="I272" s="279">
        <f t="shared" si="23"/>
        <v>1872</v>
      </c>
      <c r="M272"/>
      <c r="N272"/>
      <c r="O272"/>
      <c r="P272"/>
    </row>
    <row r="273" spans="1:16" ht="12.75" customHeight="1" x14ac:dyDescent="0.2">
      <c r="A273" s="299"/>
      <c r="B273" s="306"/>
      <c r="C273" s="18" t="s">
        <v>473</v>
      </c>
      <c r="D273" s="11">
        <v>3088</v>
      </c>
      <c r="E273" s="12">
        <f t="shared" si="21"/>
        <v>1</v>
      </c>
      <c r="F273" s="14"/>
      <c r="G273" s="11">
        <v>0</v>
      </c>
      <c r="H273" s="12">
        <f t="shared" si="22"/>
        <v>0</v>
      </c>
      <c r="I273" s="17">
        <f t="shared" si="23"/>
        <v>3088</v>
      </c>
      <c r="M273"/>
      <c r="N273"/>
      <c r="O273"/>
      <c r="P273"/>
    </row>
    <row r="274" spans="1:16" ht="12.75" customHeight="1" thickBot="1" x14ac:dyDescent="0.25">
      <c r="A274" s="299"/>
      <c r="B274" s="307"/>
      <c r="C274" s="209" t="s">
        <v>26</v>
      </c>
      <c r="D274" s="212">
        <f>SUM(D272:D273)</f>
        <v>3952</v>
      </c>
      <c r="E274" s="249">
        <f t="shared" si="21"/>
        <v>0.79677419354838708</v>
      </c>
      <c r="F274" s="211"/>
      <c r="G274" s="212">
        <f>SUM(G272:G273)</f>
        <v>1008</v>
      </c>
      <c r="H274" s="249">
        <f t="shared" si="22"/>
        <v>0.20322580645161289</v>
      </c>
      <c r="I274" s="280">
        <f t="shared" si="23"/>
        <v>4960</v>
      </c>
      <c r="M274"/>
      <c r="N274"/>
      <c r="O274"/>
      <c r="P274"/>
    </row>
    <row r="275" spans="1:16" ht="12.75" customHeight="1" thickBot="1" x14ac:dyDescent="0.25">
      <c r="A275" s="296" t="s">
        <v>519</v>
      </c>
      <c r="B275" s="297"/>
      <c r="C275" s="298"/>
      <c r="D275" s="245">
        <f>SUM(D271,D274)</f>
        <v>157736</v>
      </c>
      <c r="E275" s="246">
        <f t="shared" si="21"/>
        <v>0.39486912462700019</v>
      </c>
      <c r="F275" s="247"/>
      <c r="G275" s="245">
        <f>SUM(G271,G274)</f>
        <v>241728</v>
      </c>
      <c r="H275" s="246">
        <f t="shared" si="22"/>
        <v>0.60513087537299981</v>
      </c>
      <c r="I275" s="247">
        <f t="shared" si="23"/>
        <v>399464</v>
      </c>
      <c r="M275"/>
      <c r="N275"/>
      <c r="O275"/>
      <c r="P275"/>
    </row>
    <row r="276" spans="1:16" ht="12.75" customHeight="1" x14ac:dyDescent="0.2">
      <c r="D276" s="2"/>
      <c r="E276" s="2"/>
      <c r="F276" s="2"/>
      <c r="G276" s="1"/>
      <c r="H276" s="1"/>
      <c r="M276"/>
      <c r="N276"/>
      <c r="O276"/>
      <c r="P276"/>
    </row>
    <row r="277" spans="1:16" ht="12.75" customHeight="1" x14ac:dyDescent="0.2">
      <c r="D277" s="1"/>
      <c r="E277" s="1"/>
      <c r="F277" s="1"/>
      <c r="G277" s="2"/>
      <c r="H277" s="1"/>
    </row>
    <row r="278" spans="1:16" ht="12.75" customHeight="1" x14ac:dyDescent="0.2">
      <c r="B278" s="290" t="s">
        <v>429</v>
      </c>
      <c r="C278" s="290"/>
      <c r="D278" s="290"/>
      <c r="E278" s="290"/>
      <c r="F278" s="290"/>
      <c r="G278" s="290"/>
      <c r="H278" s="290"/>
      <c r="I278" s="290"/>
    </row>
    <row r="279" spans="1:16" ht="12.75" customHeight="1" x14ac:dyDescent="0.2">
      <c r="B279" s="290"/>
      <c r="C279" s="290"/>
      <c r="D279" s="290"/>
      <c r="E279" s="290"/>
      <c r="F279" s="290"/>
      <c r="G279" s="290"/>
      <c r="H279" s="290"/>
      <c r="I279" s="290"/>
    </row>
    <row r="280" spans="1:16" ht="9.9499999999999993" customHeight="1" x14ac:dyDescent="0.2">
      <c r="B280" s="89"/>
      <c r="C280" s="89"/>
      <c r="D280" s="89"/>
      <c r="E280" s="89"/>
      <c r="F280" s="89"/>
      <c r="G280" s="89"/>
      <c r="H280" s="89"/>
      <c r="I280" s="89"/>
    </row>
    <row r="281" spans="1:16" ht="12.75" customHeight="1" x14ac:dyDescent="0.2">
      <c r="B281" s="290" t="s">
        <v>525</v>
      </c>
      <c r="C281" s="290"/>
      <c r="D281" s="290"/>
      <c r="E281" s="290"/>
      <c r="F281" s="290"/>
      <c r="G281" s="290"/>
      <c r="H281" s="290"/>
      <c r="I281" s="290"/>
    </row>
    <row r="282" spans="1:16" ht="12.75" customHeight="1" x14ac:dyDescent="0.2">
      <c r="B282" s="290"/>
      <c r="C282" s="290"/>
      <c r="D282" s="290"/>
      <c r="E282" s="290"/>
      <c r="F282" s="290"/>
      <c r="G282" s="290"/>
      <c r="H282" s="290"/>
      <c r="I282" s="290"/>
    </row>
    <row r="283" spans="1:16" ht="12.75" customHeight="1" x14ac:dyDescent="0.2">
      <c r="B283" s="290"/>
      <c r="C283" s="290"/>
      <c r="D283" s="290"/>
      <c r="E283" s="290"/>
      <c r="F283" s="290"/>
      <c r="G283" s="290"/>
      <c r="H283" s="290"/>
      <c r="I283" s="290"/>
    </row>
    <row r="284" spans="1:16" ht="9.9499999999999993" customHeight="1" x14ac:dyDescent="0.2">
      <c r="B284" s="24"/>
      <c r="C284" s="24"/>
      <c r="D284" s="24"/>
      <c r="E284" s="24"/>
      <c r="F284" s="24"/>
      <c r="G284" s="24"/>
      <c r="H284" s="24"/>
      <c r="I284" s="24"/>
    </row>
    <row r="285" spans="1:16" ht="12.75" customHeight="1" x14ac:dyDescent="0.2">
      <c r="B285" s="290" t="s">
        <v>588</v>
      </c>
      <c r="C285" s="290"/>
      <c r="D285" s="290"/>
      <c r="E285" s="290"/>
      <c r="F285" s="290"/>
      <c r="G285" s="290"/>
      <c r="H285" s="290"/>
      <c r="I285" s="290"/>
    </row>
    <row r="286" spans="1:16" ht="12.75" customHeight="1" x14ac:dyDescent="0.2">
      <c r="B286" s="290"/>
      <c r="C286" s="290"/>
      <c r="D286" s="290"/>
      <c r="E286" s="290"/>
      <c r="F286" s="290"/>
      <c r="G286" s="290"/>
      <c r="H286" s="290"/>
      <c r="I286" s="290"/>
    </row>
    <row r="287" spans="1:16" ht="9.9499999999999993" customHeight="1" x14ac:dyDescent="0.2">
      <c r="B287" s="89"/>
      <c r="C287" s="89"/>
      <c r="D287" s="89"/>
      <c r="E287" s="89"/>
      <c r="F287" s="89"/>
      <c r="G287" s="89"/>
      <c r="H287" s="89"/>
      <c r="I287" s="89"/>
    </row>
    <row r="288" spans="1:16" ht="12.75" customHeight="1" x14ac:dyDescent="0.2">
      <c r="B288" s="292" t="s">
        <v>126</v>
      </c>
      <c r="C288" s="290"/>
      <c r="D288" s="290"/>
      <c r="E288" s="290"/>
      <c r="F288" s="290"/>
      <c r="G288" s="290"/>
      <c r="H288" s="290"/>
      <c r="I288" s="290"/>
    </row>
    <row r="289" spans="2:9" ht="12.75" customHeight="1" x14ac:dyDescent="0.2">
      <c r="B289" s="290"/>
      <c r="C289" s="290"/>
      <c r="D289" s="290"/>
      <c r="E289" s="290"/>
      <c r="F289" s="290"/>
      <c r="G289" s="290"/>
      <c r="H289" s="290"/>
      <c r="I289" s="290"/>
    </row>
    <row r="290" spans="2:9" ht="12.75" customHeight="1" x14ac:dyDescent="0.2">
      <c r="B290" s="290"/>
      <c r="C290" s="290"/>
      <c r="D290" s="290"/>
      <c r="E290" s="290"/>
      <c r="F290" s="290"/>
      <c r="G290" s="290"/>
      <c r="H290" s="290"/>
      <c r="I290" s="290"/>
    </row>
    <row r="291" spans="2:9" ht="12.75" customHeight="1" x14ac:dyDescent="0.2">
      <c r="B291" s="290"/>
      <c r="C291" s="290"/>
      <c r="D291" s="290"/>
      <c r="E291" s="290"/>
      <c r="F291" s="290"/>
      <c r="G291" s="290"/>
      <c r="H291" s="290"/>
      <c r="I291" s="290"/>
    </row>
    <row r="292" spans="2:9" ht="12.75" customHeight="1" x14ac:dyDescent="0.2">
      <c r="B292" s="290"/>
      <c r="C292" s="290"/>
      <c r="D292" s="290"/>
      <c r="E292" s="290"/>
      <c r="F292" s="290"/>
      <c r="G292" s="290"/>
      <c r="H292" s="290"/>
      <c r="I292" s="290"/>
    </row>
    <row r="293" spans="2:9" ht="12.75" customHeight="1" x14ac:dyDescent="0.2">
      <c r="B293" s="290"/>
      <c r="C293" s="290"/>
      <c r="D293" s="290"/>
      <c r="E293" s="290"/>
      <c r="F293" s="290"/>
      <c r="G293" s="290"/>
      <c r="H293" s="290"/>
      <c r="I293" s="290"/>
    </row>
    <row r="294" spans="2:9" ht="12.75" customHeight="1" x14ac:dyDescent="0.2">
      <c r="B294" s="290"/>
      <c r="C294" s="290"/>
      <c r="D294" s="290"/>
      <c r="E294" s="290"/>
      <c r="F294" s="290"/>
      <c r="G294" s="290"/>
      <c r="H294" s="290"/>
      <c r="I294" s="290"/>
    </row>
    <row r="295" spans="2:9" ht="12.75" customHeight="1" x14ac:dyDescent="0.2">
      <c r="B295" s="290"/>
      <c r="C295" s="290"/>
      <c r="D295" s="290"/>
      <c r="E295" s="290"/>
      <c r="F295" s="290"/>
      <c r="G295" s="290"/>
      <c r="H295" s="290"/>
      <c r="I295" s="290"/>
    </row>
    <row r="296" spans="2:9" ht="9.9499999999999993" customHeight="1" x14ac:dyDescent="0.2">
      <c r="B296" s="24"/>
      <c r="C296" s="24"/>
      <c r="D296" s="24"/>
      <c r="E296" s="24"/>
      <c r="F296" s="24"/>
      <c r="G296" s="24"/>
      <c r="H296" s="24"/>
      <c r="I296" s="24"/>
    </row>
    <row r="297" spans="2:9" ht="12.75" customHeight="1" x14ac:dyDescent="0.2">
      <c r="B297" s="290" t="s">
        <v>119</v>
      </c>
      <c r="C297" s="290"/>
      <c r="D297" s="290"/>
      <c r="E297" s="290"/>
      <c r="F297" s="290"/>
      <c r="G297" s="290"/>
      <c r="H297" s="290"/>
      <c r="I297" s="290"/>
    </row>
    <row r="298" spans="2:9" ht="12.75" customHeight="1" x14ac:dyDescent="0.2">
      <c r="B298" s="290"/>
      <c r="C298" s="290"/>
      <c r="D298" s="290"/>
      <c r="E298" s="290"/>
      <c r="F298" s="290"/>
      <c r="G298" s="290"/>
      <c r="H298" s="290"/>
      <c r="I298" s="290"/>
    </row>
    <row r="299" spans="2:9" ht="12.75" customHeight="1" x14ac:dyDescent="0.2">
      <c r="B299" s="290"/>
      <c r="C299" s="290"/>
      <c r="D299" s="290"/>
      <c r="E299" s="290"/>
      <c r="F299" s="290"/>
      <c r="G299" s="290"/>
      <c r="H299" s="290"/>
      <c r="I299" s="290"/>
    </row>
    <row r="300" spans="2:9" ht="12.75" customHeight="1" x14ac:dyDescent="0.2">
      <c r="D300" s="1"/>
      <c r="E300" s="1"/>
      <c r="F300" s="1"/>
      <c r="G300" s="1"/>
      <c r="H300" s="1"/>
    </row>
    <row r="301" spans="2:9" ht="12.75" customHeight="1" x14ac:dyDescent="0.2">
      <c r="D301" s="1"/>
      <c r="E301" s="1"/>
      <c r="F301" s="1"/>
      <c r="G301" s="1"/>
      <c r="H301" s="1"/>
    </row>
    <row r="302" spans="2:9" ht="12.75" customHeight="1" x14ac:dyDescent="0.2">
      <c r="D302" s="1"/>
      <c r="E302" s="1"/>
      <c r="F302" s="1"/>
      <c r="G302" s="2"/>
      <c r="H302" s="1"/>
    </row>
    <row r="303" spans="2:9" ht="12.75" customHeight="1" x14ac:dyDescent="0.2">
      <c r="D303" s="1"/>
      <c r="E303" s="1"/>
      <c r="F303" s="1"/>
      <c r="G303" s="2"/>
      <c r="H303" s="1"/>
    </row>
    <row r="304" spans="2:9" ht="12.75" customHeight="1" x14ac:dyDescent="0.2">
      <c r="D304" s="1"/>
      <c r="E304" s="1"/>
      <c r="F304" s="1"/>
      <c r="G304" s="1"/>
      <c r="H304" s="1"/>
    </row>
    <row r="305" spans="4:8" ht="12.75" customHeight="1" x14ac:dyDescent="0.2">
      <c r="D305" s="1"/>
      <c r="E305" s="1"/>
      <c r="F305" s="1"/>
      <c r="G305" s="1"/>
      <c r="H305" s="1"/>
    </row>
    <row r="306" spans="4:8" ht="12.75" customHeight="1" x14ac:dyDescent="0.2">
      <c r="D306" s="1"/>
      <c r="E306" s="1"/>
      <c r="F306" s="1"/>
      <c r="G306" s="1"/>
      <c r="H306" s="1"/>
    </row>
    <row r="307" spans="4:8" ht="12.75" customHeight="1" x14ac:dyDescent="0.2">
      <c r="D307" s="1"/>
      <c r="E307" s="1"/>
      <c r="F307" s="1"/>
      <c r="G307" s="1"/>
      <c r="H307" s="1"/>
    </row>
    <row r="308" spans="4:8" ht="12.75" customHeight="1" x14ac:dyDescent="0.2">
      <c r="D308" s="1"/>
      <c r="E308" s="1"/>
      <c r="F308" s="1"/>
      <c r="G308" s="1"/>
      <c r="H308" s="1"/>
    </row>
    <row r="309" spans="4:8" ht="12.75" customHeight="1" x14ac:dyDescent="0.2">
      <c r="D309" s="1"/>
      <c r="E309" s="1"/>
      <c r="F309" s="1"/>
      <c r="G309" s="1"/>
      <c r="H309" s="1"/>
    </row>
    <row r="310" spans="4:8" ht="12.75" customHeight="1" x14ac:dyDescent="0.2">
      <c r="D310" s="2"/>
      <c r="E310" s="2"/>
      <c r="F310" s="2"/>
      <c r="G310" s="1"/>
      <c r="H310" s="1"/>
    </row>
    <row r="311" spans="4:8" ht="12.75" customHeight="1" x14ac:dyDescent="0.2">
      <c r="D311" s="2"/>
      <c r="E311" s="2"/>
      <c r="F311" s="2"/>
      <c r="G311" s="1"/>
      <c r="H311" s="1"/>
    </row>
    <row r="312" spans="4:8" ht="12.75" customHeight="1" x14ac:dyDescent="0.2">
      <c r="D312" s="1"/>
      <c r="E312" s="1"/>
      <c r="F312" s="1"/>
      <c r="G312" s="1"/>
      <c r="H312" s="1"/>
    </row>
    <row r="313" spans="4:8" x14ac:dyDescent="0.2">
      <c r="D313" s="1"/>
      <c r="E313" s="1"/>
      <c r="F313" s="1"/>
      <c r="G313" s="1"/>
      <c r="H313" s="1"/>
    </row>
    <row r="314" spans="4:8" x14ac:dyDescent="0.2">
      <c r="D314" s="1"/>
      <c r="E314" s="1"/>
      <c r="F314" s="1"/>
      <c r="G314" s="1"/>
      <c r="H314" s="1"/>
    </row>
    <row r="315" spans="4:8" x14ac:dyDescent="0.2">
      <c r="D315" s="1"/>
      <c r="E315" s="1"/>
      <c r="F315" s="1"/>
      <c r="G315" s="1"/>
      <c r="H315" s="1"/>
    </row>
    <row r="316" spans="4:8" x14ac:dyDescent="0.2">
      <c r="D316" s="1"/>
      <c r="E316" s="1"/>
      <c r="F316" s="1"/>
      <c r="G316" s="1"/>
      <c r="H316" s="1"/>
    </row>
    <row r="317" spans="4:8" x14ac:dyDescent="0.2">
      <c r="D317" s="1"/>
      <c r="E317" s="1"/>
      <c r="F317" s="1"/>
      <c r="G317" s="1"/>
      <c r="H317" s="1"/>
    </row>
    <row r="318" spans="4:8" x14ac:dyDescent="0.2">
      <c r="D318" s="2"/>
      <c r="E318" s="2"/>
      <c r="F318" s="2"/>
      <c r="G318" s="1"/>
      <c r="H318" s="1"/>
    </row>
    <row r="319" spans="4:8" x14ac:dyDescent="0.2">
      <c r="D319" s="2"/>
      <c r="E319" s="2"/>
      <c r="F319" s="2"/>
      <c r="G319" s="1"/>
      <c r="H319" s="1"/>
    </row>
    <row r="320" spans="4:8" x14ac:dyDescent="0.2">
      <c r="D320" s="1"/>
      <c r="E320" s="1"/>
      <c r="F320" s="1"/>
      <c r="G320" s="1"/>
      <c r="H320" s="1"/>
    </row>
    <row r="321" spans="4:8" x14ac:dyDescent="0.2">
      <c r="D321" s="1"/>
      <c r="E321" s="1"/>
      <c r="F321" s="1"/>
      <c r="G321" s="1"/>
      <c r="H321" s="1"/>
    </row>
    <row r="322" spans="4:8" x14ac:dyDescent="0.2">
      <c r="D322" s="1"/>
      <c r="E322" s="1"/>
      <c r="F322" s="1"/>
      <c r="G322" s="1"/>
      <c r="H322" s="1"/>
    </row>
    <row r="323" spans="4:8" x14ac:dyDescent="0.2">
      <c r="D323" s="1"/>
      <c r="E323" s="1"/>
      <c r="F323" s="1"/>
      <c r="G323" s="1"/>
      <c r="H323" s="1"/>
    </row>
    <row r="324" spans="4:8" x14ac:dyDescent="0.2">
      <c r="D324" s="1"/>
      <c r="E324" s="1"/>
      <c r="F324" s="1"/>
      <c r="G324" s="1"/>
      <c r="H324" s="1"/>
    </row>
    <row r="325" spans="4:8" x14ac:dyDescent="0.2">
      <c r="D325" s="1"/>
      <c r="E325" s="1"/>
      <c r="F325" s="1"/>
      <c r="G325" s="1"/>
      <c r="H325" s="1"/>
    </row>
    <row r="326" spans="4:8" x14ac:dyDescent="0.2">
      <c r="D326" s="2"/>
      <c r="E326" s="2"/>
      <c r="F326" s="2"/>
      <c r="G326" s="1"/>
      <c r="H326" s="1"/>
    </row>
    <row r="327" spans="4:8" x14ac:dyDescent="0.2">
      <c r="D327" s="2"/>
      <c r="E327" s="2"/>
      <c r="F327" s="2"/>
      <c r="G327" s="1"/>
      <c r="H327" s="1"/>
    </row>
    <row r="328" spans="4:8" x14ac:dyDescent="0.2">
      <c r="D328" s="1"/>
      <c r="E328" s="1"/>
      <c r="F328" s="1"/>
      <c r="G328" s="1"/>
      <c r="H328" s="1"/>
    </row>
    <row r="329" spans="4:8" x14ac:dyDescent="0.2">
      <c r="D329" s="1"/>
      <c r="E329" s="1"/>
      <c r="F329" s="1"/>
      <c r="G329" s="1"/>
      <c r="H329" s="1"/>
    </row>
    <row r="330" spans="4:8" x14ac:dyDescent="0.2">
      <c r="D330" s="1"/>
      <c r="E330" s="1"/>
      <c r="F330" s="1"/>
      <c r="G330" s="1"/>
      <c r="H330" s="1"/>
    </row>
    <row r="331" spans="4:8" x14ac:dyDescent="0.2">
      <c r="D331" s="1"/>
      <c r="E331" s="1"/>
      <c r="F331" s="1"/>
      <c r="G331" s="1"/>
      <c r="H331" s="1"/>
    </row>
    <row r="332" spans="4:8" x14ac:dyDescent="0.2">
      <c r="D332" s="1"/>
      <c r="E332" s="1"/>
      <c r="F332" s="1"/>
      <c r="G332" s="1"/>
      <c r="H332" s="1"/>
    </row>
    <row r="333" spans="4:8" x14ac:dyDescent="0.2">
      <c r="D333" s="1"/>
      <c r="E333" s="1"/>
      <c r="F333" s="1"/>
      <c r="G333" s="1"/>
      <c r="H333" s="1"/>
    </row>
    <row r="334" spans="4:8" x14ac:dyDescent="0.2">
      <c r="D334" s="1"/>
      <c r="E334" s="1"/>
      <c r="F334" s="1"/>
      <c r="G334" s="1"/>
      <c r="H334" s="1"/>
    </row>
    <row r="335" spans="4:8" x14ac:dyDescent="0.2">
      <c r="D335" s="1"/>
      <c r="E335" s="1"/>
      <c r="F335" s="1"/>
      <c r="G335" s="1"/>
      <c r="H335" s="1"/>
    </row>
    <row r="336" spans="4:8" x14ac:dyDescent="0.2">
      <c r="D336" s="1"/>
      <c r="E336" s="1"/>
      <c r="F336" s="1"/>
      <c r="G336" s="1"/>
      <c r="H336" s="1"/>
    </row>
    <row r="337" spans="4:8" x14ac:dyDescent="0.2">
      <c r="D337" s="1"/>
      <c r="E337" s="1"/>
      <c r="F337" s="1"/>
      <c r="G337" s="1"/>
      <c r="H337" s="1"/>
    </row>
    <row r="338" spans="4:8" x14ac:dyDescent="0.2">
      <c r="D338" s="1"/>
      <c r="E338" s="1"/>
      <c r="F338" s="1"/>
      <c r="G338" s="2"/>
      <c r="H338" s="1"/>
    </row>
    <row r="339" spans="4:8" x14ac:dyDescent="0.2">
      <c r="D339" s="1"/>
      <c r="E339" s="1"/>
      <c r="F339" s="1"/>
      <c r="G339" s="2"/>
      <c r="H339" s="1"/>
    </row>
    <row r="340" spans="4:8" x14ac:dyDescent="0.2">
      <c r="D340" s="2"/>
      <c r="E340" s="2"/>
      <c r="F340" s="2"/>
      <c r="G340" s="1"/>
      <c r="H340" s="1"/>
    </row>
    <row r="341" spans="4:8" x14ac:dyDescent="0.2">
      <c r="D341" s="2"/>
      <c r="E341" s="2"/>
      <c r="F341" s="2"/>
      <c r="G341" s="1"/>
      <c r="H341" s="1"/>
    </row>
    <row r="342" spans="4:8" x14ac:dyDescent="0.2">
      <c r="D342" s="2"/>
      <c r="E342" s="2"/>
      <c r="F342" s="2"/>
      <c r="G342" s="1"/>
      <c r="H342" s="1"/>
    </row>
    <row r="343" spans="4:8" x14ac:dyDescent="0.2">
      <c r="D343" s="2"/>
      <c r="E343" s="2"/>
      <c r="F343" s="2"/>
      <c r="G343" s="1"/>
      <c r="H343" s="1"/>
    </row>
    <row r="344" spans="4:8" x14ac:dyDescent="0.2">
      <c r="D344" s="1"/>
      <c r="E344" s="1"/>
      <c r="F344" s="1"/>
      <c r="G344" s="1"/>
      <c r="H344" s="1"/>
    </row>
    <row r="345" spans="4:8" x14ac:dyDescent="0.2">
      <c r="D345" s="1"/>
      <c r="E345" s="1"/>
      <c r="F345" s="1"/>
      <c r="G345" s="1"/>
      <c r="H345" s="1"/>
    </row>
    <row r="346" spans="4:8" x14ac:dyDescent="0.2">
      <c r="D346" s="1"/>
      <c r="E346" s="1"/>
      <c r="F346" s="1"/>
      <c r="G346" s="1"/>
      <c r="H346" s="1"/>
    </row>
    <row r="347" spans="4:8" x14ac:dyDescent="0.2">
      <c r="D347" s="1"/>
      <c r="E347" s="1"/>
      <c r="F347" s="1"/>
      <c r="G347" s="1"/>
      <c r="H347" s="1"/>
    </row>
    <row r="348" spans="4:8" x14ac:dyDescent="0.2">
      <c r="D348" s="1"/>
      <c r="E348" s="1"/>
      <c r="F348" s="1"/>
      <c r="G348" s="1"/>
      <c r="H348" s="1"/>
    </row>
    <row r="349" spans="4:8" x14ac:dyDescent="0.2">
      <c r="D349" s="1"/>
      <c r="E349" s="1"/>
      <c r="F349" s="1"/>
      <c r="G349" s="1"/>
      <c r="H349" s="1"/>
    </row>
    <row r="350" spans="4:8" x14ac:dyDescent="0.2">
      <c r="D350" s="1"/>
      <c r="E350" s="1"/>
      <c r="F350" s="1"/>
      <c r="G350" s="1"/>
      <c r="H350" s="1"/>
    </row>
    <row r="351" spans="4:8" x14ac:dyDescent="0.2">
      <c r="D351" s="1"/>
      <c r="E351" s="1"/>
      <c r="F351" s="1"/>
      <c r="G351" s="1"/>
      <c r="H351" s="1"/>
    </row>
    <row r="352" spans="4:8" x14ac:dyDescent="0.2">
      <c r="D352" s="1"/>
      <c r="E352" s="1"/>
      <c r="F352" s="1"/>
      <c r="G352" s="1"/>
      <c r="H352" s="1"/>
    </row>
    <row r="353" spans="4:8" x14ac:dyDescent="0.2">
      <c r="D353" s="1"/>
      <c r="E353" s="1"/>
      <c r="F353" s="1"/>
      <c r="G353" s="1"/>
      <c r="H353" s="1"/>
    </row>
    <row r="354" spans="4:8" x14ac:dyDescent="0.2">
      <c r="D354" s="1"/>
      <c r="E354" s="1"/>
      <c r="F354" s="1"/>
      <c r="G354" s="1"/>
      <c r="H354" s="1"/>
    </row>
    <row r="355" spans="4:8" x14ac:dyDescent="0.2">
      <c r="D355" s="1"/>
      <c r="E355" s="1"/>
      <c r="F355" s="1"/>
      <c r="G355" s="1"/>
      <c r="H355" s="1"/>
    </row>
    <row r="356" spans="4:8" x14ac:dyDescent="0.2">
      <c r="D356" s="1"/>
      <c r="E356" s="1"/>
      <c r="F356" s="1"/>
      <c r="G356" s="1"/>
      <c r="H356" s="1"/>
    </row>
    <row r="357" spans="4:8" x14ac:dyDescent="0.2">
      <c r="D357" s="1"/>
      <c r="E357" s="1"/>
      <c r="F357" s="1"/>
      <c r="G357" s="1"/>
      <c r="H357" s="1"/>
    </row>
    <row r="358" spans="4:8" x14ac:dyDescent="0.2">
      <c r="D358" s="1"/>
      <c r="E358" s="1"/>
      <c r="F358" s="1"/>
      <c r="G358" s="1"/>
      <c r="H358" s="1"/>
    </row>
    <row r="359" spans="4:8" x14ac:dyDescent="0.2">
      <c r="D359" s="1"/>
      <c r="E359" s="1"/>
      <c r="F359" s="1"/>
      <c r="G359" s="1"/>
      <c r="H359" s="1"/>
    </row>
    <row r="360" spans="4:8" x14ac:dyDescent="0.2">
      <c r="D360" s="1"/>
      <c r="E360" s="1"/>
      <c r="F360" s="1"/>
      <c r="G360" s="1"/>
      <c r="H360" s="1"/>
    </row>
    <row r="361" spans="4:8" x14ac:dyDescent="0.2">
      <c r="D361" s="1"/>
      <c r="E361" s="1"/>
      <c r="F361" s="1"/>
      <c r="G361" s="1"/>
      <c r="H361" s="1"/>
    </row>
    <row r="362" spans="4:8" x14ac:dyDescent="0.2">
      <c r="D362" s="1"/>
      <c r="E362" s="1"/>
      <c r="F362" s="1"/>
      <c r="G362" s="1"/>
      <c r="H362" s="1"/>
    </row>
    <row r="363" spans="4:8" x14ac:dyDescent="0.2">
      <c r="D363" s="1"/>
      <c r="E363" s="1"/>
      <c r="F363" s="1"/>
      <c r="G363" s="1"/>
      <c r="H363" s="1"/>
    </row>
    <row r="364" spans="4:8" x14ac:dyDescent="0.2">
      <c r="D364" s="1"/>
      <c r="E364" s="1"/>
      <c r="F364" s="1"/>
      <c r="G364" s="1"/>
      <c r="H364" s="1"/>
    </row>
    <row r="365" spans="4:8" x14ac:dyDescent="0.2">
      <c r="D365" s="1"/>
      <c r="E365" s="1"/>
      <c r="F365" s="1"/>
      <c r="G365" s="1"/>
      <c r="H365" s="1"/>
    </row>
    <row r="366" spans="4:8" x14ac:dyDescent="0.2">
      <c r="D366" s="1"/>
      <c r="E366" s="1"/>
      <c r="F366" s="1"/>
      <c r="G366" s="1"/>
      <c r="H366" s="1"/>
    </row>
    <row r="367" spans="4:8" x14ac:dyDescent="0.2">
      <c r="D367" s="1"/>
      <c r="E367" s="1"/>
      <c r="F367" s="1"/>
      <c r="G367" s="1"/>
      <c r="H367" s="1"/>
    </row>
    <row r="368" spans="4:8" x14ac:dyDescent="0.2">
      <c r="D368" s="2"/>
      <c r="E368" s="2"/>
      <c r="F368" s="2"/>
      <c r="G368" s="1"/>
      <c r="H368" s="1"/>
    </row>
    <row r="369" spans="4:8" x14ac:dyDescent="0.2">
      <c r="D369" s="2"/>
      <c r="E369" s="2"/>
      <c r="F369" s="2"/>
      <c r="G369" s="1"/>
      <c r="H369" s="1"/>
    </row>
    <row r="370" spans="4:8" x14ac:dyDescent="0.2">
      <c r="D370" s="1"/>
      <c r="E370" s="1"/>
      <c r="F370" s="1"/>
      <c r="G370" s="1"/>
      <c r="H370" s="1"/>
    </row>
    <row r="371" spans="4:8" x14ac:dyDescent="0.2">
      <c r="D371" s="1"/>
      <c r="E371" s="1"/>
      <c r="F371" s="1"/>
      <c r="G371" s="1"/>
      <c r="H371" s="1"/>
    </row>
    <row r="372" spans="4:8" x14ac:dyDescent="0.2">
      <c r="D372" s="1"/>
      <c r="E372" s="1"/>
      <c r="F372" s="1"/>
      <c r="G372" s="1"/>
      <c r="H372" s="1"/>
    </row>
    <row r="373" spans="4:8" x14ac:dyDescent="0.2">
      <c r="D373" s="1"/>
      <c r="E373" s="1"/>
      <c r="F373" s="1"/>
      <c r="G373" s="1"/>
      <c r="H373" s="1"/>
    </row>
    <row r="374" spans="4:8" x14ac:dyDescent="0.2">
      <c r="D374" s="1"/>
      <c r="E374" s="1"/>
      <c r="F374" s="1"/>
      <c r="G374" s="1"/>
      <c r="H374" s="1"/>
    </row>
    <row r="375" spans="4:8" x14ac:dyDescent="0.2">
      <c r="D375" s="1"/>
      <c r="E375" s="1"/>
      <c r="F375" s="1"/>
      <c r="G375" s="1"/>
      <c r="H375" s="1"/>
    </row>
    <row r="376" spans="4:8" x14ac:dyDescent="0.2">
      <c r="D376" s="1"/>
      <c r="E376" s="1"/>
      <c r="F376" s="1"/>
      <c r="G376" s="1"/>
      <c r="H376" s="1"/>
    </row>
    <row r="377" spans="4:8" x14ac:dyDescent="0.2">
      <c r="D377" s="1"/>
      <c r="E377" s="1"/>
      <c r="F377" s="1"/>
      <c r="G377" s="1"/>
      <c r="H377" s="1"/>
    </row>
    <row r="378" spans="4:8" x14ac:dyDescent="0.2">
      <c r="D378" s="2"/>
      <c r="E378" s="2"/>
      <c r="F378" s="2"/>
      <c r="G378" s="1"/>
      <c r="H378" s="1"/>
    </row>
    <row r="379" spans="4:8" x14ac:dyDescent="0.2">
      <c r="D379" s="2"/>
      <c r="E379" s="2"/>
      <c r="F379" s="2"/>
      <c r="G379" s="1"/>
      <c r="H379" s="1"/>
    </row>
  </sheetData>
  <sheetProtection password="F911" sheet="1" objects="1" scenarios="1" formatCells="0" formatColumns="0" formatRows="0" sort="0" autoFilter="0"/>
  <sortState ref="C167:C169">
    <sortCondition ref="C167:C169"/>
  </sortState>
  <mergeCells count="34">
    <mergeCell ref="A156:A173"/>
    <mergeCell ref="B156:B169"/>
    <mergeCell ref="B170:B173"/>
    <mergeCell ref="A174:C174"/>
    <mergeCell ref="A175:A211"/>
    <mergeCell ref="B175:B190"/>
    <mergeCell ref="B191:B211"/>
    <mergeCell ref="A79:A113"/>
    <mergeCell ref="B79:B94"/>
    <mergeCell ref="B95:B113"/>
    <mergeCell ref="A114:C114"/>
    <mergeCell ref="A115:A155"/>
    <mergeCell ref="B115:B155"/>
    <mergeCell ref="B9:B21"/>
    <mergeCell ref="B22:B38"/>
    <mergeCell ref="A39:C39"/>
    <mergeCell ref="A40:A78"/>
    <mergeCell ref="B40:B78"/>
    <mergeCell ref="B281:I283"/>
    <mergeCell ref="B288:I295"/>
    <mergeCell ref="B297:I299"/>
    <mergeCell ref="D6:E6"/>
    <mergeCell ref="G6:H6"/>
    <mergeCell ref="B8:C8"/>
    <mergeCell ref="B285:I286"/>
    <mergeCell ref="B278:I279"/>
    <mergeCell ref="A275:C275"/>
    <mergeCell ref="A212:A243"/>
    <mergeCell ref="B212:B243"/>
    <mergeCell ref="A244:C244"/>
    <mergeCell ref="A245:A274"/>
    <mergeCell ref="B245:B271"/>
    <mergeCell ref="B272:B274"/>
    <mergeCell ref="A9:A38"/>
  </mergeCells>
  <phoneticPr fontId="5" type="noConversion"/>
  <printOptions horizontalCentered="1"/>
  <pageMargins left="0.25" right="0.25" top="1" bottom="1" header="0.5" footer="0.5"/>
  <pageSetup orientation="portrait" r:id="rId1"/>
  <headerFooter alignWithMargins="0">
    <oddFooter>&amp;C&amp;10Collin IRO tkm; 10/29/2020; Page &amp;P of &amp;N
...\Faculty Workload\F-T vs P-T Faculty Load Reports\202110 Contact Hours.xlsx</oddFooter>
  </headerFooter>
  <rowBreaks count="5" manualBreakCount="5">
    <brk id="21" max="16383" man="1"/>
    <brk id="57" min="1" max="8" man="1"/>
    <brk id="97" min="1" max="8" man="1"/>
    <brk id="119" max="16383" man="1"/>
    <brk id="153"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6"/>
  <sheetViews>
    <sheetView zoomScale="140" zoomScaleNormal="140" workbookViewId="0">
      <pane xSplit="1" ySplit="7" topLeftCell="B8" activePane="bottomRight" state="frozen"/>
      <selection activeCell="A8" sqref="A8"/>
      <selection pane="topRight" activeCell="A8" sqref="A8"/>
      <selection pane="bottomLeft" activeCell="A8" sqref="A8"/>
      <selection pane="bottomRight" activeCell="A8" sqref="A8"/>
    </sheetView>
  </sheetViews>
  <sheetFormatPr defaultRowHeight="12.75" x14ac:dyDescent="0.2"/>
  <cols>
    <col min="1" max="1" width="1.77734375" style="9" customWidth="1"/>
    <col min="2" max="2" width="10.77734375" style="9" customWidth="1"/>
    <col min="3" max="3" width="25.77734375" style="9" customWidth="1"/>
    <col min="4" max="4" width="8.77734375" style="9" customWidth="1"/>
    <col min="5" max="5" width="6.77734375" style="9" customWidth="1"/>
    <col min="6" max="6" width="1.77734375" style="9" customWidth="1"/>
    <col min="7" max="7" width="8.77734375" style="9" customWidth="1"/>
    <col min="8" max="8" width="6.77734375" style="9" customWidth="1"/>
    <col min="9" max="9" width="8.77734375" style="9" customWidth="1"/>
    <col min="10" max="12" width="1.77734375" style="9" customWidth="1"/>
    <col min="13" max="13" width="18.6640625" style="9" bestFit="1" customWidth="1"/>
    <col min="14" max="16384" width="8.88671875" style="9"/>
  </cols>
  <sheetData>
    <row r="1" spans="1:16" ht="12.75" customHeight="1" x14ac:dyDescent="0.2">
      <c r="B1" s="35" t="s">
        <v>286</v>
      </c>
      <c r="C1" s="35"/>
      <c r="D1" s="35"/>
      <c r="E1" s="35"/>
      <c r="F1" s="35"/>
      <c r="G1" s="35"/>
      <c r="H1" s="35"/>
      <c r="I1" s="35"/>
    </row>
    <row r="2" spans="1:16" ht="12.75" customHeight="1" x14ac:dyDescent="0.2">
      <c r="B2" s="35" t="s">
        <v>46</v>
      </c>
      <c r="C2" s="35"/>
      <c r="D2" s="35"/>
      <c r="E2" s="35"/>
      <c r="F2" s="35"/>
      <c r="G2" s="35"/>
      <c r="H2" s="35"/>
      <c r="I2" s="35"/>
    </row>
    <row r="3" spans="1:16" ht="12.75" customHeight="1" x14ac:dyDescent="0.2">
      <c r="B3" s="35" t="s">
        <v>45</v>
      </c>
      <c r="C3" s="35"/>
      <c r="D3" s="35"/>
      <c r="E3" s="35"/>
      <c r="F3" s="35"/>
      <c r="G3" s="35"/>
      <c r="H3" s="35"/>
      <c r="I3" s="35"/>
    </row>
    <row r="4" spans="1:16" ht="12.75" customHeight="1" x14ac:dyDescent="0.2">
      <c r="B4" s="35" t="s">
        <v>298</v>
      </c>
      <c r="C4" s="35"/>
      <c r="D4" s="35"/>
      <c r="E4" s="35"/>
      <c r="F4" s="35"/>
      <c r="G4" s="35"/>
      <c r="H4" s="35"/>
      <c r="I4" s="35"/>
    </row>
    <row r="5" spans="1:16" ht="12.75" customHeight="1" x14ac:dyDescent="0.2">
      <c r="B5" s="101"/>
    </row>
    <row r="6" spans="1:16" ht="12.75" customHeight="1" x14ac:dyDescent="0.2">
      <c r="D6" s="291" t="s">
        <v>50</v>
      </c>
      <c r="E6" s="291"/>
      <c r="F6" s="3"/>
      <c r="G6" s="291" t="s">
        <v>27</v>
      </c>
      <c r="H6" s="291"/>
      <c r="I6" s="3"/>
    </row>
    <row r="7" spans="1:16" ht="12.75" customHeight="1" x14ac:dyDescent="0.2">
      <c r="B7" s="4" t="s">
        <v>28</v>
      </c>
      <c r="C7" s="4" t="s">
        <v>29</v>
      </c>
      <c r="D7" s="5" t="s">
        <v>30</v>
      </c>
      <c r="E7" s="90" t="s">
        <v>31</v>
      </c>
      <c r="F7" s="5"/>
      <c r="G7" s="5" t="s">
        <v>30</v>
      </c>
      <c r="H7" s="90" t="s">
        <v>31</v>
      </c>
      <c r="I7" s="5" t="s">
        <v>32</v>
      </c>
    </row>
    <row r="8" spans="1:16" ht="12.75" customHeight="1" thickBot="1" x14ac:dyDescent="0.25">
      <c r="A8" s="236"/>
      <c r="B8" s="295" t="s">
        <v>521</v>
      </c>
      <c r="C8" s="295"/>
      <c r="D8" s="208">
        <f>SUM(D39,D114,D174,D244,D275)</f>
        <v>1472</v>
      </c>
      <c r="E8" s="206">
        <f>D8/$I8</f>
        <v>0.41628959276018102</v>
      </c>
      <c r="F8" s="205"/>
      <c r="G8" s="208">
        <f>SUM(G39,G114,G174,G244,G275)</f>
        <v>2064</v>
      </c>
      <c r="H8" s="206">
        <f>G8/$I8</f>
        <v>0.58371040723981904</v>
      </c>
      <c r="I8" s="208">
        <f>+D8+G8</f>
        <v>3536</v>
      </c>
      <c r="J8"/>
      <c r="K8"/>
      <c r="L8"/>
      <c r="M8"/>
      <c r="N8"/>
      <c r="O8"/>
      <c r="P8"/>
    </row>
    <row r="9" spans="1:16" ht="12.75" customHeight="1" x14ac:dyDescent="0.2">
      <c r="A9" s="308" t="s">
        <v>441</v>
      </c>
      <c r="B9" s="309" t="s">
        <v>509</v>
      </c>
      <c r="C9" s="190" t="s">
        <v>312</v>
      </c>
      <c r="D9" s="94"/>
      <c r="E9" s="95"/>
      <c r="F9" s="94"/>
      <c r="G9" s="94"/>
      <c r="H9" s="95"/>
      <c r="I9" s="94"/>
      <c r="J9"/>
      <c r="K9"/>
      <c r="L9"/>
      <c r="M9"/>
      <c r="N9"/>
      <c r="O9"/>
      <c r="P9"/>
    </row>
    <row r="10" spans="1:16" ht="12.75" customHeight="1" x14ac:dyDescent="0.2">
      <c r="A10" s="308"/>
      <c r="B10" s="310"/>
      <c r="C10" s="191" t="s">
        <v>15</v>
      </c>
      <c r="D10" s="19">
        <v>0</v>
      </c>
      <c r="E10" s="20" t="s">
        <v>165</v>
      </c>
      <c r="F10" s="19"/>
      <c r="G10" s="19">
        <v>0</v>
      </c>
      <c r="H10" s="20" t="s">
        <v>165</v>
      </c>
      <c r="I10" s="19">
        <f t="shared" ref="I10:I73" si="0">+D10+G10</f>
        <v>0</v>
      </c>
      <c r="J10"/>
      <c r="K10"/>
      <c r="L10"/>
      <c r="M10"/>
      <c r="N10"/>
      <c r="O10"/>
      <c r="P10"/>
    </row>
    <row r="11" spans="1:16" ht="12.75" customHeight="1" x14ac:dyDescent="0.2">
      <c r="A11" s="308"/>
      <c r="B11" s="310"/>
      <c r="C11" s="191" t="s">
        <v>39</v>
      </c>
      <c r="D11" s="19">
        <v>0</v>
      </c>
      <c r="E11" s="20" t="s">
        <v>165</v>
      </c>
      <c r="F11" s="11"/>
      <c r="G11" s="19">
        <v>0</v>
      </c>
      <c r="H11" s="20" t="s">
        <v>165</v>
      </c>
      <c r="I11" s="11">
        <f t="shared" si="0"/>
        <v>0</v>
      </c>
      <c r="J11"/>
      <c r="K11"/>
      <c r="L11"/>
      <c r="M11"/>
      <c r="N11"/>
      <c r="O11"/>
      <c r="P11"/>
    </row>
    <row r="12" spans="1:16" ht="12.75" customHeight="1" x14ac:dyDescent="0.2">
      <c r="A12" s="308"/>
      <c r="B12" s="311"/>
      <c r="C12" s="18" t="s">
        <v>357</v>
      </c>
      <c r="D12" s="19">
        <v>0</v>
      </c>
      <c r="E12" s="20" t="s">
        <v>165</v>
      </c>
      <c r="F12" s="11"/>
      <c r="G12" s="19">
        <v>0</v>
      </c>
      <c r="H12" s="20" t="s">
        <v>165</v>
      </c>
      <c r="I12" s="11">
        <f t="shared" si="0"/>
        <v>0</v>
      </c>
      <c r="J12"/>
      <c r="K12"/>
      <c r="L12"/>
      <c r="M12"/>
      <c r="N12"/>
      <c r="O12"/>
      <c r="P12"/>
    </row>
    <row r="13" spans="1:16" ht="12.75" customHeight="1" x14ac:dyDescent="0.2">
      <c r="A13" s="308"/>
      <c r="B13" s="311"/>
      <c r="C13" s="18" t="s">
        <v>1</v>
      </c>
      <c r="D13" s="19">
        <v>0</v>
      </c>
      <c r="E13" s="20" t="s">
        <v>165</v>
      </c>
      <c r="F13" s="11"/>
      <c r="G13" s="19">
        <v>0</v>
      </c>
      <c r="H13" s="20" t="s">
        <v>165</v>
      </c>
      <c r="I13" s="11">
        <f t="shared" si="0"/>
        <v>0</v>
      </c>
      <c r="J13"/>
      <c r="K13"/>
      <c r="L13"/>
      <c r="M13"/>
      <c r="N13"/>
      <c r="O13"/>
      <c r="P13"/>
    </row>
    <row r="14" spans="1:16" ht="12.75" customHeight="1" x14ac:dyDescent="0.2">
      <c r="A14" s="308"/>
      <c r="B14" s="311"/>
      <c r="C14" s="18" t="s">
        <v>17</v>
      </c>
      <c r="D14" s="19">
        <v>0</v>
      </c>
      <c r="E14" s="20" t="s">
        <v>165</v>
      </c>
      <c r="F14" s="14"/>
      <c r="G14" s="19">
        <v>0</v>
      </c>
      <c r="H14" s="20" t="s">
        <v>165</v>
      </c>
      <c r="I14" s="11">
        <f t="shared" si="0"/>
        <v>0</v>
      </c>
      <c r="J14"/>
      <c r="K14"/>
      <c r="L14"/>
      <c r="M14"/>
      <c r="N14"/>
      <c r="O14"/>
      <c r="P14"/>
    </row>
    <row r="15" spans="1:16" ht="12.75" customHeight="1" x14ac:dyDescent="0.2">
      <c r="A15" s="308"/>
      <c r="B15" s="311"/>
      <c r="C15" s="18" t="s">
        <v>22</v>
      </c>
      <c r="D15" s="19">
        <v>0</v>
      </c>
      <c r="E15" s="20" t="s">
        <v>165</v>
      </c>
      <c r="F15" s="11"/>
      <c r="G15" s="19">
        <v>0</v>
      </c>
      <c r="H15" s="20" t="s">
        <v>165</v>
      </c>
      <c r="I15" s="11">
        <f t="shared" si="0"/>
        <v>0</v>
      </c>
      <c r="J15"/>
      <c r="K15"/>
      <c r="L15"/>
      <c r="M15"/>
      <c r="N15"/>
      <c r="O15"/>
      <c r="P15"/>
    </row>
    <row r="16" spans="1:16" ht="12.75" customHeight="1" x14ac:dyDescent="0.2">
      <c r="A16" s="308"/>
      <c r="B16" s="311"/>
      <c r="C16" s="18" t="s">
        <v>6</v>
      </c>
      <c r="D16" s="19">
        <v>0</v>
      </c>
      <c r="E16" s="20" t="s">
        <v>165</v>
      </c>
      <c r="F16" s="11"/>
      <c r="G16" s="19">
        <v>0</v>
      </c>
      <c r="H16" s="20" t="s">
        <v>165</v>
      </c>
      <c r="I16" s="11">
        <f t="shared" si="0"/>
        <v>0</v>
      </c>
      <c r="J16"/>
      <c r="K16"/>
      <c r="L16"/>
      <c r="M16"/>
      <c r="N16"/>
      <c r="O16"/>
      <c r="P16"/>
    </row>
    <row r="17" spans="1:16" ht="12.75" customHeight="1" x14ac:dyDescent="0.2">
      <c r="A17" s="308"/>
      <c r="B17" s="311"/>
      <c r="C17" s="18" t="s">
        <v>19</v>
      </c>
      <c r="D17" s="19">
        <v>0</v>
      </c>
      <c r="E17" s="20" t="s">
        <v>165</v>
      </c>
      <c r="F17" s="11"/>
      <c r="G17" s="19">
        <v>0</v>
      </c>
      <c r="H17" s="20" t="s">
        <v>165</v>
      </c>
      <c r="I17" s="11">
        <f t="shared" si="0"/>
        <v>0</v>
      </c>
      <c r="J17"/>
      <c r="K17"/>
      <c r="L17"/>
      <c r="M17"/>
      <c r="N17"/>
      <c r="O17"/>
      <c r="P17"/>
    </row>
    <row r="18" spans="1:16" ht="12.75" customHeight="1" x14ac:dyDescent="0.2">
      <c r="A18" s="308"/>
      <c r="B18" s="311"/>
      <c r="C18" s="18" t="s">
        <v>23</v>
      </c>
      <c r="D18" s="19">
        <v>0</v>
      </c>
      <c r="E18" s="20" t="s">
        <v>165</v>
      </c>
      <c r="F18" s="11"/>
      <c r="G18" s="19">
        <v>0</v>
      </c>
      <c r="H18" s="20" t="s">
        <v>165</v>
      </c>
      <c r="I18" s="11">
        <f t="shared" si="0"/>
        <v>0</v>
      </c>
      <c r="J18"/>
      <c r="K18"/>
      <c r="L18"/>
      <c r="M18"/>
      <c r="N18"/>
      <c r="O18"/>
      <c r="P18"/>
    </row>
    <row r="19" spans="1:16" ht="12.75" customHeight="1" x14ac:dyDescent="0.2">
      <c r="A19" s="308"/>
      <c r="B19" s="311"/>
      <c r="C19" s="18" t="s">
        <v>24</v>
      </c>
      <c r="D19" s="19">
        <v>0</v>
      </c>
      <c r="E19" s="20" t="s">
        <v>165</v>
      </c>
      <c r="F19" s="11"/>
      <c r="G19" s="19">
        <v>0</v>
      </c>
      <c r="H19" s="20" t="s">
        <v>165</v>
      </c>
      <c r="I19" s="11">
        <f t="shared" si="0"/>
        <v>0</v>
      </c>
      <c r="J19"/>
      <c r="K19"/>
      <c r="L19"/>
      <c r="M19"/>
      <c r="N19"/>
      <c r="O19"/>
      <c r="P19"/>
    </row>
    <row r="20" spans="1:16" ht="12.75" customHeight="1" x14ac:dyDescent="0.2">
      <c r="A20" s="308"/>
      <c r="B20" s="311"/>
      <c r="C20" s="18" t="s">
        <v>5</v>
      </c>
      <c r="D20" s="19">
        <v>0</v>
      </c>
      <c r="E20" s="20" t="s">
        <v>165</v>
      </c>
      <c r="F20" s="11"/>
      <c r="G20" s="19">
        <v>0</v>
      </c>
      <c r="H20" s="20" t="s">
        <v>165</v>
      </c>
      <c r="I20" s="11">
        <f t="shared" si="0"/>
        <v>0</v>
      </c>
      <c r="J20"/>
      <c r="K20"/>
      <c r="L20"/>
      <c r="M20"/>
      <c r="N20"/>
      <c r="O20"/>
      <c r="P20"/>
    </row>
    <row r="21" spans="1:16" ht="12.75" customHeight="1" thickBot="1" x14ac:dyDescent="0.25">
      <c r="A21" s="308"/>
      <c r="B21" s="312"/>
      <c r="C21" s="204" t="s">
        <v>26</v>
      </c>
      <c r="D21" s="205">
        <f>SUM(D10:D20)</f>
        <v>0</v>
      </c>
      <c r="E21" s="206" t="s">
        <v>165</v>
      </c>
      <c r="F21" s="207"/>
      <c r="G21" s="205">
        <f>SUM(G10:G20)</f>
        <v>0</v>
      </c>
      <c r="H21" s="206" t="s">
        <v>165</v>
      </c>
      <c r="I21" s="208">
        <f t="shared" si="0"/>
        <v>0</v>
      </c>
      <c r="J21"/>
      <c r="K21"/>
      <c r="L21"/>
      <c r="M21"/>
      <c r="N21"/>
      <c r="O21"/>
      <c r="P21"/>
    </row>
    <row r="22" spans="1:16" ht="12.75" customHeight="1" x14ac:dyDescent="0.2">
      <c r="A22" s="308"/>
      <c r="B22" s="313" t="s">
        <v>510</v>
      </c>
      <c r="C22" s="187" t="s">
        <v>479</v>
      </c>
      <c r="D22" s="19">
        <v>0</v>
      </c>
      <c r="E22" s="20" t="s">
        <v>165</v>
      </c>
      <c r="F22" s="19"/>
      <c r="G22" s="19">
        <v>0</v>
      </c>
      <c r="H22" s="20" t="s">
        <v>165</v>
      </c>
      <c r="I22" s="19">
        <f t="shared" si="0"/>
        <v>0</v>
      </c>
      <c r="J22"/>
      <c r="K22"/>
      <c r="L22"/>
      <c r="M22"/>
      <c r="N22"/>
      <c r="O22"/>
      <c r="P22"/>
    </row>
    <row r="23" spans="1:16" ht="12.75" customHeight="1" x14ac:dyDescent="0.2">
      <c r="A23" s="308"/>
      <c r="B23" s="313"/>
      <c r="C23" s="18" t="s">
        <v>480</v>
      </c>
      <c r="D23" s="19">
        <v>0</v>
      </c>
      <c r="E23" s="20" t="s">
        <v>165</v>
      </c>
      <c r="F23" s="14"/>
      <c r="G23" s="19">
        <v>0</v>
      </c>
      <c r="H23" s="20" t="s">
        <v>165</v>
      </c>
      <c r="I23" s="11">
        <f t="shared" si="0"/>
        <v>0</v>
      </c>
      <c r="J23"/>
      <c r="K23"/>
      <c r="L23"/>
      <c r="M23"/>
      <c r="N23"/>
      <c r="O23"/>
      <c r="P23"/>
    </row>
    <row r="24" spans="1:16" ht="12.75" customHeight="1" x14ac:dyDescent="0.2">
      <c r="A24" s="308"/>
      <c r="B24" s="313"/>
      <c r="C24" s="18" t="s">
        <v>101</v>
      </c>
      <c r="D24" s="19">
        <v>0</v>
      </c>
      <c r="E24" s="20" t="s">
        <v>165</v>
      </c>
      <c r="F24" s="14"/>
      <c r="G24" s="19">
        <v>0</v>
      </c>
      <c r="H24" s="20" t="s">
        <v>165</v>
      </c>
      <c r="I24" s="11">
        <f t="shared" si="0"/>
        <v>0</v>
      </c>
      <c r="J24"/>
      <c r="K24"/>
      <c r="L24"/>
      <c r="M24"/>
      <c r="N24"/>
      <c r="O24"/>
      <c r="P24"/>
    </row>
    <row r="25" spans="1:16" ht="12.75" customHeight="1" x14ac:dyDescent="0.2">
      <c r="A25" s="308"/>
      <c r="B25" s="313"/>
      <c r="C25" s="18" t="s">
        <v>481</v>
      </c>
      <c r="D25" s="19">
        <v>0</v>
      </c>
      <c r="E25" s="20" t="s">
        <v>165</v>
      </c>
      <c r="F25" s="11"/>
      <c r="G25" s="19">
        <v>0</v>
      </c>
      <c r="H25" s="20" t="s">
        <v>165</v>
      </c>
      <c r="I25" s="11">
        <f t="shared" si="0"/>
        <v>0</v>
      </c>
      <c r="J25"/>
      <c r="K25"/>
      <c r="L25"/>
      <c r="M25"/>
      <c r="N25"/>
      <c r="O25"/>
      <c r="P25"/>
    </row>
    <row r="26" spans="1:16" ht="12.75" customHeight="1" x14ac:dyDescent="0.2">
      <c r="A26" s="308"/>
      <c r="B26" s="313"/>
      <c r="C26" s="18" t="s">
        <v>482</v>
      </c>
      <c r="D26" s="19">
        <v>0</v>
      </c>
      <c r="E26" s="20" t="s">
        <v>165</v>
      </c>
      <c r="F26" s="11"/>
      <c r="G26" s="19">
        <v>0</v>
      </c>
      <c r="H26" s="20" t="s">
        <v>165</v>
      </c>
      <c r="I26" s="11">
        <f t="shared" si="0"/>
        <v>0</v>
      </c>
      <c r="J26"/>
      <c r="K26"/>
      <c r="L26"/>
      <c r="M26"/>
      <c r="N26"/>
      <c r="O26"/>
      <c r="P26"/>
    </row>
    <row r="27" spans="1:16" ht="12.75" customHeight="1" x14ac:dyDescent="0.2">
      <c r="A27" s="308"/>
      <c r="B27" s="313"/>
      <c r="C27" s="18" t="s">
        <v>483</v>
      </c>
      <c r="D27" s="19">
        <v>0</v>
      </c>
      <c r="E27" s="20" t="s">
        <v>165</v>
      </c>
      <c r="F27" s="11"/>
      <c r="G27" s="19">
        <v>0</v>
      </c>
      <c r="H27" s="20" t="s">
        <v>165</v>
      </c>
      <c r="I27" s="11">
        <f t="shared" si="0"/>
        <v>0</v>
      </c>
      <c r="J27"/>
      <c r="K27"/>
      <c r="L27"/>
      <c r="M27"/>
      <c r="N27"/>
      <c r="O27"/>
      <c r="P27"/>
    </row>
    <row r="28" spans="1:16" ht="12.75" customHeight="1" x14ac:dyDescent="0.2">
      <c r="A28" s="308"/>
      <c r="B28" s="313"/>
      <c r="C28" s="18" t="s">
        <v>484</v>
      </c>
      <c r="D28" s="19">
        <v>0</v>
      </c>
      <c r="E28" s="20" t="s">
        <v>165</v>
      </c>
      <c r="F28" s="11"/>
      <c r="G28" s="19">
        <v>0</v>
      </c>
      <c r="H28" s="20" t="s">
        <v>165</v>
      </c>
      <c r="I28" s="11">
        <f t="shared" si="0"/>
        <v>0</v>
      </c>
      <c r="J28"/>
      <c r="K28"/>
      <c r="L28"/>
      <c r="M28"/>
      <c r="N28"/>
      <c r="O28"/>
      <c r="P28"/>
    </row>
    <row r="29" spans="1:16" ht="12.75" customHeight="1" x14ac:dyDescent="0.2">
      <c r="A29" s="308"/>
      <c r="B29" s="313"/>
      <c r="C29" s="18" t="s">
        <v>103</v>
      </c>
      <c r="D29" s="19">
        <v>0</v>
      </c>
      <c r="E29" s="20" t="s">
        <v>165</v>
      </c>
      <c r="F29" s="11"/>
      <c r="G29" s="19">
        <v>0</v>
      </c>
      <c r="H29" s="20" t="s">
        <v>165</v>
      </c>
      <c r="I29" s="11">
        <f t="shared" si="0"/>
        <v>0</v>
      </c>
      <c r="J29"/>
      <c r="K29"/>
      <c r="L29"/>
      <c r="M29"/>
      <c r="N29"/>
      <c r="O29"/>
      <c r="P29"/>
    </row>
    <row r="30" spans="1:16" ht="12.75" customHeight="1" x14ac:dyDescent="0.2">
      <c r="A30" s="308"/>
      <c r="B30" s="313"/>
      <c r="C30" s="18" t="s">
        <v>104</v>
      </c>
      <c r="D30" s="19">
        <v>0</v>
      </c>
      <c r="E30" s="20" t="s">
        <v>165</v>
      </c>
      <c r="F30" s="11"/>
      <c r="G30" s="19">
        <v>0</v>
      </c>
      <c r="H30" s="20" t="s">
        <v>165</v>
      </c>
      <c r="I30" s="11">
        <f t="shared" si="0"/>
        <v>0</v>
      </c>
      <c r="J30"/>
      <c r="K30"/>
      <c r="L30"/>
      <c r="M30"/>
      <c r="N30"/>
      <c r="O30"/>
      <c r="P30"/>
    </row>
    <row r="31" spans="1:16" ht="12.75" customHeight="1" x14ac:dyDescent="0.2">
      <c r="A31" s="308"/>
      <c r="B31" s="313"/>
      <c r="C31" s="18" t="s">
        <v>485</v>
      </c>
      <c r="D31" s="19">
        <v>0</v>
      </c>
      <c r="E31" s="20" t="s">
        <v>165</v>
      </c>
      <c r="F31" s="11"/>
      <c r="G31" s="19">
        <v>0</v>
      </c>
      <c r="H31" s="20" t="s">
        <v>165</v>
      </c>
      <c r="I31" s="11">
        <f t="shared" si="0"/>
        <v>0</v>
      </c>
      <c r="J31"/>
      <c r="K31"/>
      <c r="L31"/>
      <c r="M31"/>
      <c r="N31"/>
      <c r="O31"/>
      <c r="P31"/>
    </row>
    <row r="32" spans="1:16" ht="12.75" customHeight="1" x14ac:dyDescent="0.2">
      <c r="A32" s="308"/>
      <c r="B32" s="313"/>
      <c r="C32" s="18" t="s">
        <v>131</v>
      </c>
      <c r="D32" s="19">
        <v>0</v>
      </c>
      <c r="E32" s="20" t="s">
        <v>165</v>
      </c>
      <c r="F32" s="19"/>
      <c r="G32" s="19">
        <v>0</v>
      </c>
      <c r="H32" s="20" t="s">
        <v>165</v>
      </c>
      <c r="I32" s="19">
        <f t="shared" si="0"/>
        <v>0</v>
      </c>
      <c r="J32"/>
      <c r="K32"/>
      <c r="L32"/>
      <c r="M32"/>
      <c r="N32"/>
      <c r="O32"/>
      <c r="P32"/>
    </row>
    <row r="33" spans="1:16" ht="12.75" customHeight="1" x14ac:dyDescent="0.2">
      <c r="A33" s="308"/>
      <c r="B33" s="313"/>
      <c r="C33" s="18" t="s">
        <v>478</v>
      </c>
      <c r="D33" s="19">
        <v>0</v>
      </c>
      <c r="E33" s="20" t="s">
        <v>165</v>
      </c>
      <c r="F33" s="14"/>
      <c r="G33" s="19">
        <v>0</v>
      </c>
      <c r="H33" s="20" t="s">
        <v>165</v>
      </c>
      <c r="I33" s="11">
        <f t="shared" si="0"/>
        <v>0</v>
      </c>
      <c r="J33"/>
      <c r="K33"/>
      <c r="L33"/>
      <c r="M33"/>
      <c r="N33"/>
      <c r="O33"/>
      <c r="P33"/>
    </row>
    <row r="34" spans="1:16" ht="12.75" customHeight="1" x14ac:dyDescent="0.2">
      <c r="A34" s="308"/>
      <c r="B34" s="313"/>
      <c r="C34" s="18" t="s">
        <v>105</v>
      </c>
      <c r="D34" s="19">
        <v>0</v>
      </c>
      <c r="E34" s="20" t="s">
        <v>165</v>
      </c>
      <c r="F34" s="11"/>
      <c r="G34" s="19">
        <v>0</v>
      </c>
      <c r="H34" s="20" t="s">
        <v>165</v>
      </c>
      <c r="I34" s="11">
        <f t="shared" si="0"/>
        <v>0</v>
      </c>
      <c r="J34"/>
      <c r="K34"/>
      <c r="L34"/>
      <c r="M34"/>
      <c r="N34"/>
      <c r="O34"/>
      <c r="P34"/>
    </row>
    <row r="35" spans="1:16" ht="12.75" customHeight="1" x14ac:dyDescent="0.2">
      <c r="A35" s="308"/>
      <c r="B35" s="313"/>
      <c r="C35" s="18" t="s">
        <v>477</v>
      </c>
      <c r="D35" s="19">
        <v>0</v>
      </c>
      <c r="E35" s="20" t="s">
        <v>165</v>
      </c>
      <c r="F35" s="11"/>
      <c r="G35" s="19">
        <v>0</v>
      </c>
      <c r="H35" s="20" t="s">
        <v>165</v>
      </c>
      <c r="I35" s="11">
        <f t="shared" si="0"/>
        <v>0</v>
      </c>
      <c r="J35"/>
      <c r="K35"/>
      <c r="L35"/>
      <c r="M35"/>
      <c r="N35"/>
      <c r="O35"/>
      <c r="P35"/>
    </row>
    <row r="36" spans="1:16" ht="12.75" customHeight="1" x14ac:dyDescent="0.2">
      <c r="A36" s="308"/>
      <c r="B36" s="313"/>
      <c r="C36" s="18" t="s">
        <v>476</v>
      </c>
      <c r="D36" s="19">
        <v>0</v>
      </c>
      <c r="E36" s="20" t="s">
        <v>165</v>
      </c>
      <c r="F36" s="11"/>
      <c r="G36" s="19">
        <v>0</v>
      </c>
      <c r="H36" s="20" t="s">
        <v>165</v>
      </c>
      <c r="I36" s="11">
        <f t="shared" si="0"/>
        <v>0</v>
      </c>
      <c r="J36"/>
      <c r="K36"/>
      <c r="L36"/>
      <c r="M36"/>
      <c r="N36"/>
      <c r="O36"/>
      <c r="P36"/>
    </row>
    <row r="37" spans="1:16" ht="12.75" customHeight="1" x14ac:dyDescent="0.2">
      <c r="A37" s="308"/>
      <c r="B37" s="313"/>
      <c r="C37" s="18" t="s">
        <v>475</v>
      </c>
      <c r="D37" s="19">
        <v>0</v>
      </c>
      <c r="E37" s="20" t="s">
        <v>165</v>
      </c>
      <c r="F37" s="11"/>
      <c r="G37" s="19">
        <v>0</v>
      </c>
      <c r="H37" s="20" t="s">
        <v>165</v>
      </c>
      <c r="I37" s="11">
        <f t="shared" si="0"/>
        <v>0</v>
      </c>
      <c r="J37"/>
      <c r="K37"/>
      <c r="L37"/>
      <c r="M37"/>
      <c r="N37"/>
      <c r="O37"/>
      <c r="P37"/>
    </row>
    <row r="38" spans="1:16" ht="12.75" customHeight="1" thickBot="1" x14ac:dyDescent="0.25">
      <c r="A38" s="308"/>
      <c r="B38" s="314"/>
      <c r="C38" s="276" t="s">
        <v>26</v>
      </c>
      <c r="D38" s="205">
        <f>SUM(D22:D37)</f>
        <v>0</v>
      </c>
      <c r="E38" s="206" t="s">
        <v>165</v>
      </c>
      <c r="F38" s="208"/>
      <c r="G38" s="205">
        <f>SUM(G22:G37)</f>
        <v>0</v>
      </c>
      <c r="H38" s="206" t="s">
        <v>165</v>
      </c>
      <c r="I38" s="208">
        <f t="shared" si="0"/>
        <v>0</v>
      </c>
      <c r="J38"/>
      <c r="K38"/>
      <c r="L38"/>
      <c r="M38"/>
      <c r="N38"/>
      <c r="O38"/>
      <c r="P38"/>
    </row>
    <row r="39" spans="1:16" ht="12.75" customHeight="1" thickBot="1" x14ac:dyDescent="0.25">
      <c r="A39" s="296" t="s">
        <v>515</v>
      </c>
      <c r="B39" s="297"/>
      <c r="C39" s="298"/>
      <c r="D39" s="245">
        <f>SUM(D21,D38)</f>
        <v>0</v>
      </c>
      <c r="E39" s="246" t="s">
        <v>165</v>
      </c>
      <c r="F39" s="247"/>
      <c r="G39" s="245">
        <f>SUM(G21,G38)</f>
        <v>0</v>
      </c>
      <c r="H39" s="246" t="s">
        <v>165</v>
      </c>
      <c r="I39" s="247">
        <f t="shared" si="0"/>
        <v>0</v>
      </c>
      <c r="J39"/>
      <c r="K39"/>
      <c r="L39"/>
      <c r="M39"/>
      <c r="N39"/>
      <c r="O39"/>
      <c r="P39"/>
    </row>
    <row r="40" spans="1:16" ht="12.75" customHeight="1" x14ac:dyDescent="0.2">
      <c r="A40" s="315" t="s">
        <v>133</v>
      </c>
      <c r="B40" s="309" t="s">
        <v>509</v>
      </c>
      <c r="C40" s="192" t="s">
        <v>86</v>
      </c>
      <c r="D40" s="79"/>
      <c r="E40" s="78"/>
      <c r="F40" s="79"/>
      <c r="G40" s="79"/>
      <c r="H40" s="78"/>
      <c r="I40" s="79"/>
      <c r="J40"/>
      <c r="K40"/>
      <c r="L40"/>
      <c r="M40"/>
      <c r="N40"/>
      <c r="O40"/>
      <c r="P40"/>
    </row>
    <row r="41" spans="1:16" ht="12.75" customHeight="1" x14ac:dyDescent="0.2">
      <c r="A41" s="316"/>
      <c r="B41" s="316"/>
      <c r="C41" s="18" t="s">
        <v>20</v>
      </c>
      <c r="D41" s="19">
        <v>0</v>
      </c>
      <c r="E41" s="20" t="s">
        <v>165</v>
      </c>
      <c r="F41" s="14"/>
      <c r="G41" s="19">
        <v>0</v>
      </c>
      <c r="H41" s="20" t="s">
        <v>165</v>
      </c>
      <c r="I41" s="11">
        <f t="shared" si="0"/>
        <v>0</v>
      </c>
      <c r="J41"/>
      <c r="K41"/>
      <c r="L41"/>
      <c r="M41"/>
      <c r="N41"/>
      <c r="O41"/>
      <c r="P41"/>
    </row>
    <row r="42" spans="1:16" ht="15" x14ac:dyDescent="0.2">
      <c r="A42" s="316"/>
      <c r="B42" s="316"/>
      <c r="C42" s="18" t="s">
        <v>7</v>
      </c>
      <c r="D42" s="19">
        <v>0</v>
      </c>
      <c r="E42" s="20" t="s">
        <v>165</v>
      </c>
      <c r="F42" s="11"/>
      <c r="G42" s="19">
        <v>0</v>
      </c>
      <c r="H42" s="20" t="s">
        <v>165</v>
      </c>
      <c r="I42" s="11">
        <f t="shared" si="0"/>
        <v>0</v>
      </c>
      <c r="J42"/>
      <c r="K42"/>
      <c r="L42"/>
      <c r="M42"/>
      <c r="N42"/>
      <c r="O42"/>
      <c r="P42"/>
    </row>
    <row r="43" spans="1:16" ht="15" x14ac:dyDescent="0.2">
      <c r="A43" s="316"/>
      <c r="B43" s="316"/>
      <c r="C43" s="18" t="s">
        <v>357</v>
      </c>
      <c r="D43" s="19">
        <v>0</v>
      </c>
      <c r="E43" s="20" t="s">
        <v>165</v>
      </c>
      <c r="F43" s="11"/>
      <c r="G43" s="19">
        <v>0</v>
      </c>
      <c r="H43" s="20" t="s">
        <v>165</v>
      </c>
      <c r="I43" s="11">
        <f t="shared" si="0"/>
        <v>0</v>
      </c>
      <c r="J43"/>
      <c r="K43"/>
      <c r="L43"/>
      <c r="M43"/>
      <c r="N43"/>
      <c r="O43"/>
      <c r="P43"/>
    </row>
    <row r="44" spans="1:16" ht="15" x14ac:dyDescent="0.2">
      <c r="A44" s="316"/>
      <c r="B44" s="316"/>
      <c r="C44" s="18" t="s">
        <v>21</v>
      </c>
      <c r="D44" s="19">
        <v>0</v>
      </c>
      <c r="E44" s="20" t="s">
        <v>165</v>
      </c>
      <c r="F44" s="11"/>
      <c r="G44" s="19">
        <v>0</v>
      </c>
      <c r="H44" s="20" t="s">
        <v>165</v>
      </c>
      <c r="I44" s="11">
        <f t="shared" si="0"/>
        <v>0</v>
      </c>
      <c r="J44"/>
      <c r="K44"/>
      <c r="L44"/>
      <c r="M44"/>
      <c r="N44"/>
      <c r="O44"/>
      <c r="P44"/>
    </row>
    <row r="45" spans="1:16" ht="15" x14ac:dyDescent="0.2">
      <c r="A45" s="316"/>
      <c r="B45" s="316"/>
      <c r="C45" s="18" t="s">
        <v>22</v>
      </c>
      <c r="D45" s="19">
        <v>0</v>
      </c>
      <c r="E45" s="20" t="s">
        <v>165</v>
      </c>
      <c r="F45" s="11"/>
      <c r="G45" s="19">
        <v>0</v>
      </c>
      <c r="H45" s="20" t="s">
        <v>165</v>
      </c>
      <c r="I45" s="11">
        <f t="shared" si="0"/>
        <v>0</v>
      </c>
      <c r="J45"/>
      <c r="K45"/>
      <c r="L45"/>
      <c r="M45"/>
      <c r="N45"/>
      <c r="O45"/>
      <c r="P45"/>
    </row>
    <row r="46" spans="1:16" ht="15" x14ac:dyDescent="0.2">
      <c r="A46" s="316"/>
      <c r="B46" s="316"/>
      <c r="C46" s="18" t="s">
        <v>23</v>
      </c>
      <c r="D46" s="19">
        <v>0</v>
      </c>
      <c r="E46" s="20" t="s">
        <v>165</v>
      </c>
      <c r="F46" s="189"/>
      <c r="G46" s="19">
        <v>0</v>
      </c>
      <c r="H46" s="20" t="s">
        <v>165</v>
      </c>
      <c r="I46" s="199">
        <f t="shared" si="0"/>
        <v>0</v>
      </c>
      <c r="J46"/>
      <c r="K46"/>
      <c r="L46"/>
      <c r="M46"/>
      <c r="N46"/>
      <c r="O46"/>
      <c r="P46"/>
    </row>
    <row r="47" spans="1:16" ht="15" x14ac:dyDescent="0.2">
      <c r="A47" s="316"/>
      <c r="B47" s="316"/>
      <c r="C47" s="18" t="s">
        <v>24</v>
      </c>
      <c r="D47" s="19">
        <v>0</v>
      </c>
      <c r="E47" s="20" t="s">
        <v>165</v>
      </c>
      <c r="F47" s="189"/>
      <c r="G47" s="19">
        <v>0</v>
      </c>
      <c r="H47" s="20" t="s">
        <v>165</v>
      </c>
      <c r="I47" s="199">
        <f t="shared" si="0"/>
        <v>0</v>
      </c>
      <c r="J47"/>
      <c r="K47"/>
      <c r="L47"/>
      <c r="M47"/>
      <c r="N47"/>
      <c r="O47"/>
      <c r="P47"/>
    </row>
    <row r="48" spans="1:16" ht="15" x14ac:dyDescent="0.2">
      <c r="A48" s="316"/>
      <c r="B48" s="316"/>
      <c r="C48" s="18" t="s">
        <v>25</v>
      </c>
      <c r="D48" s="19">
        <v>0</v>
      </c>
      <c r="E48" s="20" t="s">
        <v>165</v>
      </c>
      <c r="F48" s="189"/>
      <c r="G48" s="19">
        <v>0</v>
      </c>
      <c r="H48" s="20" t="s">
        <v>165</v>
      </c>
      <c r="I48" s="199">
        <f t="shared" si="0"/>
        <v>0</v>
      </c>
      <c r="J48"/>
      <c r="K48"/>
      <c r="L48"/>
      <c r="M48"/>
      <c r="N48"/>
      <c r="O48"/>
      <c r="P48"/>
    </row>
    <row r="49" spans="1:16" ht="15" x14ac:dyDescent="0.2">
      <c r="A49" s="316"/>
      <c r="B49" s="316"/>
      <c r="C49" s="61" t="s">
        <v>91</v>
      </c>
      <c r="D49" s="59">
        <f>SUM(D41:D48)</f>
        <v>0</v>
      </c>
      <c r="E49" s="60" t="s">
        <v>165</v>
      </c>
      <c r="F49" s="59"/>
      <c r="G49" s="59">
        <f>SUM(G41:G48)</f>
        <v>0</v>
      </c>
      <c r="H49" s="60" t="s">
        <v>165</v>
      </c>
      <c r="I49" s="59">
        <f t="shared" si="0"/>
        <v>0</v>
      </c>
      <c r="J49"/>
      <c r="K49"/>
      <c r="L49"/>
      <c r="M49"/>
      <c r="N49"/>
      <c r="O49"/>
      <c r="P49"/>
    </row>
    <row r="50" spans="1:16" ht="15" x14ac:dyDescent="0.2">
      <c r="A50" s="316"/>
      <c r="B50" s="316"/>
      <c r="C50" s="192" t="s">
        <v>129</v>
      </c>
      <c r="D50" s="79"/>
      <c r="E50" s="78"/>
      <c r="F50" s="79"/>
      <c r="G50" s="79"/>
      <c r="H50" s="78"/>
      <c r="I50" s="79"/>
      <c r="J50"/>
      <c r="K50"/>
      <c r="L50"/>
      <c r="M50"/>
      <c r="N50"/>
      <c r="O50"/>
      <c r="P50"/>
    </row>
    <row r="51" spans="1:16" ht="15" x14ac:dyDescent="0.2">
      <c r="A51" s="316"/>
      <c r="B51" s="316"/>
      <c r="C51" s="18" t="s">
        <v>8</v>
      </c>
      <c r="D51" s="19">
        <v>0</v>
      </c>
      <c r="E51" s="20" t="s">
        <v>165</v>
      </c>
      <c r="F51" s="19"/>
      <c r="G51" s="19">
        <v>0</v>
      </c>
      <c r="H51" s="20" t="s">
        <v>165</v>
      </c>
      <c r="I51" s="19">
        <f t="shared" si="0"/>
        <v>0</v>
      </c>
      <c r="J51"/>
      <c r="K51"/>
      <c r="L51"/>
      <c r="M51"/>
      <c r="N51"/>
      <c r="O51"/>
      <c r="P51"/>
    </row>
    <row r="52" spans="1:16" ht="15" x14ac:dyDescent="0.2">
      <c r="A52" s="316"/>
      <c r="B52" s="316"/>
      <c r="C52" s="18" t="s">
        <v>1</v>
      </c>
      <c r="D52" s="19">
        <v>0</v>
      </c>
      <c r="E52" s="20" t="s">
        <v>165</v>
      </c>
      <c r="F52" s="11"/>
      <c r="G52" s="19">
        <v>0</v>
      </c>
      <c r="H52" s="20" t="s">
        <v>165</v>
      </c>
      <c r="I52" s="11">
        <f t="shared" si="0"/>
        <v>0</v>
      </c>
      <c r="J52"/>
      <c r="K52"/>
      <c r="L52"/>
      <c r="M52"/>
      <c r="N52"/>
      <c r="O52"/>
      <c r="P52"/>
    </row>
    <row r="53" spans="1:16" ht="15" x14ac:dyDescent="0.2">
      <c r="A53" s="316"/>
      <c r="B53" s="316"/>
      <c r="C53" s="18" t="s">
        <v>2</v>
      </c>
      <c r="D53" s="19">
        <v>0</v>
      </c>
      <c r="E53" s="20" t="s">
        <v>165</v>
      </c>
      <c r="F53" s="11"/>
      <c r="G53" s="19">
        <v>0</v>
      </c>
      <c r="H53" s="20" t="s">
        <v>165</v>
      </c>
      <c r="I53" s="11">
        <f t="shared" si="0"/>
        <v>0</v>
      </c>
      <c r="J53"/>
      <c r="K53"/>
      <c r="L53"/>
      <c r="M53"/>
      <c r="N53"/>
      <c r="O53"/>
      <c r="P53"/>
    </row>
    <row r="54" spans="1:16" ht="15" x14ac:dyDescent="0.2">
      <c r="A54" s="316"/>
      <c r="B54" s="316"/>
      <c r="C54" s="18" t="s">
        <v>3</v>
      </c>
      <c r="D54" s="19">
        <v>0</v>
      </c>
      <c r="E54" s="20" t="s">
        <v>165</v>
      </c>
      <c r="F54" s="11"/>
      <c r="G54" s="19">
        <v>0</v>
      </c>
      <c r="H54" s="20" t="s">
        <v>165</v>
      </c>
      <c r="I54" s="11">
        <f t="shared" si="0"/>
        <v>0</v>
      </c>
      <c r="J54"/>
      <c r="K54"/>
      <c r="L54"/>
      <c r="M54"/>
      <c r="N54"/>
      <c r="O54"/>
      <c r="P54"/>
    </row>
    <row r="55" spans="1:16" ht="15" x14ac:dyDescent="0.2">
      <c r="A55" s="316"/>
      <c r="B55" s="316"/>
      <c r="C55" s="191" t="s">
        <v>9</v>
      </c>
      <c r="D55" s="19">
        <v>0</v>
      </c>
      <c r="E55" s="20" t="s">
        <v>165</v>
      </c>
      <c r="F55" s="11"/>
      <c r="G55" s="19">
        <v>0</v>
      </c>
      <c r="H55" s="20" t="s">
        <v>165</v>
      </c>
      <c r="I55" s="11">
        <f t="shared" si="0"/>
        <v>0</v>
      </c>
      <c r="J55"/>
      <c r="K55"/>
      <c r="L55"/>
      <c r="M55"/>
      <c r="N55"/>
      <c r="O55"/>
      <c r="P55"/>
    </row>
    <row r="56" spans="1:16" ht="15" x14ac:dyDescent="0.2">
      <c r="A56" s="316"/>
      <c r="B56" s="316"/>
      <c r="C56" s="18" t="s">
        <v>4</v>
      </c>
      <c r="D56" s="19">
        <v>0</v>
      </c>
      <c r="E56" s="20" t="s">
        <v>165</v>
      </c>
      <c r="F56" s="11"/>
      <c r="G56" s="19">
        <v>0</v>
      </c>
      <c r="H56" s="20" t="s">
        <v>165</v>
      </c>
      <c r="I56" s="11">
        <f t="shared" si="0"/>
        <v>0</v>
      </c>
      <c r="J56"/>
      <c r="K56"/>
      <c r="L56"/>
      <c r="M56"/>
      <c r="N56"/>
      <c r="O56"/>
      <c r="P56"/>
    </row>
    <row r="57" spans="1:16" ht="15" x14ac:dyDescent="0.2">
      <c r="A57" s="316"/>
      <c r="B57" s="316"/>
      <c r="C57" s="18" t="s">
        <v>10</v>
      </c>
      <c r="D57" s="19">
        <v>0</v>
      </c>
      <c r="E57" s="20" t="s">
        <v>165</v>
      </c>
      <c r="F57" s="11"/>
      <c r="G57" s="19">
        <v>0</v>
      </c>
      <c r="H57" s="20" t="s">
        <v>165</v>
      </c>
      <c r="I57" s="11">
        <f t="shared" si="0"/>
        <v>0</v>
      </c>
      <c r="J57"/>
      <c r="K57"/>
      <c r="L57"/>
      <c r="M57"/>
      <c r="N57"/>
      <c r="O57"/>
      <c r="P57"/>
    </row>
    <row r="58" spans="1:16" ht="15" x14ac:dyDescent="0.2">
      <c r="A58" s="316"/>
      <c r="B58" s="316"/>
      <c r="C58" s="188" t="s">
        <v>52</v>
      </c>
      <c r="D58" s="19">
        <v>0</v>
      </c>
      <c r="E58" s="20" t="s">
        <v>165</v>
      </c>
      <c r="F58" s="7"/>
      <c r="G58" s="19">
        <v>0</v>
      </c>
      <c r="H58" s="20" t="s">
        <v>165</v>
      </c>
      <c r="I58" s="7">
        <f t="shared" si="0"/>
        <v>0</v>
      </c>
      <c r="J58"/>
      <c r="K58"/>
      <c r="L58"/>
      <c r="M58"/>
      <c r="N58"/>
      <c r="O58"/>
      <c r="P58"/>
    </row>
    <row r="59" spans="1:16" ht="15" x14ac:dyDescent="0.2">
      <c r="A59" s="316"/>
      <c r="B59" s="316"/>
      <c r="C59" s="18" t="s">
        <v>5</v>
      </c>
      <c r="D59" s="19">
        <v>0</v>
      </c>
      <c r="E59" s="20" t="s">
        <v>165</v>
      </c>
      <c r="F59" s="7"/>
      <c r="G59" s="19">
        <v>0</v>
      </c>
      <c r="H59" s="20" t="s">
        <v>165</v>
      </c>
      <c r="I59" s="7">
        <f t="shared" si="0"/>
        <v>0</v>
      </c>
      <c r="J59"/>
      <c r="K59"/>
      <c r="L59"/>
      <c r="M59"/>
      <c r="N59"/>
      <c r="O59"/>
      <c r="P59"/>
    </row>
    <row r="60" spans="1:16" ht="15" x14ac:dyDescent="0.2">
      <c r="A60" s="316"/>
      <c r="B60" s="316"/>
      <c r="C60" s="61" t="s">
        <v>91</v>
      </c>
      <c r="D60" s="59">
        <f>SUM(D51:D59)</f>
        <v>0</v>
      </c>
      <c r="E60" s="60" t="s">
        <v>165</v>
      </c>
      <c r="F60" s="59"/>
      <c r="G60" s="59">
        <f>SUM(G51:G59)</f>
        <v>0</v>
      </c>
      <c r="H60" s="60" t="s">
        <v>165</v>
      </c>
      <c r="I60" s="59">
        <f t="shared" si="0"/>
        <v>0</v>
      </c>
      <c r="J60"/>
      <c r="K60"/>
      <c r="L60"/>
      <c r="M60"/>
      <c r="N60"/>
      <c r="O60"/>
      <c r="P60"/>
    </row>
    <row r="61" spans="1:16" ht="15" x14ac:dyDescent="0.2">
      <c r="A61" s="316"/>
      <c r="B61" s="316"/>
      <c r="C61" s="192" t="s">
        <v>87</v>
      </c>
      <c r="D61" s="79"/>
      <c r="E61" s="78"/>
      <c r="F61" s="79"/>
      <c r="G61" s="79"/>
      <c r="H61" s="78"/>
      <c r="I61" s="79"/>
      <c r="J61"/>
      <c r="K61"/>
      <c r="L61"/>
      <c r="M61"/>
      <c r="N61"/>
      <c r="O61"/>
      <c r="P61"/>
    </row>
    <row r="62" spans="1:16" ht="15" x14ac:dyDescent="0.2">
      <c r="A62" s="316"/>
      <c r="B62" s="316"/>
      <c r="C62" s="18" t="s">
        <v>38</v>
      </c>
      <c r="D62" s="19">
        <v>0</v>
      </c>
      <c r="E62" s="20" t="s">
        <v>165</v>
      </c>
      <c r="F62" s="11"/>
      <c r="G62" s="19">
        <v>0</v>
      </c>
      <c r="H62" s="20" t="s">
        <v>165</v>
      </c>
      <c r="I62" s="11">
        <f t="shared" si="0"/>
        <v>0</v>
      </c>
      <c r="J62"/>
      <c r="K62"/>
      <c r="L62"/>
      <c r="M62"/>
      <c r="N62"/>
      <c r="O62"/>
      <c r="P62"/>
    </row>
    <row r="63" spans="1:16" ht="15" x14ac:dyDescent="0.2">
      <c r="A63" s="316"/>
      <c r="B63" s="316"/>
      <c r="C63" s="18" t="s">
        <v>0</v>
      </c>
      <c r="D63" s="19">
        <v>0</v>
      </c>
      <c r="E63" s="20" t="s">
        <v>165</v>
      </c>
      <c r="F63" s="11"/>
      <c r="G63" s="19">
        <v>0</v>
      </c>
      <c r="H63" s="20" t="s">
        <v>165</v>
      </c>
      <c r="I63" s="11">
        <f t="shared" si="0"/>
        <v>0</v>
      </c>
      <c r="J63"/>
      <c r="K63"/>
      <c r="L63"/>
      <c r="M63"/>
      <c r="N63"/>
      <c r="O63"/>
      <c r="P63"/>
    </row>
    <row r="64" spans="1:16" ht="15" x14ac:dyDescent="0.2">
      <c r="A64" s="316"/>
      <c r="B64" s="316"/>
      <c r="C64" s="18" t="s">
        <v>36</v>
      </c>
      <c r="D64" s="19">
        <v>0</v>
      </c>
      <c r="E64" s="20" t="s">
        <v>165</v>
      </c>
      <c r="F64" s="11"/>
      <c r="G64" s="19">
        <v>0</v>
      </c>
      <c r="H64" s="20" t="s">
        <v>165</v>
      </c>
      <c r="I64" s="11">
        <f t="shared" si="0"/>
        <v>0</v>
      </c>
      <c r="J64"/>
      <c r="K64"/>
      <c r="L64"/>
      <c r="M64"/>
      <c r="N64"/>
      <c r="O64"/>
      <c r="P64"/>
    </row>
    <row r="65" spans="1:16" ht="15" x14ac:dyDescent="0.2">
      <c r="A65" s="316"/>
      <c r="B65" s="316"/>
      <c r="C65" s="18" t="s">
        <v>39</v>
      </c>
      <c r="D65" s="19">
        <v>0</v>
      </c>
      <c r="E65" s="20" t="s">
        <v>165</v>
      </c>
      <c r="F65" s="11"/>
      <c r="G65" s="19">
        <v>0</v>
      </c>
      <c r="H65" s="20" t="s">
        <v>165</v>
      </c>
      <c r="I65" s="11">
        <f t="shared" si="0"/>
        <v>0</v>
      </c>
      <c r="J65"/>
      <c r="K65"/>
      <c r="L65"/>
      <c r="M65"/>
      <c r="N65"/>
      <c r="O65"/>
      <c r="P65"/>
    </row>
    <row r="66" spans="1:16" ht="15" x14ac:dyDescent="0.2">
      <c r="A66" s="316"/>
      <c r="B66" s="316"/>
      <c r="C66" s="191" t="s">
        <v>6</v>
      </c>
      <c r="D66" s="19">
        <v>0</v>
      </c>
      <c r="E66" s="20" t="s">
        <v>165</v>
      </c>
      <c r="F66" s="11"/>
      <c r="G66" s="19">
        <v>0</v>
      </c>
      <c r="H66" s="20" t="s">
        <v>165</v>
      </c>
      <c r="I66" s="11">
        <f t="shared" si="0"/>
        <v>0</v>
      </c>
      <c r="J66"/>
      <c r="K66"/>
      <c r="L66"/>
      <c r="M66"/>
      <c r="N66"/>
      <c r="O66"/>
      <c r="P66"/>
    </row>
    <row r="67" spans="1:16" ht="15" x14ac:dyDescent="0.2">
      <c r="A67" s="316"/>
      <c r="B67" s="316"/>
      <c r="C67" s="61" t="s">
        <v>91</v>
      </c>
      <c r="D67" s="59">
        <f>SUM(D62:D66)</f>
        <v>0</v>
      </c>
      <c r="E67" s="60" t="s">
        <v>165</v>
      </c>
      <c r="F67" s="59"/>
      <c r="G67" s="59">
        <f>SUM(G62:G66)</f>
        <v>0</v>
      </c>
      <c r="H67" s="60" t="s">
        <v>165</v>
      </c>
      <c r="I67" s="59">
        <f t="shared" si="0"/>
        <v>0</v>
      </c>
      <c r="J67"/>
      <c r="K67"/>
      <c r="L67"/>
      <c r="M67"/>
      <c r="N67"/>
      <c r="O67"/>
      <c r="P67"/>
    </row>
    <row r="68" spans="1:16" ht="15" x14ac:dyDescent="0.2">
      <c r="A68" s="316"/>
      <c r="B68" s="316"/>
      <c r="C68" s="192" t="s">
        <v>159</v>
      </c>
      <c r="D68" s="59"/>
      <c r="E68" s="60"/>
      <c r="F68" s="59"/>
      <c r="G68" s="59"/>
      <c r="H68" s="60"/>
      <c r="I68" s="59"/>
      <c r="J68"/>
      <c r="K68"/>
      <c r="L68"/>
      <c r="M68"/>
      <c r="N68"/>
      <c r="O68"/>
      <c r="P68"/>
    </row>
    <row r="69" spans="1:16" ht="15" x14ac:dyDescent="0.2">
      <c r="A69" s="316"/>
      <c r="B69" s="316"/>
      <c r="C69" s="18" t="s">
        <v>487</v>
      </c>
      <c r="D69" s="19">
        <v>0</v>
      </c>
      <c r="E69" s="20" t="s">
        <v>165</v>
      </c>
      <c r="F69" s="11"/>
      <c r="G69" s="19">
        <v>0</v>
      </c>
      <c r="H69" s="20" t="s">
        <v>165</v>
      </c>
      <c r="I69" s="11">
        <f t="shared" si="0"/>
        <v>0</v>
      </c>
      <c r="J69"/>
      <c r="K69"/>
      <c r="L69"/>
      <c r="M69"/>
      <c r="N69"/>
      <c r="O69"/>
      <c r="P69"/>
    </row>
    <row r="70" spans="1:16" ht="15" x14ac:dyDescent="0.2">
      <c r="A70" s="316"/>
      <c r="B70" s="316"/>
      <c r="C70" s="18" t="s">
        <v>488</v>
      </c>
      <c r="D70" s="19">
        <v>0</v>
      </c>
      <c r="E70" s="20" t="s">
        <v>165</v>
      </c>
      <c r="F70" s="11"/>
      <c r="G70" s="19">
        <v>0</v>
      </c>
      <c r="H70" s="20" t="s">
        <v>165</v>
      </c>
      <c r="I70" s="11">
        <f t="shared" si="0"/>
        <v>0</v>
      </c>
      <c r="J70"/>
      <c r="K70"/>
      <c r="L70"/>
      <c r="M70"/>
      <c r="N70"/>
      <c r="O70"/>
      <c r="P70"/>
    </row>
    <row r="71" spans="1:16" ht="15" x14ac:dyDescent="0.2">
      <c r="A71" s="316"/>
      <c r="B71" s="316"/>
      <c r="C71" s="18" t="s">
        <v>15</v>
      </c>
      <c r="D71" s="19">
        <v>0</v>
      </c>
      <c r="E71" s="20" t="s">
        <v>165</v>
      </c>
      <c r="F71" s="7"/>
      <c r="G71" s="19">
        <v>0</v>
      </c>
      <c r="H71" s="20" t="s">
        <v>165</v>
      </c>
      <c r="I71" s="7">
        <f t="shared" si="0"/>
        <v>0</v>
      </c>
      <c r="J71"/>
      <c r="K71"/>
      <c r="L71"/>
      <c r="M71"/>
      <c r="N71"/>
      <c r="O71"/>
      <c r="P71"/>
    </row>
    <row r="72" spans="1:16" ht="15" x14ac:dyDescent="0.2">
      <c r="A72" s="316"/>
      <c r="B72" s="316"/>
      <c r="C72" s="18" t="s">
        <v>16</v>
      </c>
      <c r="D72" s="19">
        <v>0</v>
      </c>
      <c r="E72" s="20" t="s">
        <v>165</v>
      </c>
      <c r="F72" s="7"/>
      <c r="G72" s="19">
        <v>0</v>
      </c>
      <c r="H72" s="20" t="s">
        <v>165</v>
      </c>
      <c r="I72" s="7">
        <f t="shared" si="0"/>
        <v>0</v>
      </c>
      <c r="J72"/>
      <c r="K72"/>
      <c r="L72"/>
      <c r="M72"/>
      <c r="N72"/>
      <c r="O72"/>
      <c r="P72"/>
    </row>
    <row r="73" spans="1:16" ht="15" x14ac:dyDescent="0.2">
      <c r="A73" s="316"/>
      <c r="B73" s="316"/>
      <c r="C73" s="18" t="s">
        <v>17</v>
      </c>
      <c r="D73" s="19">
        <v>0</v>
      </c>
      <c r="E73" s="20" t="s">
        <v>165</v>
      </c>
      <c r="F73" s="11"/>
      <c r="G73" s="19">
        <v>0</v>
      </c>
      <c r="H73" s="20" t="s">
        <v>165</v>
      </c>
      <c r="I73" s="11">
        <f t="shared" si="0"/>
        <v>0</v>
      </c>
      <c r="J73"/>
      <c r="K73"/>
      <c r="L73"/>
      <c r="M73"/>
      <c r="N73"/>
      <c r="O73"/>
      <c r="P73"/>
    </row>
    <row r="74" spans="1:16" ht="15" x14ac:dyDescent="0.2">
      <c r="A74" s="316"/>
      <c r="B74" s="316"/>
      <c r="C74" s="18" t="s">
        <v>18</v>
      </c>
      <c r="D74" s="19">
        <v>0</v>
      </c>
      <c r="E74" s="20" t="s">
        <v>165</v>
      </c>
      <c r="F74" s="11"/>
      <c r="G74" s="19">
        <v>0</v>
      </c>
      <c r="H74" s="20" t="s">
        <v>165</v>
      </c>
      <c r="I74" s="11">
        <f t="shared" ref="I74:I127" si="1">+D74+G74</f>
        <v>0</v>
      </c>
      <c r="J74"/>
      <c r="K74"/>
      <c r="L74"/>
      <c r="M74"/>
      <c r="N74"/>
      <c r="O74"/>
      <c r="P74"/>
    </row>
    <row r="75" spans="1:16" ht="15" x14ac:dyDescent="0.2">
      <c r="A75" s="316"/>
      <c r="B75" s="316"/>
      <c r="C75" s="18" t="s">
        <v>139</v>
      </c>
      <c r="D75" s="19">
        <v>0</v>
      </c>
      <c r="E75" s="20" t="s">
        <v>165</v>
      </c>
      <c r="F75" s="11"/>
      <c r="G75" s="19">
        <v>0</v>
      </c>
      <c r="H75" s="20" t="s">
        <v>165</v>
      </c>
      <c r="I75" s="11">
        <f t="shared" si="1"/>
        <v>0</v>
      </c>
      <c r="J75"/>
      <c r="K75"/>
      <c r="L75"/>
      <c r="M75"/>
      <c r="N75"/>
      <c r="O75"/>
      <c r="P75"/>
    </row>
    <row r="76" spans="1:16" ht="15" x14ac:dyDescent="0.2">
      <c r="A76" s="316"/>
      <c r="B76" s="316"/>
      <c r="C76" s="18" t="s">
        <v>489</v>
      </c>
      <c r="D76" s="19">
        <v>0</v>
      </c>
      <c r="E76" s="20" t="s">
        <v>165</v>
      </c>
      <c r="F76" s="11"/>
      <c r="G76" s="19">
        <v>0</v>
      </c>
      <c r="H76" s="20" t="s">
        <v>165</v>
      </c>
      <c r="I76" s="11">
        <f t="shared" si="1"/>
        <v>0</v>
      </c>
      <c r="J76"/>
      <c r="K76"/>
      <c r="L76"/>
      <c r="M76"/>
      <c r="N76"/>
      <c r="O76"/>
      <c r="P76"/>
    </row>
    <row r="77" spans="1:16" ht="15" x14ac:dyDescent="0.2">
      <c r="A77" s="316"/>
      <c r="B77" s="316"/>
      <c r="C77" s="18" t="s">
        <v>19</v>
      </c>
      <c r="D77" s="19">
        <v>0</v>
      </c>
      <c r="E77" s="20" t="s">
        <v>165</v>
      </c>
      <c r="F77" s="11"/>
      <c r="G77" s="19">
        <v>0</v>
      </c>
      <c r="H77" s="20" t="s">
        <v>165</v>
      </c>
      <c r="I77" s="11">
        <f t="shared" si="1"/>
        <v>0</v>
      </c>
      <c r="J77"/>
      <c r="K77"/>
      <c r="L77"/>
      <c r="M77"/>
      <c r="N77"/>
      <c r="O77"/>
      <c r="P77"/>
    </row>
    <row r="78" spans="1:16" ht="15.75" thickBot="1" x14ac:dyDescent="0.25">
      <c r="A78" s="316"/>
      <c r="B78" s="316"/>
      <c r="C78" s="242" t="s">
        <v>91</v>
      </c>
      <c r="D78" s="243">
        <f>SUM(D69:D77)</f>
        <v>0</v>
      </c>
      <c r="E78" s="244" t="s">
        <v>165</v>
      </c>
      <c r="F78" s="243"/>
      <c r="G78" s="243">
        <f>SUM(G69:G77)</f>
        <v>0</v>
      </c>
      <c r="H78" s="244" t="s">
        <v>165</v>
      </c>
      <c r="I78" s="243">
        <f t="shared" si="1"/>
        <v>0</v>
      </c>
      <c r="J78"/>
      <c r="K78"/>
      <c r="L78"/>
      <c r="M78"/>
      <c r="N78"/>
      <c r="O78"/>
      <c r="P78"/>
    </row>
    <row r="79" spans="1:16" ht="15" x14ac:dyDescent="0.2">
      <c r="A79" s="299" t="s">
        <v>133</v>
      </c>
      <c r="B79" s="310" t="s">
        <v>509</v>
      </c>
      <c r="C79" s="192" t="s">
        <v>325</v>
      </c>
      <c r="D79" s="241"/>
      <c r="E79" s="78"/>
      <c r="F79" s="79"/>
      <c r="G79" s="241"/>
      <c r="H79" s="78"/>
      <c r="I79" s="79"/>
      <c r="J79"/>
      <c r="K79"/>
      <c r="L79"/>
      <c r="M79"/>
      <c r="N79"/>
      <c r="O79"/>
      <c r="P79"/>
    </row>
    <row r="80" spans="1:16" ht="15" x14ac:dyDescent="0.2">
      <c r="A80" s="317"/>
      <c r="B80" s="299"/>
      <c r="C80" s="191" t="s">
        <v>498</v>
      </c>
      <c r="D80" s="19">
        <v>0</v>
      </c>
      <c r="E80" s="20" t="s">
        <v>165</v>
      </c>
      <c r="F80" s="19"/>
      <c r="G80" s="19">
        <v>0</v>
      </c>
      <c r="H80" s="20" t="s">
        <v>165</v>
      </c>
      <c r="I80" s="19">
        <f t="shared" si="1"/>
        <v>0</v>
      </c>
      <c r="J80"/>
      <c r="K80"/>
      <c r="L80"/>
      <c r="M80"/>
      <c r="N80"/>
      <c r="O80"/>
      <c r="P80"/>
    </row>
    <row r="81" spans="1:16" ht="15" x14ac:dyDescent="0.2">
      <c r="A81" s="317"/>
      <c r="B81" s="299"/>
      <c r="C81" s="191" t="s">
        <v>491</v>
      </c>
      <c r="D81" s="19">
        <v>0</v>
      </c>
      <c r="E81" s="20" t="s">
        <v>165</v>
      </c>
      <c r="F81" s="19"/>
      <c r="G81" s="19">
        <v>0</v>
      </c>
      <c r="H81" s="20" t="s">
        <v>165</v>
      </c>
      <c r="I81" s="19">
        <f t="shared" si="1"/>
        <v>0</v>
      </c>
      <c r="J81"/>
      <c r="K81"/>
      <c r="L81"/>
      <c r="M81"/>
      <c r="N81"/>
      <c r="O81"/>
      <c r="P81"/>
    </row>
    <row r="82" spans="1:16" ht="15" x14ac:dyDescent="0.2">
      <c r="A82" s="317"/>
      <c r="B82" s="299"/>
      <c r="C82" s="191" t="s">
        <v>499</v>
      </c>
      <c r="D82" s="19">
        <v>0</v>
      </c>
      <c r="E82" s="20" t="s">
        <v>165</v>
      </c>
      <c r="F82" s="19"/>
      <c r="G82" s="19">
        <v>0</v>
      </c>
      <c r="H82" s="20" t="s">
        <v>165</v>
      </c>
      <c r="I82" s="19">
        <f t="shared" si="1"/>
        <v>0</v>
      </c>
      <c r="J82"/>
      <c r="K82"/>
      <c r="L82"/>
      <c r="M82"/>
      <c r="N82"/>
      <c r="O82"/>
      <c r="P82"/>
    </row>
    <row r="83" spans="1:16" ht="15" x14ac:dyDescent="0.2">
      <c r="A83" s="317"/>
      <c r="B83" s="299"/>
      <c r="C83" s="18" t="s">
        <v>492</v>
      </c>
      <c r="D83" s="19">
        <v>0</v>
      </c>
      <c r="E83" s="20" t="s">
        <v>165</v>
      </c>
      <c r="F83" s="19"/>
      <c r="G83" s="19">
        <v>0</v>
      </c>
      <c r="H83" s="20" t="s">
        <v>165</v>
      </c>
      <c r="I83" s="19">
        <f t="shared" si="1"/>
        <v>0</v>
      </c>
      <c r="J83"/>
      <c r="K83"/>
      <c r="L83"/>
      <c r="M83"/>
      <c r="N83"/>
      <c r="O83"/>
      <c r="P83"/>
    </row>
    <row r="84" spans="1:16" ht="15" x14ac:dyDescent="0.2">
      <c r="A84" s="317"/>
      <c r="B84" s="299"/>
      <c r="C84" s="188" t="s">
        <v>500</v>
      </c>
      <c r="D84" s="19">
        <v>0</v>
      </c>
      <c r="E84" s="20" t="s">
        <v>165</v>
      </c>
      <c r="F84" s="19"/>
      <c r="G84" s="19">
        <v>0</v>
      </c>
      <c r="H84" s="20" t="s">
        <v>165</v>
      </c>
      <c r="I84" s="19">
        <f t="shared" si="1"/>
        <v>0</v>
      </c>
      <c r="J84"/>
      <c r="K84"/>
      <c r="L84"/>
      <c r="M84"/>
      <c r="N84"/>
      <c r="O84"/>
      <c r="P84"/>
    </row>
    <row r="85" spans="1:16" ht="15" x14ac:dyDescent="0.2">
      <c r="A85" s="317"/>
      <c r="B85" s="299"/>
      <c r="C85" s="188" t="s">
        <v>493</v>
      </c>
      <c r="D85" s="19">
        <v>0</v>
      </c>
      <c r="E85" s="20" t="s">
        <v>165</v>
      </c>
      <c r="F85" s="19"/>
      <c r="G85" s="19">
        <v>0</v>
      </c>
      <c r="H85" s="20" t="s">
        <v>165</v>
      </c>
      <c r="I85" s="19">
        <f t="shared" si="1"/>
        <v>0</v>
      </c>
      <c r="J85"/>
      <c r="K85"/>
      <c r="L85"/>
      <c r="M85"/>
      <c r="N85"/>
      <c r="O85"/>
      <c r="P85"/>
    </row>
    <row r="86" spans="1:16" ht="15" x14ac:dyDescent="0.2">
      <c r="A86" s="317"/>
      <c r="B86" s="299"/>
      <c r="C86" s="188" t="s">
        <v>494</v>
      </c>
      <c r="D86" s="19">
        <v>0</v>
      </c>
      <c r="E86" s="20" t="s">
        <v>165</v>
      </c>
      <c r="F86" s="11"/>
      <c r="G86" s="19">
        <v>0</v>
      </c>
      <c r="H86" s="20" t="s">
        <v>165</v>
      </c>
      <c r="I86" s="11">
        <f t="shared" si="1"/>
        <v>0</v>
      </c>
      <c r="J86"/>
      <c r="K86"/>
      <c r="L86"/>
      <c r="M86"/>
      <c r="N86"/>
      <c r="O86"/>
      <c r="P86"/>
    </row>
    <row r="87" spans="1:16" ht="15" x14ac:dyDescent="0.2">
      <c r="A87" s="317"/>
      <c r="B87" s="299"/>
      <c r="C87" s="188" t="s">
        <v>501</v>
      </c>
      <c r="D87" s="19">
        <v>0</v>
      </c>
      <c r="E87" s="20" t="s">
        <v>165</v>
      </c>
      <c r="F87" s="11"/>
      <c r="G87" s="19">
        <v>0</v>
      </c>
      <c r="H87" s="20" t="s">
        <v>165</v>
      </c>
      <c r="I87" s="11">
        <f t="shared" si="1"/>
        <v>0</v>
      </c>
      <c r="J87"/>
      <c r="K87"/>
      <c r="L87"/>
      <c r="M87"/>
      <c r="N87"/>
      <c r="O87"/>
      <c r="P87"/>
    </row>
    <row r="88" spans="1:16" ht="15" x14ac:dyDescent="0.2">
      <c r="A88" s="317"/>
      <c r="B88" s="299"/>
      <c r="C88" s="18" t="s">
        <v>496</v>
      </c>
      <c r="D88" s="19">
        <v>0</v>
      </c>
      <c r="E88" s="20" t="s">
        <v>165</v>
      </c>
      <c r="F88" s="11"/>
      <c r="G88" s="19">
        <v>0</v>
      </c>
      <c r="H88" s="20" t="s">
        <v>165</v>
      </c>
      <c r="I88" s="11">
        <f t="shared" si="1"/>
        <v>0</v>
      </c>
      <c r="J88"/>
      <c r="K88"/>
      <c r="L88"/>
      <c r="M88"/>
      <c r="N88"/>
      <c r="O88"/>
      <c r="P88"/>
    </row>
    <row r="89" spans="1:16" ht="15" x14ac:dyDescent="0.2">
      <c r="A89" s="317"/>
      <c r="B89" s="299"/>
      <c r="C89" s="188" t="s">
        <v>495</v>
      </c>
      <c r="D89" s="19">
        <v>0</v>
      </c>
      <c r="E89" s="20" t="s">
        <v>165</v>
      </c>
      <c r="F89" s="11"/>
      <c r="G89" s="19">
        <v>0</v>
      </c>
      <c r="H89" s="20" t="s">
        <v>165</v>
      </c>
      <c r="I89" s="11">
        <f t="shared" si="1"/>
        <v>0</v>
      </c>
      <c r="J89"/>
      <c r="K89"/>
      <c r="L89"/>
      <c r="M89"/>
      <c r="N89"/>
      <c r="O89"/>
      <c r="P89"/>
    </row>
    <row r="90" spans="1:16" ht="15" x14ac:dyDescent="0.2">
      <c r="A90" s="317"/>
      <c r="B90" s="299"/>
      <c r="C90" s="18" t="s">
        <v>502</v>
      </c>
      <c r="D90" s="19">
        <v>0</v>
      </c>
      <c r="E90" s="20" t="s">
        <v>165</v>
      </c>
      <c r="F90" s="11"/>
      <c r="G90" s="19">
        <v>0</v>
      </c>
      <c r="H90" s="20" t="s">
        <v>165</v>
      </c>
      <c r="I90" s="11">
        <f t="shared" si="1"/>
        <v>0</v>
      </c>
      <c r="J90"/>
      <c r="K90"/>
      <c r="L90"/>
      <c r="M90"/>
      <c r="N90"/>
      <c r="O90"/>
      <c r="P90"/>
    </row>
    <row r="91" spans="1:16" ht="15" x14ac:dyDescent="0.2">
      <c r="A91" s="317"/>
      <c r="B91" s="299"/>
      <c r="C91" s="18" t="s">
        <v>503</v>
      </c>
      <c r="D91" s="19">
        <v>0</v>
      </c>
      <c r="E91" s="20" t="s">
        <v>165</v>
      </c>
      <c r="F91" s="11"/>
      <c r="G91" s="19">
        <v>0</v>
      </c>
      <c r="H91" s="20" t="s">
        <v>165</v>
      </c>
      <c r="I91" s="11">
        <f t="shared" si="1"/>
        <v>0</v>
      </c>
      <c r="J91"/>
      <c r="K91"/>
      <c r="L91"/>
      <c r="M91"/>
      <c r="N91"/>
      <c r="O91"/>
      <c r="P91"/>
    </row>
    <row r="92" spans="1:16" ht="15" x14ac:dyDescent="0.2">
      <c r="A92" s="317"/>
      <c r="B92" s="299"/>
      <c r="C92" s="18" t="s">
        <v>497</v>
      </c>
      <c r="D92" s="19">
        <v>0</v>
      </c>
      <c r="E92" s="20" t="s">
        <v>165</v>
      </c>
      <c r="F92" s="11"/>
      <c r="G92" s="19">
        <v>0</v>
      </c>
      <c r="H92" s="20" t="s">
        <v>165</v>
      </c>
      <c r="I92" s="11">
        <f t="shared" si="1"/>
        <v>0</v>
      </c>
      <c r="J92"/>
      <c r="K92"/>
      <c r="L92"/>
      <c r="M92"/>
      <c r="N92"/>
      <c r="O92"/>
      <c r="P92"/>
    </row>
    <row r="93" spans="1:16" ht="15" x14ac:dyDescent="0.2">
      <c r="A93" s="317"/>
      <c r="B93" s="299"/>
      <c r="C93" s="61" t="s">
        <v>91</v>
      </c>
      <c r="D93" s="59">
        <f>SUM(D80:D92)</f>
        <v>0</v>
      </c>
      <c r="E93" s="60" t="s">
        <v>165</v>
      </c>
      <c r="F93" s="59"/>
      <c r="G93" s="59">
        <f>SUM(G80:G92)</f>
        <v>0</v>
      </c>
      <c r="H93" s="60" t="s">
        <v>165</v>
      </c>
      <c r="I93" s="59">
        <f t="shared" si="1"/>
        <v>0</v>
      </c>
      <c r="J93"/>
      <c r="K93"/>
      <c r="L93"/>
      <c r="M93"/>
      <c r="N93"/>
      <c r="O93"/>
      <c r="P93"/>
    </row>
    <row r="94" spans="1:16" ht="15.75" thickBot="1" x14ac:dyDescent="0.25">
      <c r="A94" s="317"/>
      <c r="B94" s="318"/>
      <c r="C94" s="204" t="s">
        <v>26</v>
      </c>
      <c r="D94" s="205">
        <f>SUM(D49,D60,D67,D78,D93)</f>
        <v>0</v>
      </c>
      <c r="E94" s="206" t="s">
        <v>165</v>
      </c>
      <c r="F94" s="208"/>
      <c r="G94" s="205">
        <f>SUM(G49,G60,G67,G78,G93)</f>
        <v>0</v>
      </c>
      <c r="H94" s="206" t="s">
        <v>165</v>
      </c>
      <c r="I94" s="208">
        <f t="shared" si="1"/>
        <v>0</v>
      </c>
      <c r="J94"/>
      <c r="K94"/>
      <c r="L94"/>
      <c r="M94"/>
      <c r="N94"/>
      <c r="O94"/>
      <c r="P94"/>
    </row>
    <row r="95" spans="1:16" ht="15" x14ac:dyDescent="0.2">
      <c r="A95" s="317"/>
      <c r="B95" s="309" t="s">
        <v>510</v>
      </c>
      <c r="C95" s="190" t="s">
        <v>253</v>
      </c>
      <c r="D95" s="79"/>
      <c r="E95" s="78"/>
      <c r="F95" s="79"/>
      <c r="G95" s="79"/>
      <c r="H95" s="78"/>
      <c r="I95" s="79"/>
      <c r="J95"/>
      <c r="K95"/>
      <c r="L95"/>
      <c r="M95"/>
      <c r="N95"/>
      <c r="O95"/>
      <c r="P95"/>
    </row>
    <row r="96" spans="1:16" ht="15" x14ac:dyDescent="0.2">
      <c r="A96" s="317"/>
      <c r="B96" s="310"/>
      <c r="C96" s="189" t="s">
        <v>102</v>
      </c>
      <c r="D96" s="19">
        <v>0</v>
      </c>
      <c r="E96" s="20" t="s">
        <v>165</v>
      </c>
      <c r="F96" s="11"/>
      <c r="G96" s="19">
        <v>0</v>
      </c>
      <c r="H96" s="20" t="s">
        <v>165</v>
      </c>
      <c r="I96" s="11">
        <f t="shared" si="1"/>
        <v>0</v>
      </c>
      <c r="J96"/>
      <c r="K96"/>
      <c r="L96"/>
      <c r="M96"/>
      <c r="N96"/>
      <c r="O96"/>
      <c r="P96"/>
    </row>
    <row r="97" spans="1:16" ht="15" x14ac:dyDescent="0.2">
      <c r="A97" s="317"/>
      <c r="B97" s="310"/>
      <c r="C97" s="18" t="s">
        <v>106</v>
      </c>
      <c r="D97" s="19">
        <v>0</v>
      </c>
      <c r="E97" s="20" t="s">
        <v>165</v>
      </c>
      <c r="F97" s="11"/>
      <c r="G97" s="19">
        <v>0</v>
      </c>
      <c r="H97" s="20" t="s">
        <v>165</v>
      </c>
      <c r="I97" s="11">
        <f t="shared" si="1"/>
        <v>0</v>
      </c>
      <c r="J97"/>
      <c r="K97"/>
      <c r="L97"/>
      <c r="M97"/>
      <c r="N97"/>
      <c r="O97"/>
      <c r="P97"/>
    </row>
    <row r="98" spans="1:16" ht="15" x14ac:dyDescent="0.2">
      <c r="A98" s="317"/>
      <c r="B98" s="310"/>
      <c r="C98" s="61" t="s">
        <v>91</v>
      </c>
      <c r="D98" s="59">
        <f>SUM(D96:D97)</f>
        <v>0</v>
      </c>
      <c r="E98" s="60" t="s">
        <v>165</v>
      </c>
      <c r="F98" s="59"/>
      <c r="G98" s="59">
        <f>SUM(G96:G97)</f>
        <v>0</v>
      </c>
      <c r="H98" s="60" t="s">
        <v>165</v>
      </c>
      <c r="I98" s="59">
        <f t="shared" si="1"/>
        <v>0</v>
      </c>
      <c r="J98"/>
      <c r="K98"/>
      <c r="L98"/>
      <c r="M98"/>
      <c r="N98"/>
      <c r="O98"/>
      <c r="P98"/>
    </row>
    <row r="99" spans="1:16" ht="15" x14ac:dyDescent="0.2">
      <c r="A99" s="317"/>
      <c r="B99" s="310"/>
      <c r="C99" s="193" t="s">
        <v>292</v>
      </c>
      <c r="D99" s="59"/>
      <c r="E99" s="60"/>
      <c r="F99" s="210"/>
      <c r="G99" s="59"/>
      <c r="H99" s="60"/>
      <c r="I99" s="59"/>
      <c r="J99"/>
      <c r="K99"/>
      <c r="L99"/>
      <c r="M99"/>
      <c r="N99"/>
      <c r="O99"/>
      <c r="P99"/>
    </row>
    <row r="100" spans="1:16" ht="15" x14ac:dyDescent="0.2">
      <c r="A100" s="317"/>
      <c r="B100" s="310"/>
      <c r="C100" s="18" t="s">
        <v>93</v>
      </c>
      <c r="D100" s="19">
        <v>0</v>
      </c>
      <c r="E100" s="20" t="s">
        <v>165</v>
      </c>
      <c r="F100" s="7"/>
      <c r="G100" s="19">
        <v>0</v>
      </c>
      <c r="H100" s="20" t="s">
        <v>165</v>
      </c>
      <c r="I100" s="7">
        <f t="shared" si="1"/>
        <v>0</v>
      </c>
      <c r="J100"/>
      <c r="K100"/>
      <c r="L100"/>
      <c r="M100"/>
      <c r="N100"/>
      <c r="O100"/>
      <c r="P100"/>
    </row>
    <row r="101" spans="1:16" ht="15" x14ac:dyDescent="0.2">
      <c r="A101" s="317"/>
      <c r="B101" s="310"/>
      <c r="C101" s="18" t="s">
        <v>107</v>
      </c>
      <c r="D101" s="19">
        <v>0</v>
      </c>
      <c r="E101" s="20" t="s">
        <v>165</v>
      </c>
      <c r="F101" s="7"/>
      <c r="G101" s="19">
        <v>0</v>
      </c>
      <c r="H101" s="20" t="s">
        <v>165</v>
      </c>
      <c r="I101" s="7">
        <f t="shared" si="1"/>
        <v>0</v>
      </c>
      <c r="J101"/>
      <c r="K101"/>
      <c r="L101"/>
      <c r="M101"/>
      <c r="N101"/>
      <c r="O101"/>
      <c r="P101"/>
    </row>
    <row r="102" spans="1:16" ht="15" x14ac:dyDescent="0.2">
      <c r="A102" s="317"/>
      <c r="B102" s="310"/>
      <c r="C102" s="189" t="s">
        <v>108</v>
      </c>
      <c r="D102" s="19">
        <v>0</v>
      </c>
      <c r="E102" s="20" t="s">
        <v>165</v>
      </c>
      <c r="F102" s="7"/>
      <c r="G102" s="19">
        <v>0</v>
      </c>
      <c r="H102" s="20" t="s">
        <v>165</v>
      </c>
      <c r="I102" s="7">
        <f t="shared" si="1"/>
        <v>0</v>
      </c>
      <c r="J102"/>
      <c r="K102"/>
      <c r="L102"/>
      <c r="M102"/>
      <c r="N102"/>
      <c r="O102"/>
      <c r="P102"/>
    </row>
    <row r="103" spans="1:16" ht="15" x14ac:dyDescent="0.2">
      <c r="A103" s="317"/>
      <c r="B103" s="310"/>
      <c r="C103" s="189" t="s">
        <v>374</v>
      </c>
      <c r="D103" s="19">
        <v>0</v>
      </c>
      <c r="E103" s="20" t="s">
        <v>165</v>
      </c>
      <c r="F103" s="11"/>
      <c r="G103" s="19">
        <v>0</v>
      </c>
      <c r="H103" s="20" t="s">
        <v>165</v>
      </c>
      <c r="I103" s="19">
        <f t="shared" si="1"/>
        <v>0</v>
      </c>
      <c r="J103"/>
      <c r="K103"/>
      <c r="L103"/>
      <c r="M103"/>
      <c r="N103"/>
      <c r="O103"/>
      <c r="P103"/>
    </row>
    <row r="104" spans="1:16" ht="15" x14ac:dyDescent="0.2">
      <c r="A104" s="317"/>
      <c r="B104" s="310"/>
      <c r="C104" s="18" t="s">
        <v>109</v>
      </c>
      <c r="D104" s="19">
        <v>0</v>
      </c>
      <c r="E104" s="20" t="s">
        <v>165</v>
      </c>
      <c r="F104" s="11"/>
      <c r="G104" s="19">
        <v>0</v>
      </c>
      <c r="H104" s="20" t="s">
        <v>165</v>
      </c>
      <c r="I104" s="11">
        <f t="shared" si="1"/>
        <v>0</v>
      </c>
      <c r="J104"/>
      <c r="K104"/>
      <c r="L104"/>
      <c r="M104"/>
      <c r="N104"/>
      <c r="O104"/>
      <c r="P104"/>
    </row>
    <row r="105" spans="1:16" ht="15" x14ac:dyDescent="0.2">
      <c r="A105" s="317"/>
      <c r="B105" s="310"/>
      <c r="C105" s="18" t="s">
        <v>110</v>
      </c>
      <c r="D105" s="19">
        <v>0</v>
      </c>
      <c r="E105" s="20" t="s">
        <v>165</v>
      </c>
      <c r="F105" s="11"/>
      <c r="G105" s="19">
        <v>0</v>
      </c>
      <c r="H105" s="20" t="s">
        <v>165</v>
      </c>
      <c r="I105" s="11">
        <f t="shared" si="1"/>
        <v>0</v>
      </c>
      <c r="J105"/>
      <c r="K105"/>
      <c r="L105"/>
      <c r="M105"/>
      <c r="N105"/>
      <c r="O105"/>
      <c r="P105"/>
    </row>
    <row r="106" spans="1:16" ht="15" x14ac:dyDescent="0.2">
      <c r="A106" s="317"/>
      <c r="B106" s="310"/>
      <c r="C106" s="189" t="s">
        <v>111</v>
      </c>
      <c r="D106" s="19">
        <v>0</v>
      </c>
      <c r="E106" s="20" t="s">
        <v>165</v>
      </c>
      <c r="F106" s="11"/>
      <c r="G106" s="19">
        <v>0</v>
      </c>
      <c r="H106" s="20" t="s">
        <v>165</v>
      </c>
      <c r="I106" s="11">
        <f t="shared" si="1"/>
        <v>0</v>
      </c>
      <c r="J106"/>
      <c r="K106"/>
      <c r="L106"/>
      <c r="M106"/>
      <c r="N106"/>
      <c r="O106"/>
      <c r="P106"/>
    </row>
    <row r="107" spans="1:16" ht="15" x14ac:dyDescent="0.2">
      <c r="A107" s="317"/>
      <c r="B107" s="310"/>
      <c r="C107" s="189" t="s">
        <v>112</v>
      </c>
      <c r="D107" s="19">
        <v>0</v>
      </c>
      <c r="E107" s="20" t="s">
        <v>165</v>
      </c>
      <c r="F107" s="19"/>
      <c r="G107" s="19">
        <v>0</v>
      </c>
      <c r="H107" s="20" t="s">
        <v>165</v>
      </c>
      <c r="I107" s="19">
        <f t="shared" si="1"/>
        <v>0</v>
      </c>
      <c r="J107"/>
      <c r="K107"/>
      <c r="L107"/>
      <c r="M107"/>
      <c r="N107"/>
      <c r="O107"/>
      <c r="P107"/>
    </row>
    <row r="108" spans="1:16" ht="15" x14ac:dyDescent="0.2">
      <c r="A108" s="317"/>
      <c r="B108" s="310"/>
      <c r="C108" s="189" t="s">
        <v>113</v>
      </c>
      <c r="D108" s="19">
        <v>0</v>
      </c>
      <c r="E108" s="20" t="s">
        <v>165</v>
      </c>
      <c r="F108" s="11"/>
      <c r="G108" s="19">
        <v>0</v>
      </c>
      <c r="H108" s="20" t="s">
        <v>165</v>
      </c>
      <c r="I108" s="11">
        <f t="shared" si="1"/>
        <v>0</v>
      </c>
      <c r="J108"/>
      <c r="K108"/>
      <c r="L108"/>
      <c r="M108"/>
      <c r="N108"/>
      <c r="O108"/>
      <c r="P108"/>
    </row>
    <row r="109" spans="1:16" ht="15" x14ac:dyDescent="0.2">
      <c r="A109" s="317"/>
      <c r="B109" s="310"/>
      <c r="C109" s="189" t="s">
        <v>538</v>
      </c>
      <c r="D109" s="19">
        <v>0</v>
      </c>
      <c r="E109" s="20" t="s">
        <v>165</v>
      </c>
      <c r="F109" s="11"/>
      <c r="G109" s="19">
        <v>0</v>
      </c>
      <c r="H109" s="20" t="s">
        <v>165</v>
      </c>
      <c r="I109" s="11">
        <f t="shared" si="1"/>
        <v>0</v>
      </c>
      <c r="J109"/>
      <c r="K109"/>
      <c r="L109"/>
      <c r="M109"/>
      <c r="N109"/>
      <c r="O109"/>
      <c r="P109"/>
    </row>
    <row r="110" spans="1:16" ht="15" x14ac:dyDescent="0.2">
      <c r="A110" s="317"/>
      <c r="B110" s="310"/>
      <c r="C110" s="61" t="s">
        <v>91</v>
      </c>
      <c r="D110" s="59">
        <f>SUM(D100:D109)</f>
        <v>0</v>
      </c>
      <c r="E110" s="60" t="s">
        <v>165</v>
      </c>
      <c r="F110" s="59"/>
      <c r="G110" s="59">
        <f>SUM(G100:G109)</f>
        <v>0</v>
      </c>
      <c r="H110" s="60" t="s">
        <v>165</v>
      </c>
      <c r="I110" s="59">
        <f t="shared" si="1"/>
        <v>0</v>
      </c>
      <c r="J110"/>
      <c r="K110"/>
      <c r="L110"/>
      <c r="M110"/>
      <c r="N110"/>
      <c r="O110"/>
      <c r="P110"/>
    </row>
    <row r="111" spans="1:16" ht="15" x14ac:dyDescent="0.2">
      <c r="A111" s="317"/>
      <c r="B111" s="311"/>
      <c r="C111" s="194" t="s">
        <v>474</v>
      </c>
      <c r="D111" s="11">
        <v>0</v>
      </c>
      <c r="E111" s="12" t="s">
        <v>165</v>
      </c>
      <c r="F111" s="11"/>
      <c r="G111" s="17">
        <v>0</v>
      </c>
      <c r="H111" s="12" t="s">
        <v>165</v>
      </c>
      <c r="I111" s="11">
        <f t="shared" si="1"/>
        <v>0</v>
      </c>
      <c r="J111"/>
      <c r="K111"/>
      <c r="L111"/>
      <c r="M111"/>
      <c r="N111"/>
      <c r="O111"/>
      <c r="P111"/>
    </row>
    <row r="112" spans="1:16" ht="15" x14ac:dyDescent="0.2">
      <c r="A112" s="317"/>
      <c r="B112" s="311"/>
      <c r="C112" s="61" t="s">
        <v>91</v>
      </c>
      <c r="D112" s="59">
        <f>+D111</f>
        <v>0</v>
      </c>
      <c r="E112" s="60" t="s">
        <v>165</v>
      </c>
      <c r="F112" s="59"/>
      <c r="G112" s="59">
        <f>+G111</f>
        <v>0</v>
      </c>
      <c r="H112" s="60" t="s">
        <v>165</v>
      </c>
      <c r="I112" s="59">
        <f t="shared" si="1"/>
        <v>0</v>
      </c>
      <c r="J112"/>
      <c r="K112"/>
      <c r="L112"/>
      <c r="M112"/>
      <c r="N112"/>
      <c r="O112"/>
      <c r="P112"/>
    </row>
    <row r="113" spans="1:16" ht="15.75" thickBot="1" x14ac:dyDescent="0.25">
      <c r="A113" s="317"/>
      <c r="B113" s="312"/>
      <c r="C113" s="276" t="s">
        <v>26</v>
      </c>
      <c r="D113" s="208">
        <f>SUM(D98,D110,D112)</f>
        <v>0</v>
      </c>
      <c r="E113" s="206" t="s">
        <v>165</v>
      </c>
      <c r="F113" s="208"/>
      <c r="G113" s="208">
        <f>SUM(G98,G110,G112)</f>
        <v>0</v>
      </c>
      <c r="H113" s="206" t="s">
        <v>165</v>
      </c>
      <c r="I113" s="208">
        <f t="shared" si="1"/>
        <v>0</v>
      </c>
      <c r="J113"/>
      <c r="K113"/>
      <c r="L113"/>
      <c r="M113"/>
      <c r="N113"/>
      <c r="O113"/>
      <c r="P113"/>
    </row>
    <row r="114" spans="1:16" ht="15.75" thickBot="1" x14ac:dyDescent="0.25">
      <c r="A114" s="296" t="s">
        <v>516</v>
      </c>
      <c r="B114" s="297"/>
      <c r="C114" s="298"/>
      <c r="D114" s="245">
        <f>SUM(D94,D113)</f>
        <v>0</v>
      </c>
      <c r="E114" s="246" t="s">
        <v>165</v>
      </c>
      <c r="F114" s="247"/>
      <c r="G114" s="245">
        <f>SUM(G94,G113)</f>
        <v>0</v>
      </c>
      <c r="H114" s="246" t="s">
        <v>165</v>
      </c>
      <c r="I114" s="247">
        <f t="shared" si="1"/>
        <v>0</v>
      </c>
      <c r="J114"/>
      <c r="K114"/>
      <c r="L114"/>
      <c r="M114"/>
      <c r="N114"/>
      <c r="O114"/>
      <c r="P114"/>
    </row>
    <row r="115" spans="1:16" ht="15" x14ac:dyDescent="0.2">
      <c r="A115" s="303" t="s">
        <v>134</v>
      </c>
      <c r="B115" s="306" t="s">
        <v>509</v>
      </c>
      <c r="C115" s="192" t="s">
        <v>92</v>
      </c>
      <c r="D115" s="79"/>
      <c r="E115" s="78"/>
      <c r="F115" s="79"/>
      <c r="G115" s="79"/>
      <c r="H115" s="78"/>
      <c r="I115" s="79"/>
      <c r="J115"/>
      <c r="K115"/>
      <c r="L115"/>
      <c r="M115"/>
      <c r="N115"/>
      <c r="O115"/>
      <c r="P115"/>
    </row>
    <row r="116" spans="1:16" ht="15" x14ac:dyDescent="0.2">
      <c r="A116" s="315"/>
      <c r="B116" s="319"/>
      <c r="C116" s="191" t="s">
        <v>487</v>
      </c>
      <c r="D116" s="19">
        <v>0</v>
      </c>
      <c r="E116" s="20" t="s">
        <v>165</v>
      </c>
      <c r="F116" s="19"/>
      <c r="G116" s="19">
        <v>0</v>
      </c>
      <c r="H116" s="20" t="s">
        <v>165</v>
      </c>
      <c r="I116" s="19">
        <f t="shared" si="1"/>
        <v>0</v>
      </c>
      <c r="J116"/>
      <c r="K116"/>
      <c r="L116"/>
      <c r="M116"/>
      <c r="N116"/>
      <c r="O116"/>
      <c r="P116"/>
    </row>
    <row r="117" spans="1:16" ht="15" x14ac:dyDescent="0.2">
      <c r="A117" s="315"/>
      <c r="B117" s="319"/>
      <c r="C117" s="18" t="s">
        <v>488</v>
      </c>
      <c r="D117" s="19">
        <v>0</v>
      </c>
      <c r="E117" s="20" t="s">
        <v>165</v>
      </c>
      <c r="F117" s="19"/>
      <c r="G117" s="19">
        <v>0</v>
      </c>
      <c r="H117" s="20" t="s">
        <v>165</v>
      </c>
      <c r="I117" s="19">
        <f t="shared" si="1"/>
        <v>0</v>
      </c>
      <c r="J117"/>
      <c r="K117"/>
      <c r="L117"/>
      <c r="M117"/>
      <c r="N117"/>
      <c r="O117"/>
      <c r="P117"/>
    </row>
    <row r="118" spans="1:16" ht="15" x14ac:dyDescent="0.2">
      <c r="A118" s="315"/>
      <c r="B118" s="319"/>
      <c r="C118" s="18" t="s">
        <v>15</v>
      </c>
      <c r="D118" s="19">
        <v>0</v>
      </c>
      <c r="E118" s="20" t="s">
        <v>165</v>
      </c>
      <c r="F118" s="19"/>
      <c r="G118" s="19">
        <v>0</v>
      </c>
      <c r="H118" s="20" t="s">
        <v>165</v>
      </c>
      <c r="I118" s="19">
        <f t="shared" si="1"/>
        <v>0</v>
      </c>
      <c r="J118"/>
      <c r="K118"/>
      <c r="L118"/>
      <c r="M118"/>
      <c r="N118"/>
      <c r="O118"/>
      <c r="P118"/>
    </row>
    <row r="119" spans="1:16" ht="15" x14ac:dyDescent="0.2">
      <c r="A119" s="315"/>
      <c r="B119" s="319"/>
      <c r="C119" s="18" t="s">
        <v>16</v>
      </c>
      <c r="D119" s="19">
        <v>0</v>
      </c>
      <c r="E119" s="20" t="s">
        <v>165</v>
      </c>
      <c r="F119" s="11"/>
      <c r="G119" s="19">
        <v>0</v>
      </c>
      <c r="H119" s="20" t="s">
        <v>165</v>
      </c>
      <c r="I119" s="11">
        <f t="shared" si="1"/>
        <v>0</v>
      </c>
      <c r="J119"/>
      <c r="K119"/>
      <c r="L119"/>
      <c r="M119"/>
      <c r="N119"/>
      <c r="O119"/>
      <c r="P119"/>
    </row>
    <row r="120" spans="1:16" ht="15" x14ac:dyDescent="0.2">
      <c r="A120" s="315"/>
      <c r="B120" s="319"/>
      <c r="C120" s="18" t="s">
        <v>17</v>
      </c>
      <c r="D120" s="19">
        <v>0</v>
      </c>
      <c r="E120" s="20" t="s">
        <v>165</v>
      </c>
      <c r="F120" s="11"/>
      <c r="G120" s="19">
        <v>0</v>
      </c>
      <c r="H120" s="20" t="s">
        <v>165</v>
      </c>
      <c r="I120" s="11">
        <f t="shared" si="1"/>
        <v>0</v>
      </c>
      <c r="J120"/>
      <c r="K120"/>
      <c r="L120"/>
      <c r="M120"/>
      <c r="N120"/>
      <c r="O120"/>
      <c r="P120"/>
    </row>
    <row r="121" spans="1:16" ht="15" x14ac:dyDescent="0.2">
      <c r="A121" s="315"/>
      <c r="B121" s="319"/>
      <c r="C121" s="18" t="s">
        <v>21</v>
      </c>
      <c r="D121" s="19">
        <v>0</v>
      </c>
      <c r="E121" s="20" t="s">
        <v>165</v>
      </c>
      <c r="F121" s="11"/>
      <c r="G121" s="19">
        <v>0</v>
      </c>
      <c r="H121" s="20" t="s">
        <v>165</v>
      </c>
      <c r="I121" s="11">
        <f t="shared" si="1"/>
        <v>0</v>
      </c>
      <c r="J121"/>
      <c r="K121"/>
      <c r="L121"/>
      <c r="M121"/>
      <c r="N121"/>
      <c r="O121"/>
      <c r="P121"/>
    </row>
    <row r="122" spans="1:16" ht="15" x14ac:dyDescent="0.2">
      <c r="A122" s="315"/>
      <c r="B122" s="319"/>
      <c r="C122" s="18" t="s">
        <v>18</v>
      </c>
      <c r="D122" s="19">
        <v>0</v>
      </c>
      <c r="E122" s="20" t="s">
        <v>165</v>
      </c>
      <c r="F122" s="11"/>
      <c r="G122" s="19">
        <v>0</v>
      </c>
      <c r="H122" s="20" t="s">
        <v>165</v>
      </c>
      <c r="I122" s="11">
        <f t="shared" si="1"/>
        <v>0</v>
      </c>
      <c r="J122"/>
      <c r="K122"/>
      <c r="L122"/>
      <c r="M122"/>
      <c r="N122"/>
      <c r="O122"/>
      <c r="P122"/>
    </row>
    <row r="123" spans="1:16" ht="15" x14ac:dyDescent="0.2">
      <c r="A123" s="315"/>
      <c r="B123" s="319"/>
      <c r="C123" s="18" t="s">
        <v>139</v>
      </c>
      <c r="D123" s="19">
        <v>0</v>
      </c>
      <c r="E123" s="20" t="s">
        <v>165</v>
      </c>
      <c r="F123" s="11"/>
      <c r="G123" s="19">
        <v>0</v>
      </c>
      <c r="H123" s="20" t="s">
        <v>165</v>
      </c>
      <c r="I123" s="11">
        <f t="shared" si="1"/>
        <v>0</v>
      </c>
      <c r="J123"/>
      <c r="K123"/>
      <c r="L123"/>
      <c r="M123"/>
      <c r="N123"/>
      <c r="O123"/>
      <c r="P123"/>
    </row>
    <row r="124" spans="1:16" ht="15" x14ac:dyDescent="0.2">
      <c r="A124" s="315"/>
      <c r="B124" s="319"/>
      <c r="C124" s="18" t="s">
        <v>489</v>
      </c>
      <c r="D124" s="19">
        <v>0</v>
      </c>
      <c r="E124" s="20" t="s">
        <v>165</v>
      </c>
      <c r="F124" s="11"/>
      <c r="G124" s="19">
        <v>0</v>
      </c>
      <c r="H124" s="20" t="s">
        <v>165</v>
      </c>
      <c r="I124" s="11">
        <f t="shared" si="1"/>
        <v>0</v>
      </c>
      <c r="J124"/>
      <c r="K124"/>
      <c r="L124"/>
      <c r="M124"/>
      <c r="N124"/>
      <c r="O124"/>
      <c r="P124"/>
    </row>
    <row r="125" spans="1:16" ht="15" x14ac:dyDescent="0.2">
      <c r="A125" s="315"/>
      <c r="B125" s="319"/>
      <c r="C125" s="18" t="s">
        <v>19</v>
      </c>
      <c r="D125" s="19">
        <v>0</v>
      </c>
      <c r="E125" s="20" t="s">
        <v>165</v>
      </c>
      <c r="F125" s="7"/>
      <c r="G125" s="19">
        <v>0</v>
      </c>
      <c r="H125" s="20" t="s">
        <v>165</v>
      </c>
      <c r="I125" s="7">
        <f t="shared" si="1"/>
        <v>0</v>
      </c>
      <c r="J125"/>
      <c r="K125"/>
      <c r="L125"/>
      <c r="M125"/>
      <c r="N125"/>
      <c r="O125"/>
      <c r="P125"/>
    </row>
    <row r="126" spans="1:16" ht="15" x14ac:dyDescent="0.2">
      <c r="A126" s="315"/>
      <c r="B126" s="319"/>
      <c r="C126" s="18" t="s">
        <v>23</v>
      </c>
      <c r="D126" s="19">
        <v>0</v>
      </c>
      <c r="E126" s="20" t="s">
        <v>165</v>
      </c>
      <c r="F126" s="7"/>
      <c r="G126" s="19">
        <v>0</v>
      </c>
      <c r="H126" s="20" t="s">
        <v>165</v>
      </c>
      <c r="I126" s="7">
        <f t="shared" si="1"/>
        <v>0</v>
      </c>
      <c r="J126"/>
      <c r="K126"/>
      <c r="L126"/>
      <c r="M126"/>
      <c r="N126"/>
      <c r="O126"/>
      <c r="P126"/>
    </row>
    <row r="127" spans="1:16" ht="15" x14ac:dyDescent="0.2">
      <c r="A127" s="315"/>
      <c r="B127" s="319"/>
      <c r="C127" s="61" t="s">
        <v>91</v>
      </c>
      <c r="D127" s="59">
        <f>SUM(D116:D126)</f>
        <v>0</v>
      </c>
      <c r="E127" s="72" t="s">
        <v>165</v>
      </c>
      <c r="F127" s="71"/>
      <c r="G127" s="59">
        <f>SUM(G116:G126)</f>
        <v>0</v>
      </c>
      <c r="H127" s="72" t="s">
        <v>165</v>
      </c>
      <c r="I127" s="71">
        <f t="shared" si="1"/>
        <v>0</v>
      </c>
      <c r="J127"/>
      <c r="K127"/>
      <c r="L127"/>
      <c r="M127"/>
      <c r="N127"/>
      <c r="O127"/>
      <c r="P127"/>
    </row>
    <row r="128" spans="1:16" ht="15" x14ac:dyDescent="0.2">
      <c r="A128" s="315"/>
      <c r="B128" s="319"/>
      <c r="C128" s="192" t="s">
        <v>255</v>
      </c>
      <c r="D128" s="59"/>
      <c r="E128" s="60"/>
      <c r="F128" s="210"/>
      <c r="G128" s="59"/>
      <c r="H128" s="60"/>
      <c r="I128" s="59"/>
      <c r="J128"/>
      <c r="K128"/>
      <c r="L128"/>
      <c r="M128"/>
      <c r="N128"/>
      <c r="O128"/>
      <c r="P128"/>
    </row>
    <row r="129" spans="1:16" ht="15" x14ac:dyDescent="0.2">
      <c r="A129" s="315"/>
      <c r="B129" s="319"/>
      <c r="C129" s="18" t="s">
        <v>20</v>
      </c>
      <c r="D129" s="19">
        <v>0</v>
      </c>
      <c r="E129" s="20" t="s">
        <v>165</v>
      </c>
      <c r="F129" s="75"/>
      <c r="G129" s="19">
        <v>0</v>
      </c>
      <c r="H129" s="20" t="s">
        <v>165</v>
      </c>
      <c r="I129" s="19">
        <f t="shared" ref="I129:I211" si="2">+D129+G129</f>
        <v>0</v>
      </c>
      <c r="J129"/>
      <c r="K129"/>
      <c r="L129"/>
      <c r="M129"/>
      <c r="N129"/>
      <c r="O129"/>
      <c r="P129"/>
    </row>
    <row r="130" spans="1:16" ht="15" x14ac:dyDescent="0.2">
      <c r="A130" s="315"/>
      <c r="B130" s="319"/>
      <c r="C130" s="18" t="s">
        <v>490</v>
      </c>
      <c r="D130" s="19">
        <v>0</v>
      </c>
      <c r="E130" s="20" t="s">
        <v>165</v>
      </c>
      <c r="F130" s="14"/>
      <c r="G130" s="19">
        <v>0</v>
      </c>
      <c r="H130" s="20" t="s">
        <v>165</v>
      </c>
      <c r="I130" s="11">
        <f t="shared" si="2"/>
        <v>0</v>
      </c>
      <c r="J130"/>
      <c r="K130"/>
      <c r="L130"/>
      <c r="M130"/>
      <c r="N130"/>
      <c r="O130"/>
      <c r="P130"/>
    </row>
    <row r="131" spans="1:16" ht="15" x14ac:dyDescent="0.2">
      <c r="A131" s="315"/>
      <c r="B131" s="319"/>
      <c r="C131" s="18" t="s">
        <v>1</v>
      </c>
      <c r="D131" s="19">
        <v>0</v>
      </c>
      <c r="E131" s="20" t="s">
        <v>165</v>
      </c>
      <c r="F131" s="14"/>
      <c r="G131" s="19">
        <v>0</v>
      </c>
      <c r="H131" s="20" t="s">
        <v>165</v>
      </c>
      <c r="I131" s="11">
        <f t="shared" si="2"/>
        <v>0</v>
      </c>
      <c r="J131"/>
      <c r="K131"/>
      <c r="L131"/>
      <c r="M131"/>
      <c r="N131"/>
      <c r="O131"/>
      <c r="P131"/>
    </row>
    <row r="132" spans="1:16" ht="15" x14ac:dyDescent="0.2">
      <c r="A132" s="315"/>
      <c r="B132" s="319"/>
      <c r="C132" s="18" t="s">
        <v>2</v>
      </c>
      <c r="D132" s="19">
        <v>0</v>
      </c>
      <c r="E132" s="20" t="s">
        <v>165</v>
      </c>
      <c r="F132" s="11"/>
      <c r="G132" s="19">
        <v>0</v>
      </c>
      <c r="H132" s="20" t="s">
        <v>165</v>
      </c>
      <c r="I132" s="11">
        <f t="shared" si="2"/>
        <v>0</v>
      </c>
      <c r="J132"/>
      <c r="K132"/>
      <c r="L132"/>
      <c r="M132"/>
      <c r="N132"/>
      <c r="O132"/>
      <c r="P132"/>
    </row>
    <row r="133" spans="1:16" ht="15" x14ac:dyDescent="0.2">
      <c r="A133" s="315"/>
      <c r="B133" s="319"/>
      <c r="C133" s="18" t="s">
        <v>22</v>
      </c>
      <c r="D133" s="19">
        <v>0</v>
      </c>
      <c r="E133" s="20" t="s">
        <v>165</v>
      </c>
      <c r="F133" s="11"/>
      <c r="G133" s="19">
        <v>0</v>
      </c>
      <c r="H133" s="20" t="s">
        <v>165</v>
      </c>
      <c r="I133" s="11">
        <f t="shared" si="2"/>
        <v>0</v>
      </c>
      <c r="J133"/>
      <c r="K133"/>
      <c r="L133"/>
      <c r="M133"/>
      <c r="N133"/>
      <c r="O133"/>
      <c r="P133"/>
    </row>
    <row r="134" spans="1:16" ht="15" x14ac:dyDescent="0.2">
      <c r="A134" s="315"/>
      <c r="B134" s="319"/>
      <c r="C134" s="18" t="s">
        <v>3</v>
      </c>
      <c r="D134" s="19">
        <v>0</v>
      </c>
      <c r="E134" s="20" t="s">
        <v>165</v>
      </c>
      <c r="F134" s="7"/>
      <c r="G134" s="19">
        <v>0</v>
      </c>
      <c r="H134" s="20" t="s">
        <v>165</v>
      </c>
      <c r="I134" s="7">
        <f t="shared" si="2"/>
        <v>0</v>
      </c>
      <c r="J134"/>
      <c r="K134"/>
      <c r="L134"/>
      <c r="M134"/>
      <c r="N134"/>
      <c r="O134"/>
      <c r="P134"/>
    </row>
    <row r="135" spans="1:16" ht="15" x14ac:dyDescent="0.2">
      <c r="A135" s="315"/>
      <c r="B135" s="319"/>
      <c r="C135" s="18" t="s">
        <v>4</v>
      </c>
      <c r="D135" s="19">
        <v>0</v>
      </c>
      <c r="E135" s="20" t="s">
        <v>165</v>
      </c>
      <c r="F135" s="11"/>
      <c r="G135" s="19">
        <v>0</v>
      </c>
      <c r="H135" s="20" t="s">
        <v>165</v>
      </c>
      <c r="I135" s="7">
        <f t="shared" si="2"/>
        <v>0</v>
      </c>
      <c r="J135"/>
      <c r="K135"/>
      <c r="L135"/>
      <c r="M135"/>
      <c r="N135"/>
      <c r="O135"/>
      <c r="P135"/>
    </row>
    <row r="136" spans="1:16" ht="15" x14ac:dyDescent="0.2">
      <c r="A136" s="315"/>
      <c r="B136" s="319"/>
      <c r="C136" s="18" t="s">
        <v>52</v>
      </c>
      <c r="D136" s="19">
        <v>0</v>
      </c>
      <c r="E136" s="20" t="s">
        <v>165</v>
      </c>
      <c r="F136" s="11"/>
      <c r="G136" s="19">
        <v>0</v>
      </c>
      <c r="H136" s="20" t="s">
        <v>165</v>
      </c>
      <c r="I136" s="11">
        <f t="shared" si="2"/>
        <v>0</v>
      </c>
      <c r="J136"/>
      <c r="K136"/>
      <c r="L136"/>
      <c r="M136"/>
      <c r="N136"/>
      <c r="O136"/>
      <c r="P136"/>
    </row>
    <row r="137" spans="1:16" ht="15" x14ac:dyDescent="0.2">
      <c r="A137" s="315"/>
      <c r="B137" s="319"/>
      <c r="C137" s="189" t="s">
        <v>5</v>
      </c>
      <c r="D137" s="19">
        <v>0</v>
      </c>
      <c r="E137" s="20" t="s">
        <v>165</v>
      </c>
      <c r="F137" s="11"/>
      <c r="G137" s="19">
        <v>0</v>
      </c>
      <c r="H137" s="20" t="s">
        <v>165</v>
      </c>
      <c r="I137" s="11">
        <f t="shared" si="2"/>
        <v>0</v>
      </c>
      <c r="J137"/>
      <c r="K137"/>
      <c r="L137"/>
      <c r="M137"/>
      <c r="N137"/>
      <c r="O137"/>
      <c r="P137"/>
    </row>
    <row r="138" spans="1:16" ht="15" x14ac:dyDescent="0.2">
      <c r="A138" s="315"/>
      <c r="B138" s="319"/>
      <c r="C138" s="61" t="s">
        <v>91</v>
      </c>
      <c r="D138" s="59">
        <f>SUM(D129:D137)</f>
        <v>0</v>
      </c>
      <c r="E138" s="60" t="s">
        <v>165</v>
      </c>
      <c r="F138" s="59"/>
      <c r="G138" s="59">
        <f>SUM(G129:G137)</f>
        <v>0</v>
      </c>
      <c r="H138" s="60" t="s">
        <v>165</v>
      </c>
      <c r="I138" s="59">
        <f t="shared" si="2"/>
        <v>0</v>
      </c>
      <c r="J138"/>
      <c r="K138"/>
      <c r="L138"/>
      <c r="M138"/>
      <c r="N138"/>
      <c r="O138"/>
      <c r="P138"/>
    </row>
    <row r="139" spans="1:16" ht="15" x14ac:dyDescent="0.2">
      <c r="A139" s="315"/>
      <c r="B139" s="319"/>
      <c r="C139" s="192" t="s">
        <v>151</v>
      </c>
      <c r="D139" s="59"/>
      <c r="E139" s="60"/>
      <c r="F139" s="210"/>
      <c r="G139" s="59"/>
      <c r="H139" s="60"/>
      <c r="I139" s="59"/>
      <c r="J139"/>
      <c r="K139"/>
      <c r="L139"/>
      <c r="M139"/>
      <c r="N139"/>
      <c r="O139"/>
      <c r="P139"/>
    </row>
    <row r="140" spans="1:16" ht="15" x14ac:dyDescent="0.2">
      <c r="A140" s="315"/>
      <c r="B140" s="319"/>
      <c r="C140" s="18" t="s">
        <v>38</v>
      </c>
      <c r="D140" s="19">
        <v>0</v>
      </c>
      <c r="E140" s="20" t="s">
        <v>165</v>
      </c>
      <c r="F140" s="14"/>
      <c r="G140" s="19">
        <v>0</v>
      </c>
      <c r="H140" s="20" t="s">
        <v>165</v>
      </c>
      <c r="I140" s="11">
        <f t="shared" si="2"/>
        <v>0</v>
      </c>
      <c r="J140"/>
      <c r="K140"/>
      <c r="L140"/>
      <c r="M140"/>
      <c r="N140"/>
      <c r="O140"/>
      <c r="P140"/>
    </row>
    <row r="141" spans="1:16" ht="15" x14ac:dyDescent="0.2">
      <c r="A141" s="315"/>
      <c r="B141" s="319"/>
      <c r="C141" s="18" t="s">
        <v>7</v>
      </c>
      <c r="D141" s="19">
        <v>0</v>
      </c>
      <c r="E141" s="20" t="s">
        <v>165</v>
      </c>
      <c r="F141" s="11"/>
      <c r="G141" s="19">
        <v>0</v>
      </c>
      <c r="H141" s="20" t="s">
        <v>165</v>
      </c>
      <c r="I141" s="11">
        <f t="shared" si="2"/>
        <v>0</v>
      </c>
      <c r="J141"/>
      <c r="K141"/>
      <c r="L141"/>
      <c r="M141"/>
      <c r="N141"/>
      <c r="O141"/>
      <c r="P141"/>
    </row>
    <row r="142" spans="1:16" ht="15" x14ac:dyDescent="0.2">
      <c r="A142" s="315"/>
      <c r="B142" s="319"/>
      <c r="C142" s="18" t="s">
        <v>0</v>
      </c>
      <c r="D142" s="19">
        <v>0</v>
      </c>
      <c r="E142" s="20" t="s">
        <v>165</v>
      </c>
      <c r="F142" s="7"/>
      <c r="G142" s="19">
        <v>0</v>
      </c>
      <c r="H142" s="20" t="s">
        <v>165</v>
      </c>
      <c r="I142" s="7">
        <f t="shared" si="2"/>
        <v>0</v>
      </c>
      <c r="J142"/>
      <c r="K142"/>
      <c r="L142"/>
      <c r="M142"/>
      <c r="N142"/>
      <c r="O142"/>
      <c r="P142"/>
    </row>
    <row r="143" spans="1:16" ht="15" x14ac:dyDescent="0.2">
      <c r="A143" s="315"/>
      <c r="B143" s="319"/>
      <c r="C143" s="18" t="s">
        <v>8</v>
      </c>
      <c r="D143" s="19">
        <v>0</v>
      </c>
      <c r="E143" s="20" t="s">
        <v>165</v>
      </c>
      <c r="F143" s="7"/>
      <c r="G143" s="19">
        <v>0</v>
      </c>
      <c r="H143" s="20" t="s">
        <v>165</v>
      </c>
      <c r="I143" s="7">
        <f t="shared" si="2"/>
        <v>0</v>
      </c>
      <c r="J143"/>
      <c r="K143"/>
      <c r="L143"/>
      <c r="M143"/>
      <c r="N143"/>
      <c r="O143"/>
      <c r="P143"/>
    </row>
    <row r="144" spans="1:16" ht="15" x14ac:dyDescent="0.2">
      <c r="A144" s="315"/>
      <c r="B144" s="319"/>
      <c r="C144" s="18" t="s">
        <v>36</v>
      </c>
      <c r="D144" s="19">
        <v>0</v>
      </c>
      <c r="E144" s="20" t="s">
        <v>165</v>
      </c>
      <c r="F144" s="7"/>
      <c r="G144" s="19">
        <v>0</v>
      </c>
      <c r="H144" s="20" t="s">
        <v>165</v>
      </c>
      <c r="I144" s="7">
        <f t="shared" si="2"/>
        <v>0</v>
      </c>
      <c r="J144"/>
      <c r="K144"/>
      <c r="L144"/>
      <c r="M144"/>
      <c r="N144"/>
      <c r="O144"/>
      <c r="P144"/>
    </row>
    <row r="145" spans="1:16" ht="15" x14ac:dyDescent="0.2">
      <c r="A145" s="315"/>
      <c r="B145" s="319"/>
      <c r="C145" s="18" t="s">
        <v>39</v>
      </c>
      <c r="D145" s="19">
        <v>0</v>
      </c>
      <c r="E145" s="20" t="s">
        <v>165</v>
      </c>
      <c r="F145" s="7"/>
      <c r="G145" s="19">
        <v>0</v>
      </c>
      <c r="H145" s="20" t="s">
        <v>165</v>
      </c>
      <c r="I145" s="7">
        <f t="shared" si="2"/>
        <v>0</v>
      </c>
      <c r="J145"/>
      <c r="K145"/>
      <c r="L145"/>
      <c r="M145"/>
      <c r="N145"/>
      <c r="O145"/>
      <c r="P145"/>
    </row>
    <row r="146" spans="1:16" ht="15" x14ac:dyDescent="0.2">
      <c r="A146" s="315"/>
      <c r="B146" s="319"/>
      <c r="C146" s="18" t="s">
        <v>357</v>
      </c>
      <c r="D146" s="19">
        <v>0</v>
      </c>
      <c r="E146" s="20" t="s">
        <v>165</v>
      </c>
      <c r="F146" s="7"/>
      <c r="G146" s="19">
        <v>0</v>
      </c>
      <c r="H146" s="20" t="s">
        <v>165</v>
      </c>
      <c r="I146" s="7">
        <f t="shared" si="2"/>
        <v>0</v>
      </c>
      <c r="J146"/>
      <c r="K146"/>
      <c r="L146"/>
      <c r="M146"/>
      <c r="N146"/>
      <c r="O146"/>
      <c r="P146"/>
    </row>
    <row r="147" spans="1:16" ht="15" x14ac:dyDescent="0.2">
      <c r="A147" s="315"/>
      <c r="B147" s="319"/>
      <c r="C147" s="18" t="s">
        <v>402</v>
      </c>
      <c r="D147" s="19">
        <v>0</v>
      </c>
      <c r="E147" s="20" t="s">
        <v>165</v>
      </c>
      <c r="F147" s="202"/>
      <c r="G147" s="19">
        <v>0</v>
      </c>
      <c r="H147" s="20" t="s">
        <v>165</v>
      </c>
      <c r="I147" s="7">
        <f t="shared" si="2"/>
        <v>0</v>
      </c>
      <c r="J147"/>
      <c r="K147"/>
      <c r="L147"/>
      <c r="M147"/>
      <c r="N147"/>
      <c r="O147"/>
      <c r="P147"/>
    </row>
    <row r="148" spans="1:16" ht="15" x14ac:dyDescent="0.2">
      <c r="A148" s="315"/>
      <c r="B148" s="319"/>
      <c r="C148" s="18" t="s">
        <v>6</v>
      </c>
      <c r="D148" s="19">
        <v>0</v>
      </c>
      <c r="E148" s="20" t="s">
        <v>165</v>
      </c>
      <c r="F148" s="7"/>
      <c r="G148" s="19">
        <v>0</v>
      </c>
      <c r="H148" s="20" t="s">
        <v>165</v>
      </c>
      <c r="I148" s="7">
        <f t="shared" si="2"/>
        <v>0</v>
      </c>
      <c r="J148"/>
      <c r="K148"/>
      <c r="L148"/>
      <c r="M148"/>
      <c r="N148"/>
      <c r="O148"/>
      <c r="P148"/>
    </row>
    <row r="149" spans="1:16" ht="15" x14ac:dyDescent="0.2">
      <c r="A149" s="315"/>
      <c r="B149" s="319"/>
      <c r="C149" s="18" t="s">
        <v>9</v>
      </c>
      <c r="D149" s="19">
        <v>0</v>
      </c>
      <c r="E149" s="20" t="s">
        <v>165</v>
      </c>
      <c r="F149" s="7"/>
      <c r="G149" s="19">
        <v>0</v>
      </c>
      <c r="H149" s="20" t="s">
        <v>165</v>
      </c>
      <c r="I149" s="7">
        <f t="shared" si="2"/>
        <v>0</v>
      </c>
      <c r="J149"/>
      <c r="K149"/>
      <c r="L149"/>
      <c r="M149"/>
      <c r="N149"/>
      <c r="O149"/>
      <c r="P149"/>
    </row>
    <row r="150" spans="1:16" ht="15" x14ac:dyDescent="0.2">
      <c r="A150" s="315"/>
      <c r="B150" s="319"/>
      <c r="C150" s="18" t="s">
        <v>10</v>
      </c>
      <c r="D150" s="19">
        <v>0</v>
      </c>
      <c r="E150" s="20" t="s">
        <v>165</v>
      </c>
      <c r="F150" s="7"/>
      <c r="G150" s="19">
        <v>0</v>
      </c>
      <c r="H150" s="20" t="s">
        <v>165</v>
      </c>
      <c r="I150" s="7">
        <f t="shared" si="2"/>
        <v>0</v>
      </c>
      <c r="J150"/>
      <c r="K150"/>
      <c r="L150"/>
      <c r="M150"/>
      <c r="N150"/>
      <c r="O150"/>
      <c r="P150"/>
    </row>
    <row r="151" spans="1:16" ht="15" x14ac:dyDescent="0.2">
      <c r="A151" s="315"/>
      <c r="B151" s="319"/>
      <c r="C151" s="18" t="s">
        <v>24</v>
      </c>
      <c r="D151" s="19">
        <v>0</v>
      </c>
      <c r="E151" s="20" t="s">
        <v>165</v>
      </c>
      <c r="F151" s="7"/>
      <c r="G151" s="19">
        <v>0</v>
      </c>
      <c r="H151" s="20" t="s">
        <v>165</v>
      </c>
      <c r="I151" s="7">
        <f t="shared" si="2"/>
        <v>0</v>
      </c>
      <c r="J151"/>
      <c r="K151"/>
      <c r="L151"/>
      <c r="M151"/>
      <c r="N151"/>
      <c r="O151"/>
      <c r="P151"/>
    </row>
    <row r="152" spans="1:16" ht="15" x14ac:dyDescent="0.2">
      <c r="A152" s="315"/>
      <c r="B152" s="319"/>
      <c r="C152" s="189" t="s">
        <v>25</v>
      </c>
      <c r="D152" s="19">
        <v>0</v>
      </c>
      <c r="E152" s="20" t="s">
        <v>165</v>
      </c>
      <c r="F152" s="7"/>
      <c r="G152" s="19">
        <v>0</v>
      </c>
      <c r="H152" s="20" t="s">
        <v>165</v>
      </c>
      <c r="I152" s="7">
        <f t="shared" si="2"/>
        <v>0</v>
      </c>
      <c r="J152"/>
      <c r="K152"/>
      <c r="L152"/>
      <c r="M152"/>
      <c r="N152"/>
      <c r="O152"/>
      <c r="P152"/>
    </row>
    <row r="153" spans="1:16" ht="15" x14ac:dyDescent="0.2">
      <c r="A153" s="315"/>
      <c r="B153" s="319"/>
      <c r="C153" s="189" t="s">
        <v>359</v>
      </c>
      <c r="D153" s="19">
        <v>0</v>
      </c>
      <c r="E153" s="20" t="s">
        <v>165</v>
      </c>
      <c r="F153" s="7"/>
      <c r="G153" s="19">
        <v>0</v>
      </c>
      <c r="H153" s="20" t="s">
        <v>165</v>
      </c>
      <c r="I153" s="7">
        <f t="shared" si="2"/>
        <v>0</v>
      </c>
      <c r="J153"/>
      <c r="K153"/>
      <c r="L153"/>
      <c r="M153"/>
      <c r="N153"/>
      <c r="O153"/>
      <c r="P153"/>
    </row>
    <row r="154" spans="1:16" ht="15" x14ac:dyDescent="0.2">
      <c r="A154" s="315"/>
      <c r="B154" s="319"/>
      <c r="C154" s="61" t="s">
        <v>91</v>
      </c>
      <c r="D154" s="59">
        <f>SUM(D140:D153)</f>
        <v>0</v>
      </c>
      <c r="E154" s="60" t="s">
        <v>165</v>
      </c>
      <c r="F154" s="59"/>
      <c r="G154" s="59">
        <f>SUM(G140:G153)</f>
        <v>0</v>
      </c>
      <c r="H154" s="60" t="s">
        <v>165</v>
      </c>
      <c r="I154" s="59">
        <f t="shared" si="2"/>
        <v>0</v>
      </c>
      <c r="J154"/>
      <c r="K154"/>
      <c r="L154"/>
      <c r="M154"/>
      <c r="N154"/>
      <c r="O154"/>
      <c r="P154"/>
    </row>
    <row r="155" spans="1:16" ht="15.75" thickBot="1" x14ac:dyDescent="0.25">
      <c r="A155" s="315"/>
      <c r="B155" s="320"/>
      <c r="C155" s="276" t="s">
        <v>26</v>
      </c>
      <c r="D155" s="208">
        <f>SUM(D127,D138,D154)</f>
        <v>0</v>
      </c>
      <c r="E155" s="206" t="s">
        <v>165</v>
      </c>
      <c r="F155" s="208"/>
      <c r="G155" s="208">
        <f>SUM(G127,G138,G154)</f>
        <v>0</v>
      </c>
      <c r="H155" s="206" t="s">
        <v>165</v>
      </c>
      <c r="I155" s="208">
        <f t="shared" si="2"/>
        <v>0</v>
      </c>
      <c r="J155"/>
      <c r="K155"/>
      <c r="L155"/>
      <c r="M155"/>
      <c r="N155"/>
      <c r="O155"/>
      <c r="P155"/>
    </row>
    <row r="156" spans="1:16" ht="15" x14ac:dyDescent="0.2">
      <c r="A156" s="299" t="s">
        <v>134</v>
      </c>
      <c r="B156" s="306" t="s">
        <v>508</v>
      </c>
      <c r="C156" s="191" t="s">
        <v>436</v>
      </c>
      <c r="D156" s="19">
        <v>0</v>
      </c>
      <c r="E156" s="20" t="s">
        <v>165</v>
      </c>
      <c r="F156" s="75"/>
      <c r="G156" s="19">
        <v>0</v>
      </c>
      <c r="H156" s="20" t="s">
        <v>165</v>
      </c>
      <c r="I156" s="19">
        <f t="shared" si="2"/>
        <v>0</v>
      </c>
      <c r="J156"/>
      <c r="K156"/>
      <c r="L156"/>
      <c r="M156"/>
      <c r="N156"/>
      <c r="O156"/>
      <c r="P156"/>
    </row>
    <row r="157" spans="1:16" ht="15" x14ac:dyDescent="0.2">
      <c r="A157" s="299"/>
      <c r="B157" s="306"/>
      <c r="C157" s="18" t="s">
        <v>114</v>
      </c>
      <c r="D157" s="19">
        <v>0</v>
      </c>
      <c r="E157" s="20" t="s">
        <v>165</v>
      </c>
      <c r="F157" s="14"/>
      <c r="G157" s="19">
        <v>0</v>
      </c>
      <c r="H157" s="20" t="s">
        <v>165</v>
      </c>
      <c r="I157" s="11">
        <f t="shared" si="2"/>
        <v>0</v>
      </c>
      <c r="J157"/>
      <c r="K157"/>
      <c r="L157"/>
      <c r="M157"/>
      <c r="N157"/>
      <c r="O157"/>
      <c r="P157"/>
    </row>
    <row r="158" spans="1:16" ht="15" x14ac:dyDescent="0.2">
      <c r="A158" s="299"/>
      <c r="B158" s="306"/>
      <c r="C158" s="18" t="s">
        <v>533</v>
      </c>
      <c r="D158" s="19">
        <v>0</v>
      </c>
      <c r="E158" s="20" t="s">
        <v>165</v>
      </c>
      <c r="F158" s="11"/>
      <c r="G158" s="19">
        <v>0</v>
      </c>
      <c r="H158" s="20" t="s">
        <v>165</v>
      </c>
      <c r="I158" s="11">
        <f t="shared" si="2"/>
        <v>0</v>
      </c>
      <c r="J158"/>
      <c r="K158"/>
      <c r="L158"/>
      <c r="M158"/>
      <c r="N158"/>
      <c r="O158"/>
      <c r="P158"/>
    </row>
    <row r="159" spans="1:16" ht="15" x14ac:dyDescent="0.2">
      <c r="A159" s="299"/>
      <c r="B159" s="306"/>
      <c r="C159" s="18" t="s">
        <v>115</v>
      </c>
      <c r="D159" s="19">
        <v>0</v>
      </c>
      <c r="E159" s="20" t="s">
        <v>165</v>
      </c>
      <c r="F159" s="14"/>
      <c r="G159" s="19">
        <v>0</v>
      </c>
      <c r="H159" s="20" t="s">
        <v>165</v>
      </c>
      <c r="I159" s="11">
        <f t="shared" si="2"/>
        <v>0</v>
      </c>
      <c r="J159"/>
      <c r="K159"/>
      <c r="L159"/>
      <c r="M159"/>
      <c r="N159"/>
      <c r="O159"/>
      <c r="P159"/>
    </row>
    <row r="160" spans="1:16" ht="15" x14ac:dyDescent="0.2">
      <c r="A160" s="299"/>
      <c r="B160" s="306"/>
      <c r="C160" s="18" t="s">
        <v>116</v>
      </c>
      <c r="D160" s="19">
        <v>0</v>
      </c>
      <c r="E160" s="20" t="s">
        <v>165</v>
      </c>
      <c r="F160" s="14"/>
      <c r="G160" s="19">
        <v>0</v>
      </c>
      <c r="H160" s="20" t="s">
        <v>165</v>
      </c>
      <c r="I160" s="11">
        <f t="shared" si="2"/>
        <v>0</v>
      </c>
      <c r="J160"/>
      <c r="K160"/>
      <c r="L160"/>
      <c r="M160"/>
      <c r="N160"/>
      <c r="O160"/>
      <c r="P160"/>
    </row>
    <row r="161" spans="1:16" ht="15" x14ac:dyDescent="0.2">
      <c r="A161" s="299"/>
      <c r="B161" s="306"/>
      <c r="C161" s="18" t="s">
        <v>276</v>
      </c>
      <c r="D161" s="19">
        <v>0</v>
      </c>
      <c r="E161" s="20" t="s">
        <v>165</v>
      </c>
      <c r="F161" s="14"/>
      <c r="G161" s="19">
        <v>0</v>
      </c>
      <c r="H161" s="20" t="s">
        <v>165</v>
      </c>
      <c r="I161" s="11">
        <f t="shared" si="2"/>
        <v>0</v>
      </c>
      <c r="J161"/>
      <c r="K161"/>
      <c r="L161"/>
      <c r="M161"/>
      <c r="N161"/>
      <c r="O161"/>
      <c r="P161"/>
    </row>
    <row r="162" spans="1:16" ht="15" x14ac:dyDescent="0.2">
      <c r="A162" s="299"/>
      <c r="B162" s="306"/>
      <c r="C162" s="18" t="s">
        <v>124</v>
      </c>
      <c r="D162" s="19">
        <v>0</v>
      </c>
      <c r="E162" s="20" t="s">
        <v>165</v>
      </c>
      <c r="F162" s="19"/>
      <c r="G162" s="19">
        <v>0</v>
      </c>
      <c r="H162" s="20" t="s">
        <v>165</v>
      </c>
      <c r="I162" s="19">
        <f t="shared" si="2"/>
        <v>0</v>
      </c>
      <c r="J162"/>
      <c r="K162"/>
      <c r="L162"/>
      <c r="M162"/>
      <c r="N162"/>
      <c r="O162"/>
      <c r="P162"/>
    </row>
    <row r="163" spans="1:16" ht="15" x14ac:dyDescent="0.2">
      <c r="A163" s="299"/>
      <c r="B163" s="306"/>
      <c r="C163" s="18" t="s">
        <v>443</v>
      </c>
      <c r="D163" s="19">
        <v>0</v>
      </c>
      <c r="E163" s="20" t="s">
        <v>165</v>
      </c>
      <c r="F163" s="11"/>
      <c r="G163" s="19">
        <v>0</v>
      </c>
      <c r="H163" s="20" t="s">
        <v>165</v>
      </c>
      <c r="I163" s="11">
        <f t="shared" si="2"/>
        <v>0</v>
      </c>
      <c r="J163"/>
      <c r="K163"/>
      <c r="L163"/>
      <c r="M163"/>
      <c r="N163"/>
      <c r="O163"/>
      <c r="P163"/>
    </row>
    <row r="164" spans="1:16" ht="15" x14ac:dyDescent="0.2">
      <c r="A164" s="299"/>
      <c r="B164" s="306"/>
      <c r="C164" s="18" t="s">
        <v>528</v>
      </c>
      <c r="D164" s="19">
        <v>0</v>
      </c>
      <c r="E164" s="20" t="s">
        <v>165</v>
      </c>
      <c r="F164" s="11"/>
      <c r="G164" s="19">
        <v>0</v>
      </c>
      <c r="H164" s="20" t="s">
        <v>165</v>
      </c>
      <c r="I164" s="11">
        <f t="shared" si="2"/>
        <v>0</v>
      </c>
      <c r="J164"/>
      <c r="K164"/>
      <c r="L164"/>
      <c r="M164"/>
      <c r="N164"/>
      <c r="O164"/>
      <c r="P164"/>
    </row>
    <row r="165" spans="1:16" ht="15" x14ac:dyDescent="0.2">
      <c r="A165" s="299"/>
      <c r="B165" s="306"/>
      <c r="C165" s="18" t="s">
        <v>277</v>
      </c>
      <c r="D165" s="19">
        <v>0</v>
      </c>
      <c r="E165" s="20" t="s">
        <v>165</v>
      </c>
      <c r="F165" s="11"/>
      <c r="G165" s="19">
        <v>0</v>
      </c>
      <c r="H165" s="20" t="s">
        <v>165</v>
      </c>
      <c r="I165" s="11">
        <f t="shared" si="2"/>
        <v>0</v>
      </c>
      <c r="J165"/>
      <c r="K165"/>
      <c r="L165"/>
      <c r="M165"/>
      <c r="N165"/>
      <c r="O165"/>
      <c r="P165"/>
    </row>
    <row r="166" spans="1:16" ht="15" x14ac:dyDescent="0.2">
      <c r="A166" s="299"/>
      <c r="B166" s="306"/>
      <c r="C166" s="18" t="s">
        <v>117</v>
      </c>
      <c r="D166" s="19">
        <v>0</v>
      </c>
      <c r="E166" s="20" t="s">
        <v>165</v>
      </c>
      <c r="F166" s="11"/>
      <c r="G166" s="19">
        <v>0</v>
      </c>
      <c r="H166" s="20" t="s">
        <v>165</v>
      </c>
      <c r="I166" s="11">
        <f t="shared" si="2"/>
        <v>0</v>
      </c>
      <c r="J166"/>
      <c r="K166"/>
      <c r="L166"/>
      <c r="M166"/>
      <c r="N166"/>
      <c r="O166"/>
      <c r="P166"/>
    </row>
    <row r="167" spans="1:16" ht="15" x14ac:dyDescent="0.2">
      <c r="A167" s="299"/>
      <c r="B167" s="306"/>
      <c r="C167" s="188" t="s">
        <v>278</v>
      </c>
      <c r="D167" s="19">
        <v>0</v>
      </c>
      <c r="E167" s="20" t="s">
        <v>165</v>
      </c>
      <c r="F167" s="11"/>
      <c r="G167" s="19">
        <v>0</v>
      </c>
      <c r="H167" s="20" t="s">
        <v>165</v>
      </c>
      <c r="I167" s="11">
        <f t="shared" si="2"/>
        <v>0</v>
      </c>
      <c r="J167"/>
      <c r="K167"/>
      <c r="L167"/>
      <c r="M167"/>
      <c r="N167"/>
      <c r="O167"/>
      <c r="P167"/>
    </row>
    <row r="168" spans="1:16" ht="15" x14ac:dyDescent="0.2">
      <c r="A168" s="299"/>
      <c r="B168" s="306"/>
      <c r="C168" s="18" t="s">
        <v>118</v>
      </c>
      <c r="D168" s="19">
        <v>0</v>
      </c>
      <c r="E168" s="20" t="s">
        <v>165</v>
      </c>
      <c r="F168" s="11"/>
      <c r="G168" s="19">
        <v>0</v>
      </c>
      <c r="H168" s="20" t="s">
        <v>165</v>
      </c>
      <c r="I168" s="11">
        <f t="shared" si="2"/>
        <v>0</v>
      </c>
      <c r="J168"/>
      <c r="K168"/>
      <c r="L168"/>
      <c r="M168"/>
      <c r="N168"/>
      <c r="O168"/>
      <c r="P168"/>
    </row>
    <row r="169" spans="1:16" ht="15.75" thickBot="1" x14ac:dyDescent="0.25">
      <c r="A169" s="299"/>
      <c r="B169" s="307"/>
      <c r="C169" s="276" t="s">
        <v>26</v>
      </c>
      <c r="D169" s="208">
        <f>SUM(D156:D168)</f>
        <v>0</v>
      </c>
      <c r="E169" s="206" t="s">
        <v>165</v>
      </c>
      <c r="F169" s="208"/>
      <c r="G169" s="208">
        <f>SUM(G156:G168)</f>
        <v>0</v>
      </c>
      <c r="H169" s="206" t="s">
        <v>165</v>
      </c>
      <c r="I169" s="208">
        <f t="shared" si="2"/>
        <v>0</v>
      </c>
      <c r="J169"/>
      <c r="K169"/>
      <c r="L169"/>
      <c r="M169"/>
      <c r="N169"/>
      <c r="O169"/>
      <c r="P169"/>
    </row>
    <row r="170" spans="1:16" ht="15" x14ac:dyDescent="0.2">
      <c r="A170" s="299"/>
      <c r="B170" s="300" t="s">
        <v>14</v>
      </c>
      <c r="C170" s="187" t="s">
        <v>486</v>
      </c>
      <c r="D170" s="19">
        <v>0</v>
      </c>
      <c r="E170" s="20" t="s">
        <v>165</v>
      </c>
      <c r="F170" s="19"/>
      <c r="G170" s="19">
        <v>0</v>
      </c>
      <c r="H170" s="20" t="s">
        <v>165</v>
      </c>
      <c r="I170" s="19">
        <f t="shared" si="2"/>
        <v>0</v>
      </c>
      <c r="J170"/>
      <c r="K170"/>
      <c r="L170"/>
      <c r="M170"/>
      <c r="N170"/>
      <c r="O170"/>
      <c r="P170"/>
    </row>
    <row r="171" spans="1:16" ht="15" x14ac:dyDescent="0.2">
      <c r="A171" s="299"/>
      <c r="B171" s="321"/>
      <c r="C171" s="18" t="s">
        <v>378</v>
      </c>
      <c r="D171" s="19">
        <v>0</v>
      </c>
      <c r="E171" s="20" t="s">
        <v>165</v>
      </c>
      <c r="F171" s="11"/>
      <c r="G171" s="19">
        <v>0</v>
      </c>
      <c r="H171" s="20" t="s">
        <v>165</v>
      </c>
      <c r="I171" s="11">
        <f t="shared" si="2"/>
        <v>0</v>
      </c>
      <c r="J171"/>
      <c r="K171"/>
      <c r="L171"/>
      <c r="M171"/>
      <c r="N171"/>
      <c r="O171"/>
      <c r="P171"/>
    </row>
    <row r="172" spans="1:16" ht="15" x14ac:dyDescent="0.2">
      <c r="A172" s="299"/>
      <c r="B172" s="321"/>
      <c r="C172" s="189" t="s">
        <v>377</v>
      </c>
      <c r="D172" s="19">
        <v>0</v>
      </c>
      <c r="E172" s="20" t="s">
        <v>165</v>
      </c>
      <c r="F172" s="7"/>
      <c r="G172" s="19">
        <v>0</v>
      </c>
      <c r="H172" s="20" t="s">
        <v>165</v>
      </c>
      <c r="I172" s="7">
        <f t="shared" si="2"/>
        <v>0</v>
      </c>
      <c r="J172"/>
      <c r="K172"/>
      <c r="L172"/>
      <c r="M172"/>
      <c r="N172"/>
      <c r="O172"/>
      <c r="P172"/>
    </row>
    <row r="173" spans="1:16" ht="15.75" thickBot="1" x14ac:dyDescent="0.25">
      <c r="A173" s="299"/>
      <c r="B173" s="305"/>
      <c r="C173" s="207" t="s">
        <v>26</v>
      </c>
      <c r="D173" s="208">
        <f>SUM(D170:D172)</f>
        <v>0</v>
      </c>
      <c r="E173" s="206" t="s">
        <v>165</v>
      </c>
      <c r="F173" s="208"/>
      <c r="G173" s="208">
        <f>SUM(G170:G172)</f>
        <v>0</v>
      </c>
      <c r="H173" s="206" t="s">
        <v>165</v>
      </c>
      <c r="I173" s="208">
        <f t="shared" si="2"/>
        <v>0</v>
      </c>
      <c r="J173"/>
      <c r="K173"/>
      <c r="L173"/>
      <c r="M173"/>
      <c r="N173"/>
      <c r="O173"/>
      <c r="P173"/>
    </row>
    <row r="174" spans="1:16" ht="15.75" thickBot="1" x14ac:dyDescent="0.25">
      <c r="A174" s="296" t="s">
        <v>517</v>
      </c>
      <c r="B174" s="297"/>
      <c r="C174" s="298"/>
      <c r="D174" s="245">
        <f>SUM(D155,D169,D173)</f>
        <v>0</v>
      </c>
      <c r="E174" s="246" t="s">
        <v>165</v>
      </c>
      <c r="F174" s="247"/>
      <c r="G174" s="245">
        <f>SUM(G155,G169,G173)</f>
        <v>0</v>
      </c>
      <c r="H174" s="246" t="s">
        <v>165</v>
      </c>
      <c r="I174" s="247">
        <f t="shared" si="2"/>
        <v>0</v>
      </c>
      <c r="J174"/>
      <c r="K174"/>
      <c r="L174"/>
      <c r="M174"/>
      <c r="N174"/>
      <c r="O174"/>
      <c r="P174"/>
    </row>
    <row r="175" spans="1:16" ht="15" x14ac:dyDescent="0.2">
      <c r="A175" s="303" t="s">
        <v>132</v>
      </c>
      <c r="B175" s="300" t="s">
        <v>511</v>
      </c>
      <c r="C175" s="183" t="s">
        <v>312</v>
      </c>
      <c r="D175" s="62"/>
      <c r="E175" s="62"/>
      <c r="F175" s="62"/>
      <c r="G175" s="62"/>
      <c r="H175" s="62"/>
      <c r="I175" s="62"/>
      <c r="J175"/>
      <c r="K175"/>
      <c r="L175"/>
      <c r="M175"/>
      <c r="N175"/>
      <c r="O175"/>
      <c r="P175"/>
    </row>
    <row r="176" spans="1:16" ht="15" x14ac:dyDescent="0.2">
      <c r="A176" s="315"/>
      <c r="B176" s="322"/>
      <c r="C176" s="18" t="s">
        <v>421</v>
      </c>
      <c r="D176" s="19">
        <v>0</v>
      </c>
      <c r="E176" s="20" t="s">
        <v>165</v>
      </c>
      <c r="F176" s="7"/>
      <c r="G176" s="19">
        <v>0</v>
      </c>
      <c r="H176" s="20" t="s">
        <v>165</v>
      </c>
      <c r="I176" s="7">
        <f t="shared" ref="I176:I182" si="3">+D176+G176</f>
        <v>0</v>
      </c>
      <c r="J176"/>
      <c r="K176"/>
      <c r="L176"/>
      <c r="M176"/>
      <c r="N176"/>
      <c r="O176"/>
      <c r="P176"/>
    </row>
    <row r="177" spans="1:16" ht="15" x14ac:dyDescent="0.2">
      <c r="A177" s="315"/>
      <c r="B177" s="322"/>
      <c r="C177" s="18" t="s">
        <v>94</v>
      </c>
      <c r="D177" s="19">
        <v>0</v>
      </c>
      <c r="E177" s="20" t="s">
        <v>165</v>
      </c>
      <c r="F177" s="7"/>
      <c r="G177" s="19">
        <v>0</v>
      </c>
      <c r="H177" s="20" t="s">
        <v>165</v>
      </c>
      <c r="I177" s="7">
        <f t="shared" si="3"/>
        <v>0</v>
      </c>
      <c r="J177"/>
      <c r="K177"/>
      <c r="L177"/>
      <c r="M177"/>
      <c r="N177"/>
      <c r="O177"/>
      <c r="P177"/>
    </row>
    <row r="178" spans="1:16" ht="15" x14ac:dyDescent="0.2">
      <c r="A178" s="315"/>
      <c r="B178" s="322"/>
      <c r="C178" s="18" t="s">
        <v>8</v>
      </c>
      <c r="D178" s="19">
        <v>0</v>
      </c>
      <c r="E178" s="20" t="s">
        <v>165</v>
      </c>
      <c r="F178" s="7"/>
      <c r="G178" s="19">
        <v>0</v>
      </c>
      <c r="H178" s="20" t="s">
        <v>165</v>
      </c>
      <c r="I178" s="7">
        <f t="shared" si="3"/>
        <v>0</v>
      </c>
      <c r="J178"/>
      <c r="K178"/>
      <c r="L178"/>
      <c r="M178"/>
      <c r="N178"/>
      <c r="O178"/>
      <c r="P178"/>
    </row>
    <row r="179" spans="1:16" ht="15" x14ac:dyDescent="0.2">
      <c r="A179" s="315"/>
      <c r="B179" s="322"/>
      <c r="C179" s="18" t="s">
        <v>9</v>
      </c>
      <c r="D179" s="19">
        <v>0</v>
      </c>
      <c r="E179" s="20" t="s">
        <v>165</v>
      </c>
      <c r="F179" s="203"/>
      <c r="G179" s="19">
        <v>0</v>
      </c>
      <c r="H179" s="20" t="s">
        <v>165</v>
      </c>
      <c r="I179" s="77">
        <f t="shared" si="3"/>
        <v>0</v>
      </c>
      <c r="J179"/>
      <c r="K179"/>
      <c r="L179"/>
      <c r="M179"/>
      <c r="N179"/>
      <c r="O179"/>
      <c r="P179"/>
    </row>
    <row r="180" spans="1:16" ht="15" x14ac:dyDescent="0.2">
      <c r="A180" s="315"/>
      <c r="B180" s="322"/>
      <c r="C180" s="18" t="s">
        <v>96</v>
      </c>
      <c r="D180" s="19">
        <v>0</v>
      </c>
      <c r="E180" s="20" t="s">
        <v>165</v>
      </c>
      <c r="F180" s="7"/>
      <c r="G180" s="19">
        <v>0</v>
      </c>
      <c r="H180" s="20" t="s">
        <v>165</v>
      </c>
      <c r="I180" s="7">
        <f t="shared" si="3"/>
        <v>0</v>
      </c>
      <c r="J180"/>
      <c r="K180"/>
      <c r="L180"/>
      <c r="M180"/>
      <c r="N180"/>
      <c r="O180"/>
      <c r="P180"/>
    </row>
    <row r="181" spans="1:16" ht="15" x14ac:dyDescent="0.2">
      <c r="A181" s="315"/>
      <c r="B181" s="322"/>
      <c r="C181" s="18" t="s">
        <v>422</v>
      </c>
      <c r="D181" s="19">
        <v>0</v>
      </c>
      <c r="E181" s="20" t="s">
        <v>165</v>
      </c>
      <c r="F181" s="19"/>
      <c r="G181" s="19">
        <v>0</v>
      </c>
      <c r="H181" s="20" t="s">
        <v>165</v>
      </c>
      <c r="I181" s="19">
        <f t="shared" si="3"/>
        <v>0</v>
      </c>
      <c r="J181"/>
      <c r="K181"/>
      <c r="L181"/>
      <c r="M181"/>
      <c r="N181"/>
      <c r="O181"/>
      <c r="P181"/>
    </row>
    <row r="182" spans="1:16" ht="15" x14ac:dyDescent="0.2">
      <c r="A182" s="315"/>
      <c r="B182" s="322"/>
      <c r="C182" s="61" t="s">
        <v>91</v>
      </c>
      <c r="D182" s="59">
        <f>SUM(D176:D181)</f>
        <v>0</v>
      </c>
      <c r="E182" s="78" t="s">
        <v>165</v>
      </c>
      <c r="F182" s="79"/>
      <c r="G182" s="59">
        <f>SUM(G176:G181)</f>
        <v>0</v>
      </c>
      <c r="H182" s="78" t="s">
        <v>165</v>
      </c>
      <c r="I182" s="79">
        <f t="shared" si="3"/>
        <v>0</v>
      </c>
      <c r="J182"/>
      <c r="K182"/>
      <c r="L182"/>
      <c r="M182"/>
      <c r="N182"/>
      <c r="O182"/>
      <c r="P182"/>
    </row>
    <row r="183" spans="1:16" ht="15" x14ac:dyDescent="0.2">
      <c r="A183" s="315"/>
      <c r="B183" s="322"/>
      <c r="C183" s="192" t="s">
        <v>262</v>
      </c>
      <c r="D183" s="94"/>
      <c r="E183" s="95"/>
      <c r="F183" s="94"/>
      <c r="G183" s="94"/>
      <c r="H183" s="95"/>
      <c r="I183" s="94"/>
      <c r="J183"/>
      <c r="K183"/>
      <c r="L183"/>
      <c r="M183"/>
      <c r="N183"/>
      <c r="O183"/>
      <c r="P183"/>
    </row>
    <row r="184" spans="1:16" ht="15" x14ac:dyDescent="0.2">
      <c r="A184" s="315"/>
      <c r="B184" s="322"/>
      <c r="C184" s="18" t="s">
        <v>7</v>
      </c>
      <c r="D184" s="19">
        <v>0</v>
      </c>
      <c r="E184" s="20" t="s">
        <v>165</v>
      </c>
      <c r="F184" s="19"/>
      <c r="G184" s="19">
        <v>0</v>
      </c>
      <c r="H184" s="20" t="s">
        <v>165</v>
      </c>
      <c r="I184" s="19">
        <f t="shared" si="2"/>
        <v>0</v>
      </c>
      <c r="J184"/>
      <c r="K184"/>
      <c r="L184"/>
      <c r="M184"/>
      <c r="N184"/>
      <c r="O184"/>
      <c r="P184"/>
    </row>
    <row r="185" spans="1:16" ht="15" x14ac:dyDescent="0.2">
      <c r="A185" s="315"/>
      <c r="B185" s="322"/>
      <c r="C185" s="18" t="s">
        <v>95</v>
      </c>
      <c r="D185" s="19">
        <v>0</v>
      </c>
      <c r="E185" s="20" t="s">
        <v>165</v>
      </c>
      <c r="F185" s="11"/>
      <c r="G185" s="19">
        <v>0</v>
      </c>
      <c r="H185" s="20" t="s">
        <v>165</v>
      </c>
      <c r="I185" s="11">
        <f t="shared" si="2"/>
        <v>0</v>
      </c>
      <c r="J185"/>
      <c r="K185"/>
      <c r="L185"/>
      <c r="M185"/>
      <c r="N185"/>
      <c r="O185"/>
      <c r="P185"/>
    </row>
    <row r="186" spans="1:16" ht="15" x14ac:dyDescent="0.2">
      <c r="A186" s="315"/>
      <c r="B186" s="322"/>
      <c r="C186" s="18" t="s">
        <v>357</v>
      </c>
      <c r="D186" s="19">
        <v>0</v>
      </c>
      <c r="E186" s="20" t="s">
        <v>165</v>
      </c>
      <c r="F186" s="14"/>
      <c r="G186" s="19">
        <v>0</v>
      </c>
      <c r="H186" s="20" t="s">
        <v>165</v>
      </c>
      <c r="I186" s="11">
        <f t="shared" si="2"/>
        <v>0</v>
      </c>
      <c r="J186"/>
      <c r="K186"/>
      <c r="L186"/>
      <c r="M186"/>
      <c r="N186"/>
      <c r="O186"/>
      <c r="P186"/>
    </row>
    <row r="187" spans="1:16" ht="15" x14ac:dyDescent="0.2">
      <c r="A187" s="315"/>
      <c r="B187" s="322"/>
      <c r="C187" s="18" t="s">
        <v>164</v>
      </c>
      <c r="D187" s="19">
        <v>0</v>
      </c>
      <c r="E187" s="20" t="s">
        <v>165</v>
      </c>
      <c r="F187" s="11"/>
      <c r="G187" s="19">
        <v>0</v>
      </c>
      <c r="H187" s="20" t="s">
        <v>165</v>
      </c>
      <c r="I187" s="11">
        <f t="shared" si="2"/>
        <v>0</v>
      </c>
      <c r="J187"/>
      <c r="K187"/>
      <c r="L187"/>
      <c r="M187"/>
      <c r="N187"/>
      <c r="O187"/>
      <c r="P187"/>
    </row>
    <row r="188" spans="1:16" ht="15" x14ac:dyDescent="0.2">
      <c r="A188" s="315"/>
      <c r="B188" s="322"/>
      <c r="C188" s="18" t="s">
        <v>10</v>
      </c>
      <c r="D188" s="19">
        <v>0</v>
      </c>
      <c r="E188" s="20" t="s">
        <v>165</v>
      </c>
      <c r="F188" s="11"/>
      <c r="G188" s="19">
        <v>0</v>
      </c>
      <c r="H188" s="20" t="s">
        <v>165</v>
      </c>
      <c r="I188" s="11">
        <f t="shared" si="2"/>
        <v>0</v>
      </c>
      <c r="J188"/>
      <c r="K188"/>
      <c r="L188"/>
      <c r="M188"/>
      <c r="N188"/>
      <c r="O188"/>
      <c r="P188"/>
    </row>
    <row r="189" spans="1:16" ht="15" x14ac:dyDescent="0.2">
      <c r="A189" s="315"/>
      <c r="B189" s="322"/>
      <c r="C189" s="61" t="s">
        <v>91</v>
      </c>
      <c r="D189" s="59">
        <f>SUM(D184:D188)</f>
        <v>0</v>
      </c>
      <c r="E189" s="60" t="s">
        <v>165</v>
      </c>
      <c r="F189" s="59"/>
      <c r="G189" s="59">
        <f>SUM(G184:G188)</f>
        <v>0</v>
      </c>
      <c r="H189" s="60" t="s">
        <v>165</v>
      </c>
      <c r="I189" s="59">
        <f t="shared" si="2"/>
        <v>0</v>
      </c>
      <c r="J189"/>
      <c r="K189"/>
      <c r="L189"/>
      <c r="M189"/>
      <c r="N189"/>
      <c r="O189"/>
      <c r="P189"/>
    </row>
    <row r="190" spans="1:16" ht="15.75" thickBot="1" x14ac:dyDescent="0.25">
      <c r="A190" s="315"/>
      <c r="B190" s="302"/>
      <c r="C190" s="276" t="s">
        <v>26</v>
      </c>
      <c r="D190" s="208">
        <f>SUM(D182,D189)</f>
        <v>0</v>
      </c>
      <c r="E190" s="206" t="s">
        <v>165</v>
      </c>
      <c r="F190" s="208"/>
      <c r="G190" s="208">
        <f>SUM(G182,G189)</f>
        <v>0</v>
      </c>
      <c r="H190" s="206" t="s">
        <v>165</v>
      </c>
      <c r="I190" s="208">
        <f t="shared" si="2"/>
        <v>0</v>
      </c>
      <c r="J190"/>
      <c r="K190"/>
      <c r="L190"/>
      <c r="M190"/>
      <c r="N190"/>
      <c r="O190"/>
      <c r="P190"/>
    </row>
    <row r="191" spans="1:16" ht="15" x14ac:dyDescent="0.2">
      <c r="A191" s="315"/>
      <c r="B191" s="300" t="s">
        <v>512</v>
      </c>
      <c r="C191" s="192" t="s">
        <v>160</v>
      </c>
      <c r="D191" s="62"/>
      <c r="E191" s="62"/>
      <c r="F191" s="62"/>
      <c r="G191" s="62"/>
      <c r="H191" s="62"/>
      <c r="I191" s="62"/>
      <c r="J191"/>
      <c r="K191"/>
      <c r="L191"/>
      <c r="M191"/>
      <c r="N191"/>
      <c r="O191"/>
      <c r="P191"/>
    </row>
    <row r="192" spans="1:16" ht="15" x14ac:dyDescent="0.2">
      <c r="A192" s="315"/>
      <c r="B192" s="322"/>
      <c r="C192" s="191" t="s">
        <v>38</v>
      </c>
      <c r="D192" s="19">
        <v>0</v>
      </c>
      <c r="E192" s="20" t="s">
        <v>165</v>
      </c>
      <c r="F192" s="7"/>
      <c r="G192" s="19">
        <v>0</v>
      </c>
      <c r="H192" s="20" t="s">
        <v>165</v>
      </c>
      <c r="I192" s="7">
        <f t="shared" ref="I192:I200" si="4">+D192+G192</f>
        <v>0</v>
      </c>
      <c r="J192"/>
      <c r="K192"/>
      <c r="L192"/>
      <c r="M192"/>
      <c r="N192"/>
      <c r="O192"/>
      <c r="P192"/>
    </row>
    <row r="193" spans="1:16" ht="15" x14ac:dyDescent="0.2">
      <c r="A193" s="315"/>
      <c r="B193" s="322"/>
      <c r="C193" s="191" t="s">
        <v>354</v>
      </c>
      <c r="D193" s="19">
        <v>0</v>
      </c>
      <c r="E193" s="20" t="s">
        <v>165</v>
      </c>
      <c r="F193" s="7"/>
      <c r="G193" s="19">
        <v>0</v>
      </c>
      <c r="H193" s="20" t="s">
        <v>165</v>
      </c>
      <c r="I193" s="7">
        <f t="shared" si="4"/>
        <v>0</v>
      </c>
      <c r="J193"/>
      <c r="K193"/>
      <c r="L193"/>
      <c r="M193"/>
      <c r="N193"/>
      <c r="O193"/>
      <c r="P193"/>
    </row>
    <row r="194" spans="1:16" ht="15" x14ac:dyDescent="0.2">
      <c r="A194" s="315"/>
      <c r="B194" s="322"/>
      <c r="C194" s="18" t="s">
        <v>0</v>
      </c>
      <c r="D194" s="19">
        <v>0</v>
      </c>
      <c r="E194" s="20" t="s">
        <v>165</v>
      </c>
      <c r="F194" s="77"/>
      <c r="G194" s="19">
        <v>0</v>
      </c>
      <c r="H194" s="20" t="s">
        <v>165</v>
      </c>
      <c r="I194" s="77">
        <f t="shared" si="4"/>
        <v>0</v>
      </c>
      <c r="J194"/>
      <c r="K194"/>
      <c r="L194"/>
      <c r="M194"/>
      <c r="N194"/>
      <c r="O194"/>
      <c r="P194"/>
    </row>
    <row r="195" spans="1:16" ht="15" x14ac:dyDescent="0.2">
      <c r="A195" s="315"/>
      <c r="B195" s="322"/>
      <c r="C195" s="191" t="s">
        <v>39</v>
      </c>
      <c r="D195" s="19">
        <v>0</v>
      </c>
      <c r="E195" s="20" t="s">
        <v>165</v>
      </c>
      <c r="F195" s="7"/>
      <c r="G195" s="19">
        <v>0</v>
      </c>
      <c r="H195" s="20" t="s">
        <v>165</v>
      </c>
      <c r="I195" s="7">
        <f t="shared" si="4"/>
        <v>0</v>
      </c>
      <c r="J195"/>
      <c r="K195"/>
      <c r="L195"/>
      <c r="M195"/>
      <c r="N195"/>
      <c r="O195"/>
      <c r="P195"/>
    </row>
    <row r="196" spans="1:16" ht="15" x14ac:dyDescent="0.2">
      <c r="A196" s="315"/>
      <c r="B196" s="322"/>
      <c r="C196" s="18" t="s">
        <v>2</v>
      </c>
      <c r="D196" s="19">
        <v>0</v>
      </c>
      <c r="E196" s="20" t="s">
        <v>165</v>
      </c>
      <c r="F196" s="7"/>
      <c r="G196" s="19">
        <v>0</v>
      </c>
      <c r="H196" s="20" t="s">
        <v>165</v>
      </c>
      <c r="I196" s="7">
        <f t="shared" si="4"/>
        <v>0</v>
      </c>
      <c r="J196"/>
      <c r="K196"/>
      <c r="L196"/>
      <c r="M196"/>
      <c r="N196"/>
      <c r="O196"/>
      <c r="P196"/>
    </row>
    <row r="197" spans="1:16" ht="15" x14ac:dyDescent="0.2">
      <c r="A197" s="315"/>
      <c r="B197" s="322"/>
      <c r="C197" s="191" t="s">
        <v>3</v>
      </c>
      <c r="D197" s="19">
        <v>0</v>
      </c>
      <c r="E197" s="20" t="s">
        <v>165</v>
      </c>
      <c r="F197" s="7"/>
      <c r="G197" s="19">
        <v>0</v>
      </c>
      <c r="H197" s="20" t="s">
        <v>165</v>
      </c>
      <c r="I197" s="7">
        <f t="shared" si="4"/>
        <v>0</v>
      </c>
      <c r="J197"/>
      <c r="K197"/>
      <c r="L197"/>
      <c r="M197"/>
      <c r="N197"/>
      <c r="O197"/>
      <c r="P197"/>
    </row>
    <row r="198" spans="1:16" ht="15" x14ac:dyDescent="0.2">
      <c r="A198" s="315"/>
      <c r="B198" s="322"/>
      <c r="C198" s="195" t="s">
        <v>353</v>
      </c>
      <c r="D198" s="19">
        <v>0</v>
      </c>
      <c r="E198" s="20" t="s">
        <v>165</v>
      </c>
      <c r="F198" s="7"/>
      <c r="G198" s="19">
        <v>0</v>
      </c>
      <c r="H198" s="20" t="s">
        <v>165</v>
      </c>
      <c r="I198" s="7">
        <f t="shared" si="4"/>
        <v>0</v>
      </c>
      <c r="J198"/>
      <c r="K198"/>
      <c r="L198"/>
      <c r="M198"/>
      <c r="N198"/>
      <c r="O198"/>
      <c r="P198"/>
    </row>
    <row r="199" spans="1:16" ht="15" x14ac:dyDescent="0.2">
      <c r="A199" s="315"/>
      <c r="B199" s="322"/>
      <c r="C199" s="18" t="s">
        <v>5</v>
      </c>
      <c r="D199" s="19">
        <v>0</v>
      </c>
      <c r="E199" s="20" t="s">
        <v>165</v>
      </c>
      <c r="F199" s="7"/>
      <c r="G199" s="19">
        <v>0</v>
      </c>
      <c r="H199" s="20" t="s">
        <v>165</v>
      </c>
      <c r="I199" s="7">
        <f t="shared" si="4"/>
        <v>0</v>
      </c>
      <c r="J199"/>
      <c r="K199"/>
      <c r="L199"/>
      <c r="M199"/>
      <c r="N199"/>
      <c r="O199"/>
      <c r="P199"/>
    </row>
    <row r="200" spans="1:16" ht="15" x14ac:dyDescent="0.2">
      <c r="A200" s="315"/>
      <c r="B200" s="322"/>
      <c r="C200" s="61" t="s">
        <v>91</v>
      </c>
      <c r="D200" s="63">
        <f>SUM(D192:D199)</f>
        <v>0</v>
      </c>
      <c r="E200" s="60" t="s">
        <v>165</v>
      </c>
      <c r="F200" s="59"/>
      <c r="G200" s="63">
        <f>SUM(G192:G199)</f>
        <v>0</v>
      </c>
      <c r="H200" s="60" t="s">
        <v>165</v>
      </c>
      <c r="I200" s="59">
        <f t="shared" si="4"/>
        <v>0</v>
      </c>
      <c r="J200"/>
      <c r="K200"/>
      <c r="L200"/>
      <c r="M200"/>
      <c r="N200"/>
      <c r="O200"/>
      <c r="P200"/>
    </row>
    <row r="201" spans="1:16" ht="15" x14ac:dyDescent="0.2">
      <c r="A201" s="315"/>
      <c r="B201" s="322"/>
      <c r="C201" s="192" t="s">
        <v>254</v>
      </c>
      <c r="D201" s="63"/>
      <c r="E201" s="60"/>
      <c r="F201" s="59"/>
      <c r="G201" s="63"/>
      <c r="H201" s="60"/>
      <c r="I201" s="59"/>
      <c r="J201"/>
      <c r="K201"/>
      <c r="L201"/>
      <c r="M201"/>
      <c r="N201"/>
      <c r="O201"/>
      <c r="P201"/>
    </row>
    <row r="202" spans="1:16" ht="15" x14ac:dyDescent="0.2">
      <c r="A202" s="315"/>
      <c r="B202" s="322"/>
      <c r="C202" s="18" t="s">
        <v>532</v>
      </c>
      <c r="D202" s="19">
        <v>0</v>
      </c>
      <c r="E202" s="20" t="s">
        <v>165</v>
      </c>
      <c r="F202" s="19"/>
      <c r="G202" s="19">
        <v>0</v>
      </c>
      <c r="H202" s="20" t="s">
        <v>165</v>
      </c>
      <c r="I202" s="19">
        <f>+D202+G202</f>
        <v>0</v>
      </c>
      <c r="J202"/>
      <c r="K202"/>
      <c r="L202"/>
      <c r="M202"/>
      <c r="N202"/>
      <c r="O202"/>
      <c r="P202"/>
    </row>
    <row r="203" spans="1:16" ht="15" x14ac:dyDescent="0.2">
      <c r="A203" s="315"/>
      <c r="B203" s="322"/>
      <c r="C203" s="18" t="s">
        <v>36</v>
      </c>
      <c r="D203" s="19">
        <v>0</v>
      </c>
      <c r="E203" s="20" t="s">
        <v>165</v>
      </c>
      <c r="F203" s="19"/>
      <c r="G203" s="19">
        <v>0</v>
      </c>
      <c r="H203" s="20" t="s">
        <v>165</v>
      </c>
      <c r="I203" s="19">
        <f>+D203+G203</f>
        <v>0</v>
      </c>
      <c r="J203"/>
      <c r="K203"/>
      <c r="L203"/>
      <c r="M203"/>
      <c r="N203"/>
      <c r="O203"/>
      <c r="P203"/>
    </row>
    <row r="204" spans="1:16" ht="15" x14ac:dyDescent="0.2">
      <c r="A204" s="315"/>
      <c r="B204" s="322"/>
      <c r="C204" s="18" t="s">
        <v>97</v>
      </c>
      <c r="D204" s="19">
        <v>0</v>
      </c>
      <c r="E204" s="20" t="s">
        <v>165</v>
      </c>
      <c r="F204" s="11"/>
      <c r="G204" s="19">
        <v>0</v>
      </c>
      <c r="H204" s="20" t="s">
        <v>165</v>
      </c>
      <c r="I204" s="11">
        <f>+D204+G204</f>
        <v>0</v>
      </c>
      <c r="J204"/>
      <c r="K204"/>
      <c r="L204"/>
      <c r="M204"/>
      <c r="N204"/>
      <c r="O204"/>
      <c r="P204"/>
    </row>
    <row r="205" spans="1:16" ht="15" x14ac:dyDescent="0.2">
      <c r="A205" s="315"/>
      <c r="B205" s="322"/>
      <c r="C205" s="18" t="s">
        <v>52</v>
      </c>
      <c r="D205" s="19">
        <v>0</v>
      </c>
      <c r="E205" s="20" t="s">
        <v>165</v>
      </c>
      <c r="F205" s="11"/>
      <c r="G205" s="19">
        <v>0</v>
      </c>
      <c r="H205" s="20" t="s">
        <v>165</v>
      </c>
      <c r="I205" s="11">
        <f>+D205+G205</f>
        <v>0</v>
      </c>
      <c r="J205"/>
      <c r="K205"/>
      <c r="L205"/>
      <c r="M205"/>
      <c r="N205"/>
      <c r="O205"/>
      <c r="P205"/>
    </row>
    <row r="206" spans="1:16" ht="15" x14ac:dyDescent="0.2">
      <c r="A206" s="315"/>
      <c r="B206" s="322"/>
      <c r="C206" s="61" t="s">
        <v>91</v>
      </c>
      <c r="D206" s="59">
        <f>SUM(D202:D205)</f>
        <v>0</v>
      </c>
      <c r="E206" s="60" t="s">
        <v>165</v>
      </c>
      <c r="F206" s="59"/>
      <c r="G206" s="59">
        <f>SUM(G202:G205)</f>
        <v>0</v>
      </c>
      <c r="H206" s="60" t="s">
        <v>165</v>
      </c>
      <c r="I206" s="59">
        <f>+D206+G206</f>
        <v>0</v>
      </c>
      <c r="J206"/>
      <c r="K206"/>
      <c r="L206"/>
      <c r="M206"/>
      <c r="N206"/>
      <c r="O206"/>
      <c r="P206"/>
    </row>
    <row r="207" spans="1:16" ht="15" x14ac:dyDescent="0.2">
      <c r="A207" s="315"/>
      <c r="B207" s="322"/>
      <c r="C207" s="192" t="s">
        <v>128</v>
      </c>
      <c r="D207" s="79"/>
      <c r="E207" s="78"/>
      <c r="F207" s="79"/>
      <c r="G207" s="79"/>
      <c r="H207" s="78"/>
      <c r="I207" s="79"/>
      <c r="J207"/>
      <c r="K207"/>
      <c r="L207"/>
      <c r="M207"/>
      <c r="N207"/>
      <c r="O207"/>
      <c r="P207"/>
    </row>
    <row r="208" spans="1:16" ht="15" x14ac:dyDescent="0.2">
      <c r="A208" s="315"/>
      <c r="B208" s="322"/>
      <c r="C208" s="18" t="s">
        <v>1</v>
      </c>
      <c r="D208" s="19">
        <v>0</v>
      </c>
      <c r="E208" s="20" t="s">
        <v>165</v>
      </c>
      <c r="F208" s="11"/>
      <c r="G208" s="19">
        <v>0</v>
      </c>
      <c r="H208" s="20" t="s">
        <v>165</v>
      </c>
      <c r="I208" s="11">
        <f t="shared" si="2"/>
        <v>0</v>
      </c>
      <c r="J208"/>
      <c r="K208"/>
      <c r="L208"/>
      <c r="M208"/>
      <c r="N208"/>
      <c r="O208"/>
      <c r="P208"/>
    </row>
    <row r="209" spans="1:16" ht="15" x14ac:dyDescent="0.2">
      <c r="A209" s="315"/>
      <c r="B209" s="322"/>
      <c r="C209" s="18" t="s">
        <v>4</v>
      </c>
      <c r="D209" s="19">
        <v>0</v>
      </c>
      <c r="E209" s="20" t="s">
        <v>165</v>
      </c>
      <c r="F209" s="11"/>
      <c r="G209" s="19">
        <v>0</v>
      </c>
      <c r="H209" s="20" t="s">
        <v>165</v>
      </c>
      <c r="I209" s="11">
        <f t="shared" si="2"/>
        <v>0</v>
      </c>
      <c r="J209"/>
      <c r="K209"/>
      <c r="L209"/>
      <c r="M209"/>
      <c r="N209"/>
      <c r="O209"/>
      <c r="P209"/>
    </row>
    <row r="210" spans="1:16" ht="15" x14ac:dyDescent="0.2">
      <c r="A210" s="315"/>
      <c r="B210" s="322"/>
      <c r="C210" s="61" t="s">
        <v>91</v>
      </c>
      <c r="D210" s="59">
        <f>SUM(D208:D209)</f>
        <v>0</v>
      </c>
      <c r="E210" s="60" t="s">
        <v>165</v>
      </c>
      <c r="F210" s="59"/>
      <c r="G210" s="59">
        <f>SUM(G208:G209)</f>
        <v>0</v>
      </c>
      <c r="H210" s="60" t="s">
        <v>165</v>
      </c>
      <c r="I210" s="59">
        <f t="shared" si="2"/>
        <v>0</v>
      </c>
      <c r="J210"/>
      <c r="K210"/>
      <c r="L210"/>
      <c r="M210"/>
      <c r="N210"/>
      <c r="O210"/>
      <c r="P210"/>
    </row>
    <row r="211" spans="1:16" ht="15.75" thickBot="1" x14ac:dyDescent="0.25">
      <c r="A211" s="315"/>
      <c r="B211" s="302"/>
      <c r="C211" s="276" t="s">
        <v>26</v>
      </c>
      <c r="D211" s="208">
        <f>SUM(D200,D206,D210)</f>
        <v>0</v>
      </c>
      <c r="E211" s="206" t="s">
        <v>165</v>
      </c>
      <c r="F211" s="208"/>
      <c r="G211" s="208">
        <f>SUM(G200,G206,G210)</f>
        <v>0</v>
      </c>
      <c r="H211" s="206" t="s">
        <v>165</v>
      </c>
      <c r="I211" s="208">
        <f t="shared" si="2"/>
        <v>0</v>
      </c>
      <c r="J211"/>
      <c r="K211"/>
      <c r="L211"/>
      <c r="M211"/>
      <c r="N211"/>
      <c r="O211"/>
      <c r="P211"/>
    </row>
    <row r="212" spans="1:16" ht="15" x14ac:dyDescent="0.2">
      <c r="A212" s="299" t="s">
        <v>132</v>
      </c>
      <c r="B212" s="300" t="s">
        <v>513</v>
      </c>
      <c r="C212" s="190" t="s">
        <v>332</v>
      </c>
      <c r="D212" s="210"/>
      <c r="E212" s="210"/>
      <c r="F212" s="210"/>
      <c r="G212" s="59"/>
      <c r="H212" s="59"/>
      <c r="I212" s="64"/>
      <c r="J212"/>
      <c r="K212"/>
      <c r="L212"/>
      <c r="M212"/>
      <c r="N212"/>
      <c r="O212"/>
      <c r="P212"/>
    </row>
    <row r="213" spans="1:16" ht="15" x14ac:dyDescent="0.2">
      <c r="A213" s="299"/>
      <c r="B213" s="301"/>
      <c r="C213" s="18" t="s">
        <v>17</v>
      </c>
      <c r="D213" s="19">
        <v>0</v>
      </c>
      <c r="E213" s="20" t="s">
        <v>165</v>
      </c>
      <c r="F213" s="14"/>
      <c r="G213" s="19">
        <v>0</v>
      </c>
      <c r="H213" s="20" t="s">
        <v>165</v>
      </c>
      <c r="I213" s="17">
        <f>+D213+G213</f>
        <v>0</v>
      </c>
      <c r="J213"/>
      <c r="K213"/>
      <c r="L213"/>
      <c r="M213"/>
      <c r="N213"/>
      <c r="O213"/>
      <c r="P213"/>
    </row>
    <row r="214" spans="1:16" ht="15" x14ac:dyDescent="0.2">
      <c r="A214" s="299"/>
      <c r="B214" s="301"/>
      <c r="C214" s="18" t="s">
        <v>18</v>
      </c>
      <c r="D214" s="19">
        <v>0</v>
      </c>
      <c r="E214" s="20" t="s">
        <v>165</v>
      </c>
      <c r="F214" s="14"/>
      <c r="G214" s="19">
        <v>0</v>
      </c>
      <c r="H214" s="20" t="s">
        <v>165</v>
      </c>
      <c r="I214" s="17">
        <f>+D214+G214</f>
        <v>0</v>
      </c>
      <c r="J214"/>
      <c r="K214"/>
      <c r="L214"/>
      <c r="M214"/>
      <c r="N214"/>
      <c r="O214"/>
      <c r="P214"/>
    </row>
    <row r="215" spans="1:16" ht="15" x14ac:dyDescent="0.2">
      <c r="A215" s="299"/>
      <c r="B215" s="301"/>
      <c r="C215" s="18" t="s">
        <v>6</v>
      </c>
      <c r="D215" s="19">
        <v>0</v>
      </c>
      <c r="E215" s="20" t="s">
        <v>165</v>
      </c>
      <c r="F215" s="14"/>
      <c r="G215" s="19">
        <v>0</v>
      </c>
      <c r="H215" s="20" t="s">
        <v>165</v>
      </c>
      <c r="I215" s="17">
        <f>+D215+G215</f>
        <v>0</v>
      </c>
      <c r="J215"/>
      <c r="K215"/>
      <c r="L215"/>
      <c r="M215"/>
      <c r="N215"/>
      <c r="O215"/>
      <c r="P215"/>
    </row>
    <row r="216" spans="1:16" ht="15" x14ac:dyDescent="0.2">
      <c r="A216" s="299"/>
      <c r="B216" s="301"/>
      <c r="C216" s="18" t="s">
        <v>19</v>
      </c>
      <c r="D216" s="19">
        <v>0</v>
      </c>
      <c r="E216" s="20" t="s">
        <v>165</v>
      </c>
      <c r="F216" s="14"/>
      <c r="G216" s="19">
        <v>0</v>
      </c>
      <c r="H216" s="20" t="s">
        <v>165</v>
      </c>
      <c r="I216" s="17">
        <f>+D216+G216</f>
        <v>0</v>
      </c>
      <c r="J216"/>
      <c r="K216"/>
      <c r="L216"/>
      <c r="M216"/>
      <c r="N216"/>
      <c r="O216"/>
      <c r="P216"/>
    </row>
    <row r="217" spans="1:16" ht="15" x14ac:dyDescent="0.2">
      <c r="A217" s="299"/>
      <c r="B217" s="301"/>
      <c r="C217" s="61" t="s">
        <v>91</v>
      </c>
      <c r="D217" s="59">
        <f>SUM(D213:D216)</f>
        <v>0</v>
      </c>
      <c r="E217" s="60" t="s">
        <v>165</v>
      </c>
      <c r="F217" s="210"/>
      <c r="G217" s="59">
        <f>SUM(G213:G216)</f>
        <v>0</v>
      </c>
      <c r="H217" s="60" t="s">
        <v>165</v>
      </c>
      <c r="I217" s="63">
        <f>+D217+G217</f>
        <v>0</v>
      </c>
      <c r="J217"/>
      <c r="K217"/>
      <c r="L217"/>
      <c r="M217"/>
      <c r="N217"/>
      <c r="O217"/>
      <c r="P217"/>
    </row>
    <row r="218" spans="1:16" ht="15" x14ac:dyDescent="0.2">
      <c r="A218" s="299"/>
      <c r="B218" s="301"/>
      <c r="C218" s="183" t="s">
        <v>161</v>
      </c>
      <c r="D218" s="59"/>
      <c r="E218" s="60"/>
      <c r="F218" s="210"/>
      <c r="G218" s="59"/>
      <c r="H218" s="60"/>
      <c r="I218" s="63"/>
      <c r="J218"/>
      <c r="K218"/>
      <c r="L218"/>
      <c r="M218"/>
      <c r="N218"/>
      <c r="O218"/>
      <c r="P218"/>
    </row>
    <row r="219" spans="1:16" ht="15" x14ac:dyDescent="0.2">
      <c r="A219" s="299"/>
      <c r="B219" s="301"/>
      <c r="C219" s="191" t="s">
        <v>487</v>
      </c>
      <c r="D219" s="19">
        <v>0</v>
      </c>
      <c r="E219" s="20" t="s">
        <v>165</v>
      </c>
      <c r="F219" s="14"/>
      <c r="G219" s="19">
        <v>0</v>
      </c>
      <c r="H219" s="20" t="s">
        <v>165</v>
      </c>
      <c r="I219" s="17">
        <f t="shared" ref="I219:I275" si="5">+D219+G219</f>
        <v>0</v>
      </c>
      <c r="J219"/>
      <c r="K219"/>
      <c r="L219"/>
      <c r="M219"/>
      <c r="N219"/>
      <c r="O219"/>
      <c r="P219"/>
    </row>
    <row r="220" spans="1:16" ht="15" x14ac:dyDescent="0.2">
      <c r="A220" s="299"/>
      <c r="B220" s="301"/>
      <c r="C220" s="191" t="s">
        <v>20</v>
      </c>
      <c r="D220" s="19">
        <v>0</v>
      </c>
      <c r="E220" s="20" t="s">
        <v>165</v>
      </c>
      <c r="F220" s="14"/>
      <c r="G220" s="19">
        <v>0</v>
      </c>
      <c r="H220" s="20" t="s">
        <v>165</v>
      </c>
      <c r="I220" s="17">
        <f t="shared" si="5"/>
        <v>0</v>
      </c>
      <c r="J220"/>
      <c r="K220"/>
      <c r="L220"/>
      <c r="M220"/>
      <c r="N220"/>
      <c r="O220"/>
      <c r="P220"/>
    </row>
    <row r="221" spans="1:16" ht="15" x14ac:dyDescent="0.2">
      <c r="A221" s="299"/>
      <c r="B221" s="301"/>
      <c r="C221" s="18" t="s">
        <v>15</v>
      </c>
      <c r="D221" s="19">
        <v>0</v>
      </c>
      <c r="E221" s="20" t="s">
        <v>165</v>
      </c>
      <c r="F221" s="14"/>
      <c r="G221" s="19">
        <v>0</v>
      </c>
      <c r="H221" s="20" t="s">
        <v>165</v>
      </c>
      <c r="I221" s="17">
        <f t="shared" si="5"/>
        <v>0</v>
      </c>
      <c r="J221"/>
      <c r="K221"/>
      <c r="L221"/>
      <c r="M221"/>
      <c r="N221"/>
      <c r="O221"/>
      <c r="P221"/>
    </row>
    <row r="222" spans="1:16" ht="15" x14ac:dyDescent="0.2">
      <c r="A222" s="299"/>
      <c r="B222" s="301"/>
      <c r="C222" s="18" t="s">
        <v>16</v>
      </c>
      <c r="D222" s="19">
        <v>0</v>
      </c>
      <c r="E222" s="20" t="s">
        <v>165</v>
      </c>
      <c r="F222" s="14"/>
      <c r="G222" s="19">
        <v>0</v>
      </c>
      <c r="H222" s="20" t="s">
        <v>165</v>
      </c>
      <c r="I222" s="17">
        <f t="shared" si="5"/>
        <v>0</v>
      </c>
      <c r="J222"/>
      <c r="K222"/>
      <c r="L222"/>
      <c r="M222"/>
      <c r="N222"/>
      <c r="O222"/>
      <c r="P222"/>
    </row>
    <row r="223" spans="1:16" ht="15" x14ac:dyDescent="0.2">
      <c r="A223" s="299"/>
      <c r="B223" s="301"/>
      <c r="C223" s="18" t="s">
        <v>139</v>
      </c>
      <c r="D223" s="19">
        <v>0</v>
      </c>
      <c r="E223" s="20" t="s">
        <v>165</v>
      </c>
      <c r="F223" s="14"/>
      <c r="G223" s="19">
        <v>0</v>
      </c>
      <c r="H223" s="20" t="s">
        <v>165</v>
      </c>
      <c r="I223" s="17">
        <f t="shared" si="5"/>
        <v>0</v>
      </c>
      <c r="J223"/>
      <c r="K223"/>
      <c r="L223"/>
      <c r="M223"/>
      <c r="N223"/>
      <c r="O223"/>
      <c r="P223"/>
    </row>
    <row r="224" spans="1:16" ht="15" x14ac:dyDescent="0.2">
      <c r="A224" s="299"/>
      <c r="B224" s="301"/>
      <c r="C224" s="18" t="s">
        <v>489</v>
      </c>
      <c r="D224" s="19">
        <v>0</v>
      </c>
      <c r="E224" s="20" t="s">
        <v>165</v>
      </c>
      <c r="F224" s="14"/>
      <c r="G224" s="19">
        <v>0</v>
      </c>
      <c r="H224" s="20" t="s">
        <v>165</v>
      </c>
      <c r="I224" s="17">
        <f t="shared" si="5"/>
        <v>0</v>
      </c>
      <c r="J224"/>
      <c r="K224"/>
      <c r="L224"/>
      <c r="M224"/>
      <c r="N224"/>
      <c r="O224"/>
      <c r="P224"/>
    </row>
    <row r="225" spans="1:16" ht="15" x14ac:dyDescent="0.2">
      <c r="A225" s="299"/>
      <c r="B225" s="301"/>
      <c r="C225" s="18" t="s">
        <v>25</v>
      </c>
      <c r="D225" s="19">
        <v>0</v>
      </c>
      <c r="E225" s="20" t="s">
        <v>165</v>
      </c>
      <c r="F225" s="14"/>
      <c r="G225" s="19">
        <v>0</v>
      </c>
      <c r="H225" s="20" t="s">
        <v>165</v>
      </c>
      <c r="I225" s="17">
        <f t="shared" si="5"/>
        <v>0</v>
      </c>
      <c r="J225"/>
      <c r="K225"/>
      <c r="L225"/>
      <c r="M225"/>
      <c r="N225"/>
      <c r="O225"/>
      <c r="P225"/>
    </row>
    <row r="226" spans="1:16" ht="15" x14ac:dyDescent="0.2">
      <c r="A226" s="299"/>
      <c r="B226" s="301"/>
      <c r="C226" s="18" t="s">
        <v>538</v>
      </c>
      <c r="D226" s="19">
        <v>0</v>
      </c>
      <c r="E226" s="20" t="s">
        <v>165</v>
      </c>
      <c r="F226" s="14"/>
      <c r="G226" s="19">
        <v>0</v>
      </c>
      <c r="H226" s="20" t="s">
        <v>165</v>
      </c>
      <c r="I226" s="17">
        <f t="shared" si="5"/>
        <v>0</v>
      </c>
      <c r="J226"/>
      <c r="K226"/>
      <c r="L226"/>
      <c r="M226"/>
      <c r="N226"/>
      <c r="O226"/>
      <c r="P226"/>
    </row>
    <row r="227" spans="1:16" ht="15" x14ac:dyDescent="0.2">
      <c r="A227" s="299"/>
      <c r="B227" s="301"/>
      <c r="C227" s="197" t="s">
        <v>91</v>
      </c>
      <c r="D227" s="59">
        <f>SUM(D219:D226)</f>
        <v>0</v>
      </c>
      <c r="E227" s="60" t="s">
        <v>165</v>
      </c>
      <c r="F227" s="210"/>
      <c r="G227" s="59">
        <f>SUM(G219:G226)</f>
        <v>0</v>
      </c>
      <c r="H227" s="60" t="s">
        <v>165</v>
      </c>
      <c r="I227" s="63">
        <f t="shared" si="5"/>
        <v>0</v>
      </c>
      <c r="J227"/>
      <c r="K227"/>
      <c r="L227"/>
      <c r="M227"/>
      <c r="N227"/>
      <c r="O227"/>
      <c r="P227"/>
    </row>
    <row r="228" spans="1:16" ht="15" x14ac:dyDescent="0.2">
      <c r="A228" s="299"/>
      <c r="B228" s="301"/>
      <c r="C228" s="192" t="s">
        <v>162</v>
      </c>
      <c r="D228" s="59"/>
      <c r="E228" s="60"/>
      <c r="F228" s="210"/>
      <c r="G228" s="59"/>
      <c r="H228" s="60"/>
      <c r="I228" s="63"/>
      <c r="J228"/>
      <c r="K228"/>
      <c r="L228"/>
      <c r="M228"/>
      <c r="N228"/>
      <c r="O228"/>
      <c r="P228"/>
    </row>
    <row r="229" spans="1:16" ht="15" x14ac:dyDescent="0.2">
      <c r="A229" s="299"/>
      <c r="B229" s="301"/>
      <c r="C229" s="188" t="s">
        <v>357</v>
      </c>
      <c r="D229" s="19">
        <v>0</v>
      </c>
      <c r="E229" s="20" t="s">
        <v>165</v>
      </c>
      <c r="F229" s="14"/>
      <c r="G229" s="19">
        <v>0</v>
      </c>
      <c r="H229" s="20" t="s">
        <v>165</v>
      </c>
      <c r="I229" s="17">
        <f t="shared" si="5"/>
        <v>0</v>
      </c>
      <c r="J229"/>
      <c r="K229"/>
      <c r="L229"/>
      <c r="M229"/>
      <c r="N229"/>
      <c r="O229"/>
      <c r="P229"/>
    </row>
    <row r="230" spans="1:16" ht="15" x14ac:dyDescent="0.2">
      <c r="A230" s="299"/>
      <c r="B230" s="301"/>
      <c r="C230" s="18" t="s">
        <v>22</v>
      </c>
      <c r="D230" s="19">
        <v>0</v>
      </c>
      <c r="E230" s="20" t="s">
        <v>165</v>
      </c>
      <c r="F230" s="14"/>
      <c r="G230" s="19">
        <v>0</v>
      </c>
      <c r="H230" s="20" t="s">
        <v>165</v>
      </c>
      <c r="I230" s="17">
        <f t="shared" si="5"/>
        <v>0</v>
      </c>
      <c r="J230"/>
      <c r="K230"/>
      <c r="L230"/>
      <c r="M230"/>
      <c r="N230"/>
      <c r="O230"/>
      <c r="P230"/>
    </row>
    <row r="231" spans="1:16" ht="15" x14ac:dyDescent="0.2">
      <c r="A231" s="299"/>
      <c r="B231" s="301"/>
      <c r="C231" s="188" t="s">
        <v>23</v>
      </c>
      <c r="D231" s="19">
        <v>0</v>
      </c>
      <c r="E231" s="20" t="s">
        <v>165</v>
      </c>
      <c r="F231" s="14"/>
      <c r="G231" s="19">
        <v>0</v>
      </c>
      <c r="H231" s="20" t="s">
        <v>165</v>
      </c>
      <c r="I231" s="17">
        <f t="shared" si="5"/>
        <v>0</v>
      </c>
      <c r="J231"/>
      <c r="K231"/>
      <c r="L231"/>
      <c r="M231"/>
      <c r="N231"/>
      <c r="O231"/>
      <c r="P231"/>
    </row>
    <row r="232" spans="1:16" ht="15" x14ac:dyDescent="0.2">
      <c r="A232" s="299"/>
      <c r="B232" s="301"/>
      <c r="C232" s="18" t="s">
        <v>24</v>
      </c>
      <c r="D232" s="19">
        <v>0</v>
      </c>
      <c r="E232" s="20" t="s">
        <v>165</v>
      </c>
      <c r="F232" s="14"/>
      <c r="G232" s="19">
        <v>0</v>
      </c>
      <c r="H232" s="20" t="s">
        <v>165</v>
      </c>
      <c r="I232" s="17">
        <f t="shared" si="5"/>
        <v>0</v>
      </c>
      <c r="J232"/>
      <c r="K232"/>
      <c r="L232"/>
      <c r="M232"/>
      <c r="N232"/>
      <c r="O232"/>
      <c r="P232"/>
    </row>
    <row r="233" spans="1:16" ht="15" x14ac:dyDescent="0.2">
      <c r="A233" s="299"/>
      <c r="B233" s="301"/>
      <c r="C233" s="61" t="s">
        <v>91</v>
      </c>
      <c r="D233" s="59">
        <f>SUM(D229:D232)</f>
        <v>0</v>
      </c>
      <c r="E233" s="60" t="s">
        <v>165</v>
      </c>
      <c r="F233" s="210"/>
      <c r="G233" s="59">
        <f>SUM(G229:G232)</f>
        <v>0</v>
      </c>
      <c r="H233" s="60" t="s">
        <v>165</v>
      </c>
      <c r="I233" s="63">
        <f t="shared" si="5"/>
        <v>0</v>
      </c>
      <c r="J233"/>
      <c r="K233"/>
      <c r="L233"/>
      <c r="M233"/>
      <c r="N233"/>
      <c r="O233"/>
      <c r="P233"/>
    </row>
    <row r="234" spans="1:16" ht="15" x14ac:dyDescent="0.2">
      <c r="A234" s="299"/>
      <c r="B234" s="301"/>
      <c r="C234" s="183" t="s">
        <v>163</v>
      </c>
      <c r="D234" s="59"/>
      <c r="E234" s="60"/>
      <c r="F234" s="210"/>
      <c r="G234" s="59"/>
      <c r="H234" s="60"/>
      <c r="I234" s="63"/>
      <c r="J234"/>
      <c r="K234"/>
      <c r="L234"/>
      <c r="M234"/>
      <c r="N234"/>
      <c r="O234"/>
      <c r="P234"/>
    </row>
    <row r="235" spans="1:16" ht="15" x14ac:dyDescent="0.2">
      <c r="A235" s="299"/>
      <c r="B235" s="301"/>
      <c r="C235" s="191" t="s">
        <v>491</v>
      </c>
      <c r="D235" s="19">
        <v>0</v>
      </c>
      <c r="E235" s="20" t="s">
        <v>165</v>
      </c>
      <c r="F235" s="14"/>
      <c r="G235" s="19">
        <v>0</v>
      </c>
      <c r="H235" s="20" t="s">
        <v>165</v>
      </c>
      <c r="I235" s="17">
        <f t="shared" si="5"/>
        <v>0</v>
      </c>
      <c r="J235"/>
      <c r="K235"/>
      <c r="L235"/>
      <c r="M235"/>
      <c r="N235"/>
      <c r="O235"/>
      <c r="P235"/>
    </row>
    <row r="236" spans="1:16" ht="15" x14ac:dyDescent="0.2">
      <c r="A236" s="299"/>
      <c r="B236" s="301"/>
      <c r="C236" s="18" t="s">
        <v>492</v>
      </c>
      <c r="D236" s="19">
        <v>0</v>
      </c>
      <c r="E236" s="20" t="s">
        <v>165</v>
      </c>
      <c r="F236" s="14"/>
      <c r="G236" s="19">
        <v>0</v>
      </c>
      <c r="H236" s="20" t="s">
        <v>165</v>
      </c>
      <c r="I236" s="17">
        <f t="shared" si="5"/>
        <v>0</v>
      </c>
      <c r="J236"/>
      <c r="K236"/>
      <c r="L236"/>
      <c r="M236"/>
      <c r="N236"/>
      <c r="O236"/>
      <c r="P236"/>
    </row>
    <row r="237" spans="1:16" ht="15" x14ac:dyDescent="0.2">
      <c r="A237" s="299"/>
      <c r="B237" s="301"/>
      <c r="C237" s="188" t="s">
        <v>493</v>
      </c>
      <c r="D237" s="19">
        <v>0</v>
      </c>
      <c r="E237" s="20" t="s">
        <v>165</v>
      </c>
      <c r="F237" s="14"/>
      <c r="G237" s="19">
        <v>0</v>
      </c>
      <c r="H237" s="20" t="s">
        <v>165</v>
      </c>
      <c r="I237" s="17">
        <f t="shared" si="5"/>
        <v>0</v>
      </c>
      <c r="J237"/>
      <c r="K237"/>
      <c r="L237"/>
      <c r="M237"/>
      <c r="N237"/>
      <c r="O237"/>
      <c r="P237"/>
    </row>
    <row r="238" spans="1:16" ht="15" x14ac:dyDescent="0.2">
      <c r="A238" s="299"/>
      <c r="B238" s="301"/>
      <c r="C238" s="188" t="s">
        <v>494</v>
      </c>
      <c r="D238" s="19">
        <v>0</v>
      </c>
      <c r="E238" s="20" t="s">
        <v>165</v>
      </c>
      <c r="F238" s="14"/>
      <c r="G238" s="19">
        <v>0</v>
      </c>
      <c r="H238" s="20" t="s">
        <v>165</v>
      </c>
      <c r="I238" s="17">
        <f t="shared" si="5"/>
        <v>0</v>
      </c>
      <c r="J238"/>
      <c r="K238"/>
      <c r="L238"/>
      <c r="M238"/>
      <c r="N238"/>
      <c r="O238"/>
      <c r="P238"/>
    </row>
    <row r="239" spans="1:16" ht="15" x14ac:dyDescent="0.2">
      <c r="A239" s="299"/>
      <c r="B239" s="301"/>
      <c r="C239" s="18" t="s">
        <v>496</v>
      </c>
      <c r="D239" s="19">
        <v>0</v>
      </c>
      <c r="E239" s="20" t="s">
        <v>165</v>
      </c>
      <c r="F239" s="14"/>
      <c r="G239" s="19">
        <v>0</v>
      </c>
      <c r="H239" s="20" t="s">
        <v>165</v>
      </c>
      <c r="I239" s="17">
        <f t="shared" si="5"/>
        <v>0</v>
      </c>
      <c r="J239"/>
      <c r="K239"/>
      <c r="L239"/>
      <c r="M239"/>
      <c r="N239"/>
      <c r="O239"/>
      <c r="P239"/>
    </row>
    <row r="240" spans="1:16" ht="15" x14ac:dyDescent="0.2">
      <c r="A240" s="299"/>
      <c r="B240" s="301"/>
      <c r="C240" s="188" t="s">
        <v>495</v>
      </c>
      <c r="D240" s="19">
        <v>0</v>
      </c>
      <c r="E240" s="20" t="s">
        <v>165</v>
      </c>
      <c r="F240" s="14"/>
      <c r="G240" s="19">
        <v>0</v>
      </c>
      <c r="H240" s="20" t="s">
        <v>165</v>
      </c>
      <c r="I240" s="17">
        <f t="shared" si="5"/>
        <v>0</v>
      </c>
      <c r="J240"/>
      <c r="K240"/>
      <c r="L240"/>
      <c r="M240"/>
      <c r="N240"/>
      <c r="O240"/>
      <c r="P240"/>
    </row>
    <row r="241" spans="1:17" ht="15" x14ac:dyDescent="0.2">
      <c r="A241" s="299"/>
      <c r="B241" s="301"/>
      <c r="C241" s="18" t="s">
        <v>497</v>
      </c>
      <c r="D241" s="19">
        <v>0</v>
      </c>
      <c r="E241" s="20" t="s">
        <v>165</v>
      </c>
      <c r="F241" s="14"/>
      <c r="G241" s="19">
        <v>0</v>
      </c>
      <c r="H241" s="20" t="s">
        <v>165</v>
      </c>
      <c r="I241" s="17">
        <f t="shared" si="5"/>
        <v>0</v>
      </c>
      <c r="J241"/>
      <c r="K241"/>
      <c r="L241"/>
      <c r="M241"/>
      <c r="N241"/>
      <c r="O241"/>
      <c r="P241"/>
    </row>
    <row r="242" spans="1:17" ht="15" x14ac:dyDescent="0.2">
      <c r="A242" s="299"/>
      <c r="B242" s="301"/>
      <c r="C242" s="198" t="s">
        <v>91</v>
      </c>
      <c r="D242" s="59">
        <f>SUM(D235:D241)</f>
        <v>0</v>
      </c>
      <c r="E242" s="60" t="s">
        <v>165</v>
      </c>
      <c r="F242" s="210"/>
      <c r="G242" s="59">
        <f>SUM(G235:G241)</f>
        <v>0</v>
      </c>
      <c r="H242" s="60" t="s">
        <v>165</v>
      </c>
      <c r="I242" s="63">
        <f t="shared" si="5"/>
        <v>0</v>
      </c>
      <c r="J242"/>
      <c r="K242"/>
      <c r="L242"/>
      <c r="M242"/>
      <c r="N242"/>
      <c r="O242"/>
      <c r="P242"/>
    </row>
    <row r="243" spans="1:17" ht="15.75" thickBot="1" x14ac:dyDescent="0.25">
      <c r="A243" s="299"/>
      <c r="B243" s="302"/>
      <c r="C243" s="276" t="s">
        <v>26</v>
      </c>
      <c r="D243" s="208">
        <f>SUM(D217,D227,D233,D242)</f>
        <v>0</v>
      </c>
      <c r="E243" s="206" t="s">
        <v>165</v>
      </c>
      <c r="F243" s="218"/>
      <c r="G243" s="208">
        <f>SUM(G217,G227,G233,G242)</f>
        <v>0</v>
      </c>
      <c r="H243" s="206" t="s">
        <v>165</v>
      </c>
      <c r="I243" s="205">
        <f t="shared" si="5"/>
        <v>0</v>
      </c>
      <c r="J243"/>
      <c r="K243"/>
      <c r="L243"/>
      <c r="M243"/>
      <c r="N243"/>
      <c r="O243"/>
      <c r="P243"/>
    </row>
    <row r="244" spans="1:17" ht="15.75" thickBot="1" x14ac:dyDescent="0.25">
      <c r="A244" s="296" t="s">
        <v>518</v>
      </c>
      <c r="B244" s="297"/>
      <c r="C244" s="298"/>
      <c r="D244" s="245">
        <f>SUM(D190,D211,D243)</f>
        <v>0</v>
      </c>
      <c r="E244" s="246" t="s">
        <v>165</v>
      </c>
      <c r="F244" s="247"/>
      <c r="G244" s="245">
        <f>SUM(G190,G211,G243)</f>
        <v>0</v>
      </c>
      <c r="H244" s="246" t="s">
        <v>165</v>
      </c>
      <c r="I244" s="247">
        <f t="shared" si="5"/>
        <v>0</v>
      </c>
      <c r="J244"/>
      <c r="K244"/>
      <c r="L244"/>
      <c r="M244"/>
      <c r="N244"/>
      <c r="O244"/>
      <c r="P244"/>
    </row>
    <row r="245" spans="1:17" ht="15" x14ac:dyDescent="0.2">
      <c r="A245" s="303" t="s">
        <v>345</v>
      </c>
      <c r="B245" s="300" t="s">
        <v>509</v>
      </c>
      <c r="C245" s="196" t="s">
        <v>347</v>
      </c>
      <c r="D245" s="220"/>
      <c r="E245" s="264"/>
      <c r="F245" s="219"/>
      <c r="G245" s="220"/>
      <c r="H245" s="264"/>
      <c r="I245" s="278"/>
      <c r="J245"/>
      <c r="K245"/>
      <c r="L245"/>
      <c r="M245"/>
      <c r="N245"/>
      <c r="O245"/>
      <c r="P245"/>
    </row>
    <row r="246" spans="1:17" ht="15" x14ac:dyDescent="0.2">
      <c r="A246" s="299"/>
      <c r="B246" s="304"/>
      <c r="C246" s="191" t="s">
        <v>38</v>
      </c>
      <c r="D246" s="11">
        <v>0</v>
      </c>
      <c r="E246" s="12" t="s">
        <v>165</v>
      </c>
      <c r="F246" s="14"/>
      <c r="G246" s="11">
        <v>0</v>
      </c>
      <c r="H246" s="12" t="s">
        <v>165</v>
      </c>
      <c r="I246" s="17">
        <f t="shared" si="5"/>
        <v>0</v>
      </c>
      <c r="J246"/>
      <c r="K246"/>
      <c r="L246"/>
      <c r="M246"/>
      <c r="N246"/>
      <c r="O246"/>
      <c r="P246"/>
    </row>
    <row r="247" spans="1:17" ht="15" x14ac:dyDescent="0.2">
      <c r="A247" s="299"/>
      <c r="B247" s="304"/>
      <c r="C247" s="18" t="s">
        <v>7</v>
      </c>
      <c r="D247" s="11">
        <v>0</v>
      </c>
      <c r="E247" s="12" t="s">
        <v>165</v>
      </c>
      <c r="F247" s="14"/>
      <c r="G247" s="11">
        <v>0</v>
      </c>
      <c r="H247" s="12" t="s">
        <v>165</v>
      </c>
      <c r="I247" s="17">
        <f t="shared" si="5"/>
        <v>0</v>
      </c>
      <c r="J247"/>
      <c r="K247"/>
      <c r="L247"/>
      <c r="M247"/>
      <c r="N247"/>
      <c r="O247"/>
      <c r="P247"/>
    </row>
    <row r="248" spans="1:17" ht="15" x14ac:dyDescent="0.2">
      <c r="A248" s="299"/>
      <c r="B248" s="304"/>
      <c r="C248" s="18" t="s">
        <v>15</v>
      </c>
      <c r="D248" s="11">
        <v>0</v>
      </c>
      <c r="E248" s="12" t="s">
        <v>165</v>
      </c>
      <c r="F248" s="14"/>
      <c r="G248" s="11">
        <v>0</v>
      </c>
      <c r="H248" s="12" t="s">
        <v>165</v>
      </c>
      <c r="I248" s="17">
        <f t="shared" si="5"/>
        <v>0</v>
      </c>
      <c r="J248"/>
      <c r="K248"/>
      <c r="L248"/>
      <c r="M248"/>
      <c r="N248"/>
      <c r="O248"/>
      <c r="P248"/>
    </row>
    <row r="249" spans="1:17" ht="15" x14ac:dyDescent="0.2">
      <c r="A249" s="299"/>
      <c r="B249" s="304"/>
      <c r="C249" s="18" t="s">
        <v>0</v>
      </c>
      <c r="D249" s="11">
        <v>0</v>
      </c>
      <c r="E249" s="12" t="s">
        <v>165</v>
      </c>
      <c r="F249" s="14"/>
      <c r="G249" s="11">
        <v>0</v>
      </c>
      <c r="H249" s="12" t="s">
        <v>165</v>
      </c>
      <c r="I249" s="17">
        <f t="shared" si="5"/>
        <v>0</v>
      </c>
      <c r="J249"/>
      <c r="K249"/>
      <c r="L249"/>
      <c r="M249"/>
      <c r="N249"/>
      <c r="O249"/>
      <c r="P249"/>
    </row>
    <row r="250" spans="1:17" ht="15" x14ac:dyDescent="0.2">
      <c r="A250" s="299"/>
      <c r="B250" s="304"/>
      <c r="C250" s="18" t="s">
        <v>16</v>
      </c>
      <c r="D250" s="11">
        <v>0</v>
      </c>
      <c r="E250" s="12" t="s">
        <v>165</v>
      </c>
      <c r="F250" s="14"/>
      <c r="G250" s="11">
        <v>0</v>
      </c>
      <c r="H250" s="12" t="s">
        <v>165</v>
      </c>
      <c r="I250" s="17">
        <f t="shared" si="5"/>
        <v>0</v>
      </c>
      <c r="J250"/>
      <c r="K250"/>
      <c r="L250"/>
      <c r="M250"/>
      <c r="N250"/>
      <c r="O250"/>
      <c r="P250"/>
    </row>
    <row r="251" spans="1:17" ht="15" x14ac:dyDescent="0.2">
      <c r="A251" s="299"/>
      <c r="B251" s="304"/>
      <c r="C251" s="18" t="s">
        <v>36</v>
      </c>
      <c r="D251" s="11">
        <v>0</v>
      </c>
      <c r="E251" s="12" t="s">
        <v>165</v>
      </c>
      <c r="F251" s="14"/>
      <c r="G251" s="11">
        <v>0</v>
      </c>
      <c r="H251" s="12" t="s">
        <v>165</v>
      </c>
      <c r="I251" s="17">
        <f t="shared" si="5"/>
        <v>0</v>
      </c>
      <c r="J251"/>
      <c r="K251"/>
      <c r="L251"/>
      <c r="M251"/>
      <c r="N251"/>
      <c r="O251"/>
      <c r="P251"/>
    </row>
    <row r="252" spans="1:17" ht="15" x14ac:dyDescent="0.2">
      <c r="A252" s="299"/>
      <c r="B252" s="304"/>
      <c r="C252" s="18" t="s">
        <v>39</v>
      </c>
      <c r="D252" s="11" t="s">
        <v>544</v>
      </c>
      <c r="E252" s="12">
        <f t="shared" ref="E252:E275" si="6">+D252/$I252</f>
        <v>0</v>
      </c>
      <c r="F252" s="14"/>
      <c r="G252" s="11">
        <v>576</v>
      </c>
      <c r="H252" s="12">
        <f t="shared" ref="H252:H275" si="7">+G252/$I252</f>
        <v>1</v>
      </c>
      <c r="I252" s="17">
        <f t="shared" si="5"/>
        <v>576</v>
      </c>
      <c r="J252"/>
      <c r="K252"/>
      <c r="L252"/>
      <c r="M252"/>
      <c r="N252"/>
      <c r="O252"/>
      <c r="P252"/>
      <c r="Q252"/>
    </row>
    <row r="253" spans="1:17" ht="15" x14ac:dyDescent="0.2">
      <c r="A253" s="299"/>
      <c r="B253" s="304"/>
      <c r="C253" s="18" t="s">
        <v>357</v>
      </c>
      <c r="D253" s="11">
        <v>0</v>
      </c>
      <c r="E253" s="12" t="s">
        <v>165</v>
      </c>
      <c r="F253" s="14"/>
      <c r="G253" s="11">
        <v>0</v>
      </c>
      <c r="H253" s="12" t="s">
        <v>165</v>
      </c>
      <c r="I253" s="17">
        <f t="shared" si="5"/>
        <v>0</v>
      </c>
      <c r="J253"/>
      <c r="K253"/>
      <c r="L253"/>
      <c r="M253"/>
      <c r="N253"/>
      <c r="O253"/>
      <c r="P253"/>
      <c r="Q253"/>
    </row>
    <row r="254" spans="1:17" ht="15" x14ac:dyDescent="0.2">
      <c r="A254" s="299"/>
      <c r="B254" s="304"/>
      <c r="C254" s="18" t="s">
        <v>402</v>
      </c>
      <c r="D254" s="11">
        <v>0</v>
      </c>
      <c r="E254" s="12" t="s">
        <v>165</v>
      </c>
      <c r="F254" s="14"/>
      <c r="G254" s="11">
        <v>0</v>
      </c>
      <c r="H254" s="12" t="s">
        <v>165</v>
      </c>
      <c r="I254" s="17">
        <f t="shared" si="5"/>
        <v>0</v>
      </c>
      <c r="J254"/>
      <c r="K254"/>
      <c r="L254"/>
      <c r="M254"/>
      <c r="N254"/>
      <c r="O254"/>
      <c r="P254"/>
      <c r="Q254"/>
    </row>
    <row r="255" spans="1:17" ht="15" x14ac:dyDescent="0.2">
      <c r="A255" s="299"/>
      <c r="B255" s="304"/>
      <c r="C255" s="18" t="s">
        <v>1</v>
      </c>
      <c r="D255" s="11">
        <v>1472</v>
      </c>
      <c r="E255" s="12">
        <f t="shared" si="6"/>
        <v>1</v>
      </c>
      <c r="F255" s="14"/>
      <c r="G255" s="11" t="s">
        <v>544</v>
      </c>
      <c r="H255" s="12">
        <f t="shared" si="7"/>
        <v>0</v>
      </c>
      <c r="I255" s="17">
        <f t="shared" si="5"/>
        <v>1472</v>
      </c>
      <c r="J255"/>
      <c r="K255"/>
      <c r="L255"/>
      <c r="M255"/>
      <c r="N255"/>
      <c r="O255"/>
      <c r="P255"/>
      <c r="Q255"/>
    </row>
    <row r="256" spans="1:17" ht="15" x14ac:dyDescent="0.2">
      <c r="A256" s="299"/>
      <c r="B256" s="304"/>
      <c r="C256" s="18" t="s">
        <v>17</v>
      </c>
      <c r="D256" s="11">
        <v>0</v>
      </c>
      <c r="E256" s="12" t="s">
        <v>165</v>
      </c>
      <c r="F256" s="14"/>
      <c r="G256" s="11">
        <v>0</v>
      </c>
      <c r="H256" s="12" t="s">
        <v>165</v>
      </c>
      <c r="I256" s="17">
        <f t="shared" si="5"/>
        <v>0</v>
      </c>
      <c r="J256"/>
      <c r="K256"/>
      <c r="L256"/>
      <c r="M256"/>
      <c r="N256"/>
      <c r="O256"/>
      <c r="P256"/>
      <c r="Q256"/>
    </row>
    <row r="257" spans="1:17" ht="15" x14ac:dyDescent="0.2">
      <c r="A257" s="299"/>
      <c r="B257" s="304"/>
      <c r="C257" s="18" t="s">
        <v>2</v>
      </c>
      <c r="D257" s="11">
        <v>0</v>
      </c>
      <c r="E257" s="12" t="s">
        <v>165</v>
      </c>
      <c r="F257" s="14"/>
      <c r="G257" s="11">
        <v>0</v>
      </c>
      <c r="H257" s="12" t="s">
        <v>165</v>
      </c>
      <c r="I257" s="17">
        <f t="shared" si="5"/>
        <v>0</v>
      </c>
      <c r="J257"/>
      <c r="K257"/>
      <c r="L257"/>
      <c r="M257"/>
      <c r="N257"/>
      <c r="O257"/>
      <c r="P257"/>
      <c r="Q257"/>
    </row>
    <row r="258" spans="1:17" ht="15" x14ac:dyDescent="0.2">
      <c r="A258" s="299"/>
      <c r="B258" s="304"/>
      <c r="C258" s="18" t="s">
        <v>18</v>
      </c>
      <c r="D258" s="11">
        <v>0</v>
      </c>
      <c r="E258" s="12" t="s">
        <v>165</v>
      </c>
      <c r="F258" s="14"/>
      <c r="G258" s="11">
        <v>0</v>
      </c>
      <c r="H258" s="12" t="s">
        <v>165</v>
      </c>
      <c r="I258" s="17">
        <f t="shared" si="5"/>
        <v>0</v>
      </c>
      <c r="J258"/>
      <c r="K258"/>
      <c r="L258"/>
      <c r="M258"/>
      <c r="N258"/>
      <c r="O258"/>
      <c r="P258"/>
      <c r="Q258"/>
    </row>
    <row r="259" spans="1:17" ht="15" x14ac:dyDescent="0.2">
      <c r="A259" s="299"/>
      <c r="B259" s="304"/>
      <c r="C259" s="18" t="s">
        <v>22</v>
      </c>
      <c r="D259" s="11">
        <v>0</v>
      </c>
      <c r="E259" s="12" t="s">
        <v>165</v>
      </c>
      <c r="F259" s="14"/>
      <c r="G259" s="11">
        <v>0</v>
      </c>
      <c r="H259" s="12" t="s">
        <v>165</v>
      </c>
      <c r="I259" s="17">
        <f t="shared" si="5"/>
        <v>0</v>
      </c>
      <c r="J259"/>
      <c r="K259"/>
      <c r="L259"/>
      <c r="M259"/>
      <c r="N259"/>
      <c r="O259"/>
      <c r="P259"/>
      <c r="Q259"/>
    </row>
    <row r="260" spans="1:17" ht="15" x14ac:dyDescent="0.2">
      <c r="A260" s="299"/>
      <c r="B260" s="304"/>
      <c r="C260" s="18" t="s">
        <v>3</v>
      </c>
      <c r="D260" s="11">
        <v>0</v>
      </c>
      <c r="E260" s="12" t="s">
        <v>165</v>
      </c>
      <c r="F260" s="14"/>
      <c r="G260" s="11">
        <v>0</v>
      </c>
      <c r="H260" s="12" t="s">
        <v>165</v>
      </c>
      <c r="I260" s="17">
        <f t="shared" si="5"/>
        <v>0</v>
      </c>
      <c r="J260"/>
      <c r="K260"/>
      <c r="L260"/>
      <c r="M260"/>
      <c r="N260"/>
      <c r="O260"/>
      <c r="P260"/>
      <c r="Q260"/>
    </row>
    <row r="261" spans="1:17" ht="15" x14ac:dyDescent="0.2">
      <c r="A261" s="299"/>
      <c r="B261" s="304"/>
      <c r="C261" s="18" t="s">
        <v>139</v>
      </c>
      <c r="D261" s="11">
        <v>0</v>
      </c>
      <c r="E261" s="12" t="s">
        <v>165</v>
      </c>
      <c r="F261" s="14"/>
      <c r="G261" s="11">
        <v>0</v>
      </c>
      <c r="H261" s="12" t="s">
        <v>165</v>
      </c>
      <c r="I261" s="17">
        <f t="shared" si="5"/>
        <v>0</v>
      </c>
      <c r="J261"/>
      <c r="K261"/>
      <c r="L261"/>
      <c r="M261"/>
      <c r="N261"/>
      <c r="O261"/>
      <c r="P261"/>
      <c r="Q261"/>
    </row>
    <row r="262" spans="1:17" ht="15" x14ac:dyDescent="0.2">
      <c r="A262" s="299"/>
      <c r="B262" s="304"/>
      <c r="C262" s="18" t="s">
        <v>6</v>
      </c>
      <c r="D262" s="11">
        <v>0</v>
      </c>
      <c r="E262" s="12" t="s">
        <v>165</v>
      </c>
      <c r="F262" s="14"/>
      <c r="G262" s="11">
        <v>0</v>
      </c>
      <c r="H262" s="12" t="s">
        <v>165</v>
      </c>
      <c r="I262" s="17">
        <f t="shared" si="5"/>
        <v>0</v>
      </c>
      <c r="J262"/>
      <c r="K262"/>
      <c r="L262"/>
      <c r="M262"/>
      <c r="N262"/>
      <c r="O262"/>
      <c r="P262"/>
      <c r="Q262"/>
    </row>
    <row r="263" spans="1:17" ht="15" x14ac:dyDescent="0.2">
      <c r="A263" s="299"/>
      <c r="B263" s="304"/>
      <c r="C263" s="18" t="s">
        <v>9</v>
      </c>
      <c r="D263" s="11">
        <v>0</v>
      </c>
      <c r="E263" s="12" t="s">
        <v>165</v>
      </c>
      <c r="F263" s="14"/>
      <c r="G263" s="11">
        <v>0</v>
      </c>
      <c r="H263" s="12" t="s">
        <v>165</v>
      </c>
      <c r="I263" s="17">
        <f t="shared" si="5"/>
        <v>0</v>
      </c>
      <c r="J263"/>
      <c r="K263"/>
      <c r="L263"/>
      <c r="M263"/>
      <c r="N263"/>
      <c r="O263"/>
      <c r="P263"/>
      <c r="Q263"/>
    </row>
    <row r="264" spans="1:17" ht="15" x14ac:dyDescent="0.2">
      <c r="A264" s="299"/>
      <c r="B264" s="304"/>
      <c r="C264" s="18" t="s">
        <v>4</v>
      </c>
      <c r="D264" s="11">
        <v>0</v>
      </c>
      <c r="E264" s="12" t="s">
        <v>165</v>
      </c>
      <c r="F264" s="14"/>
      <c r="G264" s="11">
        <v>0</v>
      </c>
      <c r="H264" s="12" t="s">
        <v>165</v>
      </c>
      <c r="I264" s="17">
        <f t="shared" si="5"/>
        <v>0</v>
      </c>
      <c r="J264"/>
      <c r="K264"/>
      <c r="L264"/>
      <c r="M264"/>
      <c r="N264"/>
      <c r="O264"/>
      <c r="P264"/>
      <c r="Q264"/>
    </row>
    <row r="265" spans="1:17" ht="15" x14ac:dyDescent="0.2">
      <c r="A265" s="299"/>
      <c r="B265" s="304"/>
      <c r="C265" s="18" t="s">
        <v>19</v>
      </c>
      <c r="D265" s="11">
        <v>0</v>
      </c>
      <c r="E265" s="12" t="s">
        <v>165</v>
      </c>
      <c r="F265" s="14"/>
      <c r="G265" s="11">
        <v>0</v>
      </c>
      <c r="H265" s="12" t="s">
        <v>165</v>
      </c>
      <c r="I265" s="17">
        <f t="shared" si="5"/>
        <v>0</v>
      </c>
      <c r="J265"/>
      <c r="K265"/>
      <c r="L265"/>
      <c r="M265"/>
      <c r="N265"/>
      <c r="O265"/>
      <c r="P265"/>
      <c r="Q265"/>
    </row>
    <row r="266" spans="1:17" ht="15" x14ac:dyDescent="0.2">
      <c r="A266" s="299"/>
      <c r="B266" s="304"/>
      <c r="C266" s="18" t="s">
        <v>23</v>
      </c>
      <c r="D266" s="11" t="s">
        <v>544</v>
      </c>
      <c r="E266" s="12">
        <f t="shared" si="6"/>
        <v>0</v>
      </c>
      <c r="F266" s="14"/>
      <c r="G266" s="11">
        <v>1056</v>
      </c>
      <c r="H266" s="12">
        <f t="shared" si="7"/>
        <v>1</v>
      </c>
      <c r="I266" s="17">
        <f t="shared" si="5"/>
        <v>1056</v>
      </c>
      <c r="J266"/>
      <c r="K266"/>
      <c r="L266"/>
      <c r="M266"/>
      <c r="N266"/>
      <c r="O266"/>
      <c r="P266"/>
      <c r="Q266"/>
    </row>
    <row r="267" spans="1:17" ht="15" x14ac:dyDescent="0.2">
      <c r="A267" s="299"/>
      <c r="B267" s="304"/>
      <c r="C267" s="18" t="s">
        <v>24</v>
      </c>
      <c r="D267" s="11">
        <v>0</v>
      </c>
      <c r="E267" s="12" t="s">
        <v>165</v>
      </c>
      <c r="F267" s="14"/>
      <c r="G267" s="11">
        <v>0</v>
      </c>
      <c r="H267" s="12" t="s">
        <v>165</v>
      </c>
      <c r="I267" s="17">
        <f t="shared" si="5"/>
        <v>0</v>
      </c>
      <c r="J267"/>
      <c r="K267"/>
      <c r="L267"/>
      <c r="M267"/>
      <c r="N267"/>
      <c r="O267"/>
      <c r="P267"/>
      <c r="Q267"/>
    </row>
    <row r="268" spans="1:17" ht="15" x14ac:dyDescent="0.2">
      <c r="A268" s="299"/>
      <c r="B268" s="304"/>
      <c r="C268" s="18" t="s">
        <v>52</v>
      </c>
      <c r="D268" s="11">
        <v>0</v>
      </c>
      <c r="E268" s="12" t="s">
        <v>165</v>
      </c>
      <c r="F268" s="14"/>
      <c r="G268" s="11">
        <v>0</v>
      </c>
      <c r="H268" s="12" t="s">
        <v>165</v>
      </c>
      <c r="I268" s="17">
        <f t="shared" si="5"/>
        <v>0</v>
      </c>
      <c r="J268"/>
      <c r="K268"/>
      <c r="L268"/>
      <c r="M268"/>
      <c r="N268"/>
      <c r="O268"/>
      <c r="P268"/>
      <c r="Q268"/>
    </row>
    <row r="269" spans="1:17" ht="15" x14ac:dyDescent="0.2">
      <c r="A269" s="299"/>
      <c r="B269" s="304"/>
      <c r="C269" s="18" t="s">
        <v>25</v>
      </c>
      <c r="D269" s="11" t="s">
        <v>544</v>
      </c>
      <c r="E269" s="12">
        <f t="shared" si="6"/>
        <v>0</v>
      </c>
      <c r="F269" s="14"/>
      <c r="G269" s="11">
        <v>432</v>
      </c>
      <c r="H269" s="12">
        <f t="shared" si="7"/>
        <v>1</v>
      </c>
      <c r="I269" s="17">
        <f t="shared" si="5"/>
        <v>432</v>
      </c>
      <c r="J269"/>
      <c r="K269"/>
      <c r="L269"/>
      <c r="M269"/>
      <c r="N269"/>
      <c r="O269"/>
      <c r="P269"/>
      <c r="Q269"/>
    </row>
    <row r="270" spans="1:17" ht="15" x14ac:dyDescent="0.2">
      <c r="A270" s="299"/>
      <c r="B270" s="304"/>
      <c r="C270" s="18" t="s">
        <v>5</v>
      </c>
      <c r="D270" s="11">
        <v>0</v>
      </c>
      <c r="E270" s="12" t="s">
        <v>165</v>
      </c>
      <c r="F270" s="14"/>
      <c r="G270" s="11">
        <v>0</v>
      </c>
      <c r="H270" s="12" t="s">
        <v>165</v>
      </c>
      <c r="I270" s="17">
        <f t="shared" si="5"/>
        <v>0</v>
      </c>
      <c r="J270"/>
      <c r="K270"/>
      <c r="L270"/>
      <c r="M270"/>
      <c r="N270"/>
      <c r="O270"/>
      <c r="P270"/>
      <c r="Q270"/>
    </row>
    <row r="271" spans="1:17" ht="15.75" thickBot="1" x14ac:dyDescent="0.25">
      <c r="A271" s="299"/>
      <c r="B271" s="305"/>
      <c r="C271" s="276" t="s">
        <v>26</v>
      </c>
      <c r="D271" s="208">
        <f>SUM(D246:D270)</f>
        <v>1472</v>
      </c>
      <c r="E271" s="206">
        <f t="shared" si="6"/>
        <v>0.41628959276018102</v>
      </c>
      <c r="F271" s="218"/>
      <c r="G271" s="208">
        <f>SUM(G246:G270)</f>
        <v>2064</v>
      </c>
      <c r="H271" s="206">
        <f t="shared" si="7"/>
        <v>0.58371040723981904</v>
      </c>
      <c r="I271" s="205">
        <f t="shared" si="5"/>
        <v>3536</v>
      </c>
      <c r="J271"/>
      <c r="K271"/>
      <c r="L271"/>
      <c r="M271"/>
      <c r="N271"/>
      <c r="O271"/>
      <c r="P271"/>
      <c r="Q271"/>
    </row>
    <row r="272" spans="1:17" ht="15" x14ac:dyDescent="0.2">
      <c r="A272" s="299"/>
      <c r="B272" s="300" t="s">
        <v>514</v>
      </c>
      <c r="C272" s="187" t="s">
        <v>472</v>
      </c>
      <c r="D272" s="11">
        <v>0</v>
      </c>
      <c r="E272" s="12" t="s">
        <v>165</v>
      </c>
      <c r="F272" s="214"/>
      <c r="G272" s="11">
        <v>0</v>
      </c>
      <c r="H272" s="12" t="s">
        <v>165</v>
      </c>
      <c r="I272" s="279">
        <f t="shared" si="5"/>
        <v>0</v>
      </c>
      <c r="J272"/>
      <c r="K272"/>
      <c r="L272"/>
      <c r="M272"/>
      <c r="N272"/>
      <c r="O272"/>
      <c r="P272"/>
      <c r="Q272"/>
    </row>
    <row r="273" spans="1:16" ht="15" x14ac:dyDescent="0.2">
      <c r="A273" s="299"/>
      <c r="B273" s="306"/>
      <c r="C273" s="18" t="s">
        <v>473</v>
      </c>
      <c r="D273" s="11">
        <v>0</v>
      </c>
      <c r="E273" s="12" t="s">
        <v>165</v>
      </c>
      <c r="F273" s="14"/>
      <c r="G273" s="11">
        <v>0</v>
      </c>
      <c r="H273" s="12" t="s">
        <v>165</v>
      </c>
      <c r="I273" s="17">
        <f t="shared" si="5"/>
        <v>0</v>
      </c>
      <c r="J273"/>
      <c r="K273"/>
      <c r="L273"/>
      <c r="M273"/>
      <c r="N273"/>
      <c r="O273"/>
      <c r="P273"/>
    </row>
    <row r="274" spans="1:16" ht="15.75" thickBot="1" x14ac:dyDescent="0.25">
      <c r="A274" s="299"/>
      <c r="B274" s="307"/>
      <c r="C274" s="276" t="s">
        <v>26</v>
      </c>
      <c r="D274" s="212">
        <f>SUM(D272:D273)</f>
        <v>0</v>
      </c>
      <c r="E274" s="249" t="s">
        <v>165</v>
      </c>
      <c r="F274" s="211"/>
      <c r="G274" s="212">
        <f>SUM(G272:G273)</f>
        <v>0</v>
      </c>
      <c r="H274" s="249" t="s">
        <v>165</v>
      </c>
      <c r="I274" s="280">
        <f t="shared" si="5"/>
        <v>0</v>
      </c>
      <c r="J274"/>
      <c r="K274"/>
      <c r="L274"/>
      <c r="M274"/>
      <c r="N274"/>
      <c r="O274"/>
      <c r="P274"/>
    </row>
    <row r="275" spans="1:16" ht="15.75" thickBot="1" x14ac:dyDescent="0.25">
      <c r="A275" s="296" t="s">
        <v>519</v>
      </c>
      <c r="B275" s="297"/>
      <c r="C275" s="298"/>
      <c r="D275" s="245">
        <f>SUM(D271,D274)</f>
        <v>1472</v>
      </c>
      <c r="E275" s="246">
        <f t="shared" si="6"/>
        <v>0.41628959276018102</v>
      </c>
      <c r="F275" s="247"/>
      <c r="G275" s="245">
        <f>SUM(G271,G274)</f>
        <v>2064</v>
      </c>
      <c r="H275" s="246">
        <f t="shared" si="7"/>
        <v>0.58371040723981904</v>
      </c>
      <c r="I275" s="247">
        <f t="shared" si="5"/>
        <v>3536</v>
      </c>
      <c r="J275"/>
      <c r="K275"/>
      <c r="L275"/>
      <c r="M275"/>
      <c r="N275"/>
      <c r="O275"/>
      <c r="P275"/>
    </row>
    <row r="276" spans="1:16" x14ac:dyDescent="0.2">
      <c r="D276" s="2"/>
      <c r="E276" s="2"/>
      <c r="F276" s="2"/>
      <c r="G276" s="1"/>
      <c r="H276" s="1"/>
    </row>
  </sheetData>
  <mergeCells count="29">
    <mergeCell ref="B272:B274"/>
    <mergeCell ref="A275:C275"/>
    <mergeCell ref="A174:C174"/>
    <mergeCell ref="A175:A211"/>
    <mergeCell ref="B175:B190"/>
    <mergeCell ref="B191:B211"/>
    <mergeCell ref="A212:A243"/>
    <mergeCell ref="B212:B243"/>
    <mergeCell ref="A244:C244"/>
    <mergeCell ref="A245:A274"/>
    <mergeCell ref="B245:B271"/>
    <mergeCell ref="A114:C114"/>
    <mergeCell ref="A115:A155"/>
    <mergeCell ref="B115:B155"/>
    <mergeCell ref="A156:A173"/>
    <mergeCell ref="B156:B169"/>
    <mergeCell ref="B170:B173"/>
    <mergeCell ref="A39:C39"/>
    <mergeCell ref="A40:A78"/>
    <mergeCell ref="B40:B78"/>
    <mergeCell ref="A79:A113"/>
    <mergeCell ref="B79:B94"/>
    <mergeCell ref="B95:B113"/>
    <mergeCell ref="D6:E6"/>
    <mergeCell ref="G6:H6"/>
    <mergeCell ref="B8:C8"/>
    <mergeCell ref="A9:A38"/>
    <mergeCell ref="B9:B21"/>
    <mergeCell ref="B22:B38"/>
  </mergeCells>
  <printOptions horizontalCentered="1"/>
  <pageMargins left="0.25" right="0.25" top="1" bottom="1" header="0.5" footer="0.5"/>
  <pageSetup orientation="portrait" r:id="rId1"/>
  <headerFooter alignWithMargins="0">
    <oddFooter>&amp;C&amp;10Collin IRO tkm; 10/29/2020; Page &amp;P of &amp;N
...\Faculty Workload\F-T vs P-T Faculty Load Reports\202110 Contact Hours.xlsx</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6"/>
  <sheetViews>
    <sheetView zoomScale="140" zoomScaleNormal="140" workbookViewId="0">
      <pane ySplit="7" topLeftCell="A8" activePane="bottomLeft" state="frozen"/>
      <selection activeCell="A8" sqref="A8"/>
      <selection pane="bottomLeft" activeCell="A8" sqref="A8"/>
    </sheetView>
  </sheetViews>
  <sheetFormatPr defaultColWidth="8.88671875" defaultRowHeight="12.75" x14ac:dyDescent="0.2"/>
  <cols>
    <col min="1" max="1" width="1.77734375" style="9" customWidth="1"/>
    <col min="2" max="2" width="10.77734375" style="9" customWidth="1"/>
    <col min="3" max="3" width="25.77734375" style="9" customWidth="1"/>
    <col min="4" max="4" width="8.77734375" style="9" customWidth="1"/>
    <col min="5" max="5" width="6.77734375" style="9" customWidth="1"/>
    <col min="6" max="6" width="1.77734375" style="9" customWidth="1"/>
    <col min="7" max="7" width="8.77734375" style="9" customWidth="1"/>
    <col min="8" max="8" width="6.77734375" style="9" customWidth="1"/>
    <col min="9" max="9" width="8.77734375" style="9" customWidth="1"/>
    <col min="10" max="12" width="1.77734375" style="9" customWidth="1"/>
    <col min="13" max="13" width="23.44140625" style="9" bestFit="1" customWidth="1"/>
    <col min="14" max="14" width="8.88671875" style="9"/>
    <col min="15" max="17" width="8.88671875" style="16"/>
    <col min="18" max="16384" width="8.88671875" style="9"/>
  </cols>
  <sheetData>
    <row r="1" spans="1:16" ht="12.75" customHeight="1" x14ac:dyDescent="0.2">
      <c r="B1" s="34" t="s">
        <v>286</v>
      </c>
      <c r="C1" s="34"/>
      <c r="D1" s="34"/>
      <c r="E1" s="34"/>
      <c r="F1" s="34"/>
      <c r="G1" s="34"/>
      <c r="H1" s="34"/>
      <c r="I1" s="34"/>
    </row>
    <row r="2" spans="1:16" ht="12.75" customHeight="1" x14ac:dyDescent="0.2">
      <c r="B2" s="34" t="s">
        <v>136</v>
      </c>
      <c r="C2" s="34"/>
      <c r="D2" s="34"/>
      <c r="E2" s="34"/>
      <c r="F2" s="34"/>
      <c r="G2" s="34"/>
      <c r="H2" s="34"/>
      <c r="I2" s="34"/>
    </row>
    <row r="3" spans="1:16" ht="12.75" customHeight="1" x14ac:dyDescent="0.2">
      <c r="B3" s="34" t="s">
        <v>45</v>
      </c>
      <c r="C3" s="34"/>
      <c r="D3" s="34"/>
      <c r="E3" s="34"/>
      <c r="F3" s="34"/>
      <c r="G3" s="34"/>
      <c r="H3" s="34"/>
      <c r="I3" s="34"/>
    </row>
    <row r="4" spans="1:16" ht="12.75" customHeight="1" x14ac:dyDescent="0.2">
      <c r="B4" s="34" t="s">
        <v>298</v>
      </c>
      <c r="C4" s="34"/>
      <c r="D4" s="34"/>
      <c r="E4" s="34"/>
      <c r="F4" s="34"/>
      <c r="G4" s="34"/>
      <c r="H4" s="34"/>
      <c r="I4" s="34"/>
    </row>
    <row r="5" spans="1:16" ht="12.75" customHeight="1" x14ac:dyDescent="0.2">
      <c r="B5" s="101"/>
    </row>
    <row r="6" spans="1:16" ht="12.75" customHeight="1" x14ac:dyDescent="0.2">
      <c r="D6" s="291" t="s">
        <v>50</v>
      </c>
      <c r="E6" s="291"/>
      <c r="F6" s="3"/>
      <c r="G6" s="291" t="s">
        <v>27</v>
      </c>
      <c r="H6" s="291"/>
      <c r="I6" s="3"/>
    </row>
    <row r="7" spans="1:16" ht="12.75" customHeight="1" x14ac:dyDescent="0.2">
      <c r="B7" s="4" t="s">
        <v>28</v>
      </c>
      <c r="C7" s="4" t="s">
        <v>29</v>
      </c>
      <c r="D7" s="5" t="s">
        <v>30</v>
      </c>
      <c r="E7" s="90" t="s">
        <v>31</v>
      </c>
      <c r="F7" s="5"/>
      <c r="G7" s="5" t="s">
        <v>30</v>
      </c>
      <c r="H7" s="90" t="s">
        <v>31</v>
      </c>
      <c r="I7" s="5" t="s">
        <v>32</v>
      </c>
      <c r="M7"/>
      <c r="N7"/>
      <c r="O7"/>
      <c r="P7"/>
    </row>
    <row r="8" spans="1:16" ht="12.75" customHeight="1" thickBot="1" x14ac:dyDescent="0.25">
      <c r="A8" s="236"/>
      <c r="B8" s="295" t="s">
        <v>539</v>
      </c>
      <c r="C8" s="295"/>
      <c r="D8" s="208">
        <f>SUM(D39,D114,D174,D244,D275)</f>
        <v>2400</v>
      </c>
      <c r="E8" s="206">
        <f>D8/$I8</f>
        <v>2.5117213663764234E-2</v>
      </c>
      <c r="F8" s="205"/>
      <c r="G8" s="208">
        <f>SUM(G39,G114,G174,G244,G275)</f>
        <v>93152</v>
      </c>
      <c r="H8" s="206">
        <f>G8/$I8</f>
        <v>0.97488278633623582</v>
      </c>
      <c r="I8" s="208">
        <f>+D8+G8</f>
        <v>95552</v>
      </c>
      <c r="M8"/>
      <c r="N8"/>
      <c r="O8"/>
      <c r="P8"/>
    </row>
    <row r="9" spans="1:16" ht="12.75" customHeight="1" x14ac:dyDescent="0.2">
      <c r="A9" s="308" t="s">
        <v>441</v>
      </c>
      <c r="B9" s="309" t="s">
        <v>509</v>
      </c>
      <c r="C9" s="190" t="s">
        <v>312</v>
      </c>
      <c r="D9" s="94"/>
      <c r="E9" s="95"/>
      <c r="F9" s="94"/>
      <c r="G9" s="94"/>
      <c r="H9" s="95"/>
      <c r="I9" s="94"/>
      <c r="M9"/>
      <c r="N9"/>
      <c r="O9"/>
      <c r="P9"/>
    </row>
    <row r="10" spans="1:16" ht="12.75" customHeight="1" x14ac:dyDescent="0.2">
      <c r="A10" s="308"/>
      <c r="B10" s="310"/>
      <c r="C10" s="191" t="s">
        <v>15</v>
      </c>
      <c r="D10" s="19">
        <v>0</v>
      </c>
      <c r="E10" s="20" t="s">
        <v>165</v>
      </c>
      <c r="F10" s="19"/>
      <c r="G10" s="19">
        <v>0</v>
      </c>
      <c r="H10" s="20" t="s">
        <v>165</v>
      </c>
      <c r="I10" s="19">
        <f t="shared" ref="I10:I73" si="0">+D10+G10</f>
        <v>0</v>
      </c>
      <c r="M10"/>
      <c r="N10"/>
      <c r="O10"/>
      <c r="P10"/>
    </row>
    <row r="11" spans="1:16" ht="12.75" customHeight="1" x14ac:dyDescent="0.2">
      <c r="A11" s="308"/>
      <c r="B11" s="310"/>
      <c r="C11" s="191" t="s">
        <v>39</v>
      </c>
      <c r="D11" s="19">
        <v>0</v>
      </c>
      <c r="E11" s="20" t="s">
        <v>165</v>
      </c>
      <c r="F11" s="11"/>
      <c r="G11" s="19">
        <v>0</v>
      </c>
      <c r="H11" s="20" t="s">
        <v>165</v>
      </c>
      <c r="I11" s="11">
        <f t="shared" si="0"/>
        <v>0</v>
      </c>
      <c r="M11"/>
      <c r="N11"/>
      <c r="O11"/>
      <c r="P11"/>
    </row>
    <row r="12" spans="1:16" ht="12.75" customHeight="1" x14ac:dyDescent="0.2">
      <c r="A12" s="308"/>
      <c r="B12" s="311"/>
      <c r="C12" s="18" t="s">
        <v>357</v>
      </c>
      <c r="D12" s="19">
        <v>0</v>
      </c>
      <c r="E12" s="20" t="s">
        <v>165</v>
      </c>
      <c r="F12" s="11"/>
      <c r="G12" s="19">
        <v>0</v>
      </c>
      <c r="H12" s="20" t="s">
        <v>165</v>
      </c>
      <c r="I12" s="11">
        <f t="shared" si="0"/>
        <v>0</v>
      </c>
      <c r="M12"/>
      <c r="N12"/>
      <c r="O12"/>
      <c r="P12"/>
    </row>
    <row r="13" spans="1:16" ht="12.75" customHeight="1" x14ac:dyDescent="0.2">
      <c r="A13" s="308"/>
      <c r="B13" s="311"/>
      <c r="C13" s="18" t="s">
        <v>1</v>
      </c>
      <c r="D13" s="19">
        <v>0</v>
      </c>
      <c r="E13" s="20" t="s">
        <v>165</v>
      </c>
      <c r="F13" s="11"/>
      <c r="G13" s="19">
        <v>0</v>
      </c>
      <c r="H13" s="20" t="s">
        <v>165</v>
      </c>
      <c r="I13" s="11">
        <f t="shared" si="0"/>
        <v>0</v>
      </c>
      <c r="M13"/>
      <c r="N13"/>
      <c r="O13"/>
      <c r="P13"/>
    </row>
    <row r="14" spans="1:16" ht="12.75" customHeight="1" x14ac:dyDescent="0.2">
      <c r="A14" s="308"/>
      <c r="B14" s="311"/>
      <c r="C14" s="18" t="s">
        <v>17</v>
      </c>
      <c r="D14" s="19">
        <v>0</v>
      </c>
      <c r="E14" s="20" t="s">
        <v>165</v>
      </c>
      <c r="F14" s="14"/>
      <c r="G14" s="19">
        <v>0</v>
      </c>
      <c r="H14" s="20" t="s">
        <v>165</v>
      </c>
      <c r="I14" s="11">
        <f t="shared" si="0"/>
        <v>0</v>
      </c>
      <c r="M14"/>
      <c r="N14"/>
      <c r="O14"/>
      <c r="P14"/>
    </row>
    <row r="15" spans="1:16" ht="12.75" customHeight="1" x14ac:dyDescent="0.2">
      <c r="A15" s="308"/>
      <c r="B15" s="311"/>
      <c r="C15" s="18" t="s">
        <v>22</v>
      </c>
      <c r="D15" s="19">
        <v>0</v>
      </c>
      <c r="E15" s="20" t="s">
        <v>165</v>
      </c>
      <c r="F15" s="11"/>
      <c r="G15" s="19">
        <v>0</v>
      </c>
      <c r="H15" s="20" t="s">
        <v>165</v>
      </c>
      <c r="I15" s="11">
        <f t="shared" si="0"/>
        <v>0</v>
      </c>
      <c r="M15"/>
      <c r="N15"/>
      <c r="O15"/>
      <c r="P15"/>
    </row>
    <row r="16" spans="1:16" ht="12.75" customHeight="1" x14ac:dyDescent="0.2">
      <c r="A16" s="308"/>
      <c r="B16" s="311"/>
      <c r="C16" s="18" t="s">
        <v>6</v>
      </c>
      <c r="D16" s="19">
        <v>0</v>
      </c>
      <c r="E16" s="20" t="s">
        <v>165</v>
      </c>
      <c r="F16" s="11"/>
      <c r="G16" s="19">
        <v>0</v>
      </c>
      <c r="H16" s="20" t="s">
        <v>165</v>
      </c>
      <c r="I16" s="11">
        <f t="shared" si="0"/>
        <v>0</v>
      </c>
      <c r="M16"/>
      <c r="N16"/>
      <c r="O16"/>
      <c r="P16"/>
    </row>
    <row r="17" spans="1:18" ht="12.75" customHeight="1" x14ac:dyDescent="0.2">
      <c r="A17" s="308"/>
      <c r="B17" s="311"/>
      <c r="C17" s="18" t="s">
        <v>19</v>
      </c>
      <c r="D17" s="19">
        <v>0</v>
      </c>
      <c r="E17" s="20" t="s">
        <v>165</v>
      </c>
      <c r="F17" s="11"/>
      <c r="G17" s="19">
        <v>0</v>
      </c>
      <c r="H17" s="20" t="s">
        <v>165</v>
      </c>
      <c r="I17" s="11">
        <f t="shared" si="0"/>
        <v>0</v>
      </c>
      <c r="M17"/>
      <c r="N17"/>
      <c r="O17"/>
      <c r="P17"/>
    </row>
    <row r="18" spans="1:18" ht="12.75" customHeight="1" x14ac:dyDescent="0.2">
      <c r="A18" s="308"/>
      <c r="B18" s="311"/>
      <c r="C18" s="18" t="s">
        <v>23</v>
      </c>
      <c r="D18" s="19">
        <v>0</v>
      </c>
      <c r="E18" s="20" t="s">
        <v>165</v>
      </c>
      <c r="F18" s="11"/>
      <c r="G18" s="19">
        <v>0</v>
      </c>
      <c r="H18" s="20" t="s">
        <v>165</v>
      </c>
      <c r="I18" s="11">
        <f t="shared" si="0"/>
        <v>0</v>
      </c>
      <c r="M18"/>
      <c r="N18"/>
      <c r="O18"/>
      <c r="P18"/>
    </row>
    <row r="19" spans="1:18" ht="12.75" customHeight="1" x14ac:dyDescent="0.2">
      <c r="A19" s="308"/>
      <c r="B19" s="311"/>
      <c r="C19" s="18" t="s">
        <v>24</v>
      </c>
      <c r="D19" s="19">
        <v>0</v>
      </c>
      <c r="E19" s="20" t="s">
        <v>165</v>
      </c>
      <c r="F19" s="11"/>
      <c r="G19" s="19">
        <v>0</v>
      </c>
      <c r="H19" s="20" t="s">
        <v>165</v>
      </c>
      <c r="I19" s="11">
        <f t="shared" si="0"/>
        <v>0</v>
      </c>
      <c r="M19"/>
      <c r="N19"/>
      <c r="O19"/>
      <c r="P19"/>
    </row>
    <row r="20" spans="1:18" ht="12.75" customHeight="1" x14ac:dyDescent="0.2">
      <c r="A20" s="308"/>
      <c r="B20" s="311"/>
      <c r="C20" s="18" t="s">
        <v>5</v>
      </c>
      <c r="D20" s="19">
        <v>0</v>
      </c>
      <c r="E20" s="20" t="s">
        <v>165</v>
      </c>
      <c r="F20" s="11"/>
      <c r="G20" s="19">
        <v>0</v>
      </c>
      <c r="H20" s="20" t="s">
        <v>165</v>
      </c>
      <c r="I20" s="11">
        <f t="shared" si="0"/>
        <v>0</v>
      </c>
      <c r="M20"/>
      <c r="N20"/>
      <c r="O20"/>
      <c r="P20"/>
    </row>
    <row r="21" spans="1:18" ht="12.75" customHeight="1" thickBot="1" x14ac:dyDescent="0.25">
      <c r="A21" s="308"/>
      <c r="B21" s="312"/>
      <c r="C21" s="204" t="s">
        <v>26</v>
      </c>
      <c r="D21" s="205">
        <f>SUM(D10:D20)</f>
        <v>0</v>
      </c>
      <c r="E21" s="206" t="s">
        <v>165</v>
      </c>
      <c r="F21" s="207"/>
      <c r="G21" s="205">
        <f>SUM(G10:G20)</f>
        <v>0</v>
      </c>
      <c r="H21" s="206" t="s">
        <v>165</v>
      </c>
      <c r="I21" s="208">
        <f t="shared" si="0"/>
        <v>0</v>
      </c>
      <c r="M21"/>
      <c r="N21"/>
      <c r="O21"/>
      <c r="P21"/>
    </row>
    <row r="22" spans="1:18" ht="12.75" customHeight="1" x14ac:dyDescent="0.2">
      <c r="A22" s="308"/>
      <c r="B22" s="313" t="s">
        <v>510</v>
      </c>
      <c r="C22" s="187" t="s">
        <v>479</v>
      </c>
      <c r="D22" s="19">
        <v>0</v>
      </c>
      <c r="E22" s="20" t="s">
        <v>165</v>
      </c>
      <c r="F22" s="19"/>
      <c r="G22" s="19">
        <v>0</v>
      </c>
      <c r="H22" s="20" t="s">
        <v>165</v>
      </c>
      <c r="I22" s="19">
        <f t="shared" si="0"/>
        <v>0</v>
      </c>
      <c r="M22"/>
      <c r="N22"/>
      <c r="O22"/>
      <c r="P22"/>
    </row>
    <row r="23" spans="1:18" ht="12.75" customHeight="1" x14ac:dyDescent="0.2">
      <c r="A23" s="308"/>
      <c r="B23" s="313"/>
      <c r="C23" s="18" t="s">
        <v>480</v>
      </c>
      <c r="D23" s="19">
        <v>0</v>
      </c>
      <c r="E23" s="20" t="s">
        <v>165</v>
      </c>
      <c r="F23" s="14"/>
      <c r="G23" s="19">
        <v>0</v>
      </c>
      <c r="H23" s="20" t="s">
        <v>165</v>
      </c>
      <c r="I23" s="11">
        <f t="shared" si="0"/>
        <v>0</v>
      </c>
      <c r="M23"/>
      <c r="N23"/>
      <c r="O23"/>
      <c r="P23"/>
    </row>
    <row r="24" spans="1:18" ht="12.75" customHeight="1" x14ac:dyDescent="0.2">
      <c r="A24" s="308"/>
      <c r="B24" s="313"/>
      <c r="C24" s="18" t="s">
        <v>101</v>
      </c>
      <c r="D24" s="19">
        <v>0</v>
      </c>
      <c r="E24" s="20" t="s">
        <v>165</v>
      </c>
      <c r="F24" s="14"/>
      <c r="G24" s="19">
        <v>0</v>
      </c>
      <c r="H24" s="20" t="s">
        <v>165</v>
      </c>
      <c r="I24" s="11">
        <f t="shared" si="0"/>
        <v>0</v>
      </c>
      <c r="M24"/>
      <c r="N24"/>
      <c r="O24"/>
      <c r="P24"/>
    </row>
    <row r="25" spans="1:18" ht="12.75" customHeight="1" x14ac:dyDescent="0.2">
      <c r="A25" s="308"/>
      <c r="B25" s="313"/>
      <c r="C25" s="18" t="s">
        <v>481</v>
      </c>
      <c r="D25" s="19">
        <v>0</v>
      </c>
      <c r="E25" s="20" t="s">
        <v>165</v>
      </c>
      <c r="F25" s="11"/>
      <c r="G25" s="19">
        <v>0</v>
      </c>
      <c r="H25" s="20" t="s">
        <v>165</v>
      </c>
      <c r="I25" s="11">
        <f t="shared" si="0"/>
        <v>0</v>
      </c>
      <c r="M25"/>
      <c r="N25"/>
      <c r="O25"/>
      <c r="P25"/>
      <c r="Q25" s="109"/>
      <c r="R25" s="108"/>
    </row>
    <row r="26" spans="1:18" ht="12.75" customHeight="1" x14ac:dyDescent="0.2">
      <c r="A26" s="308"/>
      <c r="B26" s="313"/>
      <c r="C26" s="18" t="s">
        <v>482</v>
      </c>
      <c r="D26" s="19">
        <v>0</v>
      </c>
      <c r="E26" s="20" t="s">
        <v>165</v>
      </c>
      <c r="F26" s="11"/>
      <c r="G26" s="19">
        <v>0</v>
      </c>
      <c r="H26" s="20" t="s">
        <v>165</v>
      </c>
      <c r="I26" s="11">
        <f t="shared" si="0"/>
        <v>0</v>
      </c>
      <c r="M26"/>
      <c r="N26"/>
      <c r="O26"/>
      <c r="P26"/>
      <c r="R26" s="108"/>
    </row>
    <row r="27" spans="1:18" ht="12.75" customHeight="1" x14ac:dyDescent="0.2">
      <c r="A27" s="308"/>
      <c r="B27" s="313"/>
      <c r="C27" s="18" t="s">
        <v>483</v>
      </c>
      <c r="D27" s="19">
        <v>0</v>
      </c>
      <c r="E27" s="20" t="s">
        <v>165</v>
      </c>
      <c r="F27" s="11"/>
      <c r="G27" s="19">
        <v>0</v>
      </c>
      <c r="H27" s="20" t="s">
        <v>165</v>
      </c>
      <c r="I27" s="11">
        <f t="shared" si="0"/>
        <v>0</v>
      </c>
      <c r="M27"/>
      <c r="N27"/>
      <c r="O27"/>
      <c r="P27"/>
      <c r="R27" s="108"/>
    </row>
    <row r="28" spans="1:18" ht="12.75" customHeight="1" x14ac:dyDescent="0.2">
      <c r="A28" s="308"/>
      <c r="B28" s="313"/>
      <c r="C28" s="18" t="s">
        <v>484</v>
      </c>
      <c r="D28" s="19">
        <v>0</v>
      </c>
      <c r="E28" s="20" t="s">
        <v>165</v>
      </c>
      <c r="F28" s="11"/>
      <c r="G28" s="19">
        <v>0</v>
      </c>
      <c r="H28" s="20" t="s">
        <v>165</v>
      </c>
      <c r="I28" s="11">
        <f t="shared" si="0"/>
        <v>0</v>
      </c>
      <c r="M28"/>
      <c r="N28"/>
      <c r="O28"/>
      <c r="P28"/>
    </row>
    <row r="29" spans="1:18" ht="12.75" customHeight="1" x14ac:dyDescent="0.2">
      <c r="A29" s="308"/>
      <c r="B29" s="313"/>
      <c r="C29" s="18" t="s">
        <v>103</v>
      </c>
      <c r="D29" s="19">
        <v>0</v>
      </c>
      <c r="E29" s="20" t="s">
        <v>165</v>
      </c>
      <c r="F29" s="11"/>
      <c r="G29" s="19">
        <v>0</v>
      </c>
      <c r="H29" s="20" t="s">
        <v>165</v>
      </c>
      <c r="I29" s="11">
        <f t="shared" si="0"/>
        <v>0</v>
      </c>
      <c r="M29"/>
      <c r="N29"/>
      <c r="O29"/>
      <c r="P29"/>
    </row>
    <row r="30" spans="1:18" ht="12.75" customHeight="1" x14ac:dyDescent="0.2">
      <c r="A30" s="308"/>
      <c r="B30" s="313"/>
      <c r="C30" s="18" t="s">
        <v>104</v>
      </c>
      <c r="D30" s="19">
        <v>0</v>
      </c>
      <c r="E30" s="20" t="s">
        <v>165</v>
      </c>
      <c r="F30" s="11"/>
      <c r="G30" s="19">
        <v>0</v>
      </c>
      <c r="H30" s="20" t="s">
        <v>165</v>
      </c>
      <c r="I30" s="11">
        <f t="shared" si="0"/>
        <v>0</v>
      </c>
      <c r="M30"/>
      <c r="N30"/>
      <c r="O30"/>
      <c r="P30"/>
      <c r="Q30" s="109"/>
    </row>
    <row r="31" spans="1:18" ht="12.75" customHeight="1" x14ac:dyDescent="0.2">
      <c r="A31" s="308"/>
      <c r="B31" s="313"/>
      <c r="C31" s="18" t="s">
        <v>485</v>
      </c>
      <c r="D31" s="19">
        <v>0</v>
      </c>
      <c r="E31" s="20" t="s">
        <v>165</v>
      </c>
      <c r="F31" s="11"/>
      <c r="G31" s="19">
        <v>0</v>
      </c>
      <c r="H31" s="20" t="s">
        <v>165</v>
      </c>
      <c r="I31" s="11">
        <f t="shared" si="0"/>
        <v>0</v>
      </c>
      <c r="M31"/>
      <c r="N31"/>
      <c r="O31"/>
      <c r="P31"/>
      <c r="Q31" s="109"/>
    </row>
    <row r="32" spans="1:18" ht="12.75" customHeight="1" x14ac:dyDescent="0.2">
      <c r="A32" s="308"/>
      <c r="B32" s="313"/>
      <c r="C32" s="18" t="s">
        <v>131</v>
      </c>
      <c r="D32" s="19">
        <v>0</v>
      </c>
      <c r="E32" s="20" t="s">
        <v>165</v>
      </c>
      <c r="F32" s="19"/>
      <c r="G32" s="19">
        <v>0</v>
      </c>
      <c r="H32" s="20" t="s">
        <v>165</v>
      </c>
      <c r="I32" s="19">
        <f t="shared" si="0"/>
        <v>0</v>
      </c>
      <c r="M32"/>
      <c r="N32"/>
      <c r="O32"/>
      <c r="P32"/>
    </row>
    <row r="33" spans="1:16" ht="12.75" customHeight="1" x14ac:dyDescent="0.2">
      <c r="A33" s="308"/>
      <c r="B33" s="313"/>
      <c r="C33" s="18" t="s">
        <v>478</v>
      </c>
      <c r="D33" s="19">
        <v>0</v>
      </c>
      <c r="E33" s="20" t="s">
        <v>165</v>
      </c>
      <c r="F33" s="14"/>
      <c r="G33" s="19">
        <v>0</v>
      </c>
      <c r="H33" s="20" t="s">
        <v>165</v>
      </c>
      <c r="I33" s="11">
        <f t="shared" si="0"/>
        <v>0</v>
      </c>
      <c r="M33"/>
      <c r="N33"/>
      <c r="O33"/>
      <c r="P33"/>
    </row>
    <row r="34" spans="1:16" ht="12.75" customHeight="1" x14ac:dyDescent="0.2">
      <c r="A34" s="308"/>
      <c r="B34" s="313"/>
      <c r="C34" s="18" t="s">
        <v>105</v>
      </c>
      <c r="D34" s="19">
        <v>0</v>
      </c>
      <c r="E34" s="20" t="s">
        <v>165</v>
      </c>
      <c r="F34" s="11"/>
      <c r="G34" s="19">
        <v>0</v>
      </c>
      <c r="H34" s="20" t="s">
        <v>165</v>
      </c>
      <c r="I34" s="11">
        <f t="shared" si="0"/>
        <v>0</v>
      </c>
      <c r="M34"/>
      <c r="N34"/>
      <c r="O34"/>
      <c r="P34"/>
    </row>
    <row r="35" spans="1:16" ht="12.75" customHeight="1" x14ac:dyDescent="0.2">
      <c r="A35" s="308"/>
      <c r="B35" s="313"/>
      <c r="C35" s="18" t="s">
        <v>477</v>
      </c>
      <c r="D35" s="19">
        <v>0</v>
      </c>
      <c r="E35" s="20" t="s">
        <v>165</v>
      </c>
      <c r="F35" s="11"/>
      <c r="G35" s="19">
        <v>0</v>
      </c>
      <c r="H35" s="20" t="s">
        <v>165</v>
      </c>
      <c r="I35" s="11">
        <f t="shared" si="0"/>
        <v>0</v>
      </c>
      <c r="M35"/>
      <c r="N35"/>
      <c r="O35"/>
      <c r="P35"/>
    </row>
    <row r="36" spans="1:16" ht="12.75" customHeight="1" x14ac:dyDescent="0.2">
      <c r="A36" s="308"/>
      <c r="B36" s="313"/>
      <c r="C36" s="18" t="s">
        <v>476</v>
      </c>
      <c r="D36" s="19">
        <v>0</v>
      </c>
      <c r="E36" s="20" t="s">
        <v>165</v>
      </c>
      <c r="F36" s="11"/>
      <c r="G36" s="19">
        <v>0</v>
      </c>
      <c r="H36" s="20" t="s">
        <v>165</v>
      </c>
      <c r="I36" s="11">
        <f t="shared" si="0"/>
        <v>0</v>
      </c>
      <c r="M36"/>
      <c r="N36"/>
      <c r="O36"/>
      <c r="P36"/>
    </row>
    <row r="37" spans="1:16" ht="12.75" customHeight="1" x14ac:dyDescent="0.2">
      <c r="A37" s="308"/>
      <c r="B37" s="313"/>
      <c r="C37" s="18" t="s">
        <v>475</v>
      </c>
      <c r="D37" s="19">
        <v>0</v>
      </c>
      <c r="E37" s="20" t="s">
        <v>165</v>
      </c>
      <c r="F37" s="11"/>
      <c r="G37" s="19">
        <v>0</v>
      </c>
      <c r="H37" s="20" t="s">
        <v>165</v>
      </c>
      <c r="I37" s="11">
        <f t="shared" si="0"/>
        <v>0</v>
      </c>
      <c r="M37"/>
      <c r="N37"/>
      <c r="O37"/>
      <c r="P37"/>
    </row>
    <row r="38" spans="1:16" ht="12.75" customHeight="1" thickBot="1" x14ac:dyDescent="0.25">
      <c r="A38" s="308"/>
      <c r="B38" s="314"/>
      <c r="C38" s="276" t="s">
        <v>26</v>
      </c>
      <c r="D38" s="205">
        <f>SUM(D22:D37)</f>
        <v>0</v>
      </c>
      <c r="E38" s="206" t="s">
        <v>165</v>
      </c>
      <c r="F38" s="208"/>
      <c r="G38" s="205">
        <f>SUM(G22:G37)</f>
        <v>0</v>
      </c>
      <c r="H38" s="206" t="s">
        <v>165</v>
      </c>
      <c r="I38" s="208">
        <f t="shared" si="0"/>
        <v>0</v>
      </c>
      <c r="M38"/>
      <c r="N38"/>
      <c r="O38"/>
      <c r="P38"/>
    </row>
    <row r="39" spans="1:16" ht="12.75" customHeight="1" thickBot="1" x14ac:dyDescent="0.25">
      <c r="A39" s="296" t="s">
        <v>515</v>
      </c>
      <c r="B39" s="297"/>
      <c r="C39" s="298"/>
      <c r="D39" s="245">
        <f>SUM(D21,D38)</f>
        <v>0</v>
      </c>
      <c r="E39" s="246" t="s">
        <v>165</v>
      </c>
      <c r="F39" s="247"/>
      <c r="G39" s="245">
        <f>SUM(G21,G38)</f>
        <v>0</v>
      </c>
      <c r="H39" s="246" t="s">
        <v>165</v>
      </c>
      <c r="I39" s="247">
        <f t="shared" si="0"/>
        <v>0</v>
      </c>
      <c r="M39"/>
      <c r="N39"/>
      <c r="O39"/>
      <c r="P39"/>
    </row>
    <row r="40" spans="1:16" ht="12.75" customHeight="1" x14ac:dyDescent="0.2">
      <c r="A40" s="315" t="s">
        <v>133</v>
      </c>
      <c r="B40" s="309" t="s">
        <v>509</v>
      </c>
      <c r="C40" s="192" t="s">
        <v>86</v>
      </c>
      <c r="D40" s="79"/>
      <c r="E40" s="78"/>
      <c r="F40" s="79"/>
      <c r="G40" s="79"/>
      <c r="H40" s="78"/>
      <c r="I40" s="79"/>
      <c r="M40"/>
      <c r="N40"/>
      <c r="O40"/>
      <c r="P40"/>
    </row>
    <row r="41" spans="1:16" ht="12.75" customHeight="1" x14ac:dyDescent="0.2">
      <c r="A41" s="316"/>
      <c r="B41" s="316"/>
      <c r="C41" s="18" t="s">
        <v>20</v>
      </c>
      <c r="D41" s="19">
        <v>0</v>
      </c>
      <c r="E41" s="20" t="s">
        <v>165</v>
      </c>
      <c r="F41" s="14"/>
      <c r="G41" s="19">
        <v>0</v>
      </c>
      <c r="H41" s="20" t="s">
        <v>165</v>
      </c>
      <c r="I41" s="11">
        <f t="shared" si="0"/>
        <v>0</v>
      </c>
      <c r="M41"/>
      <c r="N41"/>
      <c r="O41"/>
      <c r="P41"/>
    </row>
    <row r="42" spans="1:16" ht="12.75" customHeight="1" x14ac:dyDescent="0.2">
      <c r="A42" s="316"/>
      <c r="B42" s="316"/>
      <c r="C42" s="18" t="s">
        <v>7</v>
      </c>
      <c r="D42" s="19">
        <v>0</v>
      </c>
      <c r="E42" s="20" t="s">
        <v>165</v>
      </c>
      <c r="F42" s="11"/>
      <c r="G42" s="19">
        <v>0</v>
      </c>
      <c r="H42" s="20" t="s">
        <v>165</v>
      </c>
      <c r="I42" s="11">
        <f t="shared" si="0"/>
        <v>0</v>
      </c>
      <c r="M42"/>
      <c r="N42"/>
      <c r="O42"/>
      <c r="P42"/>
    </row>
    <row r="43" spans="1:16" ht="12.75" customHeight="1" x14ac:dyDescent="0.2">
      <c r="A43" s="316"/>
      <c r="B43" s="316"/>
      <c r="C43" s="18" t="s">
        <v>357</v>
      </c>
      <c r="D43" s="19">
        <v>0</v>
      </c>
      <c r="E43" s="20" t="s">
        <v>165</v>
      </c>
      <c r="F43" s="11"/>
      <c r="G43" s="19">
        <v>0</v>
      </c>
      <c r="H43" s="20" t="s">
        <v>165</v>
      </c>
      <c r="I43" s="11">
        <f t="shared" si="0"/>
        <v>0</v>
      </c>
      <c r="M43"/>
      <c r="N43"/>
      <c r="O43"/>
      <c r="P43"/>
    </row>
    <row r="44" spans="1:16" ht="12.75" customHeight="1" x14ac:dyDescent="0.2">
      <c r="A44" s="316"/>
      <c r="B44" s="316"/>
      <c r="C44" s="18" t="s">
        <v>21</v>
      </c>
      <c r="D44" s="19">
        <v>0</v>
      </c>
      <c r="E44" s="20" t="s">
        <v>165</v>
      </c>
      <c r="F44" s="11"/>
      <c r="G44" s="19">
        <v>0</v>
      </c>
      <c r="H44" s="20" t="s">
        <v>165</v>
      </c>
      <c r="I44" s="11">
        <f t="shared" si="0"/>
        <v>0</v>
      </c>
      <c r="M44"/>
      <c r="N44"/>
      <c r="O44"/>
      <c r="P44"/>
    </row>
    <row r="45" spans="1:16" ht="12.75" customHeight="1" x14ac:dyDescent="0.2">
      <c r="A45" s="316"/>
      <c r="B45" s="316"/>
      <c r="C45" s="18" t="s">
        <v>22</v>
      </c>
      <c r="D45" s="19">
        <v>0</v>
      </c>
      <c r="E45" s="20" t="s">
        <v>165</v>
      </c>
      <c r="F45" s="11"/>
      <c r="G45" s="19">
        <v>0</v>
      </c>
      <c r="H45" s="20" t="s">
        <v>165</v>
      </c>
      <c r="I45" s="11">
        <f t="shared" si="0"/>
        <v>0</v>
      </c>
      <c r="M45"/>
      <c r="N45"/>
      <c r="O45"/>
      <c r="P45"/>
    </row>
    <row r="46" spans="1:16" ht="12.75" customHeight="1" x14ac:dyDescent="0.2">
      <c r="A46" s="316"/>
      <c r="B46" s="316"/>
      <c r="C46" s="18" t="s">
        <v>23</v>
      </c>
      <c r="D46" s="19">
        <v>0</v>
      </c>
      <c r="E46" s="20" t="s">
        <v>165</v>
      </c>
      <c r="F46" s="189"/>
      <c r="G46" s="19">
        <v>0</v>
      </c>
      <c r="H46" s="20" t="s">
        <v>165</v>
      </c>
      <c r="I46" s="199">
        <f t="shared" si="0"/>
        <v>0</v>
      </c>
      <c r="M46"/>
      <c r="N46"/>
      <c r="O46"/>
      <c r="P46"/>
    </row>
    <row r="47" spans="1:16" ht="12.75" customHeight="1" x14ac:dyDescent="0.2">
      <c r="A47" s="316"/>
      <c r="B47" s="316"/>
      <c r="C47" s="18" t="s">
        <v>24</v>
      </c>
      <c r="D47" s="19">
        <v>0</v>
      </c>
      <c r="E47" s="20" t="s">
        <v>165</v>
      </c>
      <c r="F47" s="189"/>
      <c r="G47" s="19">
        <v>0</v>
      </c>
      <c r="H47" s="20" t="s">
        <v>165</v>
      </c>
      <c r="I47" s="199">
        <f t="shared" si="0"/>
        <v>0</v>
      </c>
      <c r="M47"/>
      <c r="N47"/>
      <c r="O47"/>
      <c r="P47"/>
    </row>
    <row r="48" spans="1:16" ht="12.75" customHeight="1" x14ac:dyDescent="0.2">
      <c r="A48" s="316"/>
      <c r="B48" s="316"/>
      <c r="C48" s="18" t="s">
        <v>25</v>
      </c>
      <c r="D48" s="19">
        <v>0</v>
      </c>
      <c r="E48" s="20" t="s">
        <v>165</v>
      </c>
      <c r="F48" s="189"/>
      <c r="G48" s="19">
        <v>0</v>
      </c>
      <c r="H48" s="20" t="s">
        <v>165</v>
      </c>
      <c r="I48" s="199">
        <f t="shared" si="0"/>
        <v>0</v>
      </c>
      <c r="M48"/>
      <c r="N48"/>
      <c r="O48"/>
      <c r="P48"/>
    </row>
    <row r="49" spans="1:16" ht="12.75" customHeight="1" x14ac:dyDescent="0.2">
      <c r="A49" s="316"/>
      <c r="B49" s="316"/>
      <c r="C49" s="61" t="s">
        <v>91</v>
      </c>
      <c r="D49" s="59">
        <f>SUM(D41:D48)</f>
        <v>0</v>
      </c>
      <c r="E49" s="60" t="s">
        <v>165</v>
      </c>
      <c r="F49" s="59"/>
      <c r="G49" s="59">
        <f>SUM(G41:G48)</f>
        <v>0</v>
      </c>
      <c r="H49" s="60" t="s">
        <v>165</v>
      </c>
      <c r="I49" s="59">
        <f t="shared" si="0"/>
        <v>0</v>
      </c>
      <c r="M49"/>
      <c r="N49"/>
      <c r="O49"/>
      <c r="P49"/>
    </row>
    <row r="50" spans="1:16" ht="12.75" customHeight="1" x14ac:dyDescent="0.2">
      <c r="A50" s="316"/>
      <c r="B50" s="316"/>
      <c r="C50" s="192" t="s">
        <v>129</v>
      </c>
      <c r="D50" s="79"/>
      <c r="E50" s="78"/>
      <c r="F50" s="79"/>
      <c r="G50" s="79"/>
      <c r="H50" s="78"/>
      <c r="I50" s="79"/>
      <c r="M50"/>
      <c r="N50"/>
      <c r="O50"/>
      <c r="P50"/>
    </row>
    <row r="51" spans="1:16" ht="12.75" customHeight="1" x14ac:dyDescent="0.2">
      <c r="A51" s="316"/>
      <c r="B51" s="316"/>
      <c r="C51" s="18" t="s">
        <v>8</v>
      </c>
      <c r="D51" s="19">
        <v>0</v>
      </c>
      <c r="E51" s="20" t="s">
        <v>165</v>
      </c>
      <c r="F51" s="19"/>
      <c r="G51" s="19">
        <v>0</v>
      </c>
      <c r="H51" s="20" t="s">
        <v>165</v>
      </c>
      <c r="I51" s="19">
        <f t="shared" si="0"/>
        <v>0</v>
      </c>
      <c r="M51"/>
      <c r="N51"/>
      <c r="O51"/>
      <c r="P51"/>
    </row>
    <row r="52" spans="1:16" ht="12.75" customHeight="1" x14ac:dyDescent="0.2">
      <c r="A52" s="316"/>
      <c r="B52" s="316"/>
      <c r="C52" s="18" t="s">
        <v>1</v>
      </c>
      <c r="D52" s="11">
        <v>0</v>
      </c>
      <c r="E52" s="12">
        <f t="shared" ref="E52:E71" si="1">+D52/$I52</f>
        <v>0</v>
      </c>
      <c r="F52" s="11"/>
      <c r="G52" s="11">
        <v>576</v>
      </c>
      <c r="H52" s="12">
        <f t="shared" ref="H52:H71" si="2">+G52/$I52</f>
        <v>1</v>
      </c>
      <c r="I52" s="11">
        <f t="shared" si="0"/>
        <v>576</v>
      </c>
      <c r="M52"/>
      <c r="N52"/>
      <c r="O52"/>
      <c r="P52"/>
    </row>
    <row r="53" spans="1:16" ht="12.75" customHeight="1" x14ac:dyDescent="0.2">
      <c r="A53" s="316"/>
      <c r="B53" s="316"/>
      <c r="C53" s="18" t="s">
        <v>2</v>
      </c>
      <c r="D53" s="19">
        <v>0</v>
      </c>
      <c r="E53" s="20" t="s">
        <v>165</v>
      </c>
      <c r="F53" s="11"/>
      <c r="G53" s="19">
        <v>0</v>
      </c>
      <c r="H53" s="20" t="s">
        <v>165</v>
      </c>
      <c r="I53" s="11">
        <f t="shared" si="0"/>
        <v>0</v>
      </c>
      <c r="M53"/>
      <c r="N53"/>
      <c r="O53"/>
      <c r="P53"/>
    </row>
    <row r="54" spans="1:16" ht="12.75" customHeight="1" x14ac:dyDescent="0.2">
      <c r="A54" s="316"/>
      <c r="B54" s="316"/>
      <c r="C54" s="18" t="s">
        <v>3</v>
      </c>
      <c r="D54" s="19">
        <v>0</v>
      </c>
      <c r="E54" s="20" t="s">
        <v>165</v>
      </c>
      <c r="F54" s="11"/>
      <c r="G54" s="19">
        <v>0</v>
      </c>
      <c r="H54" s="20" t="s">
        <v>165</v>
      </c>
      <c r="I54" s="11">
        <f t="shared" si="0"/>
        <v>0</v>
      </c>
      <c r="M54"/>
      <c r="N54"/>
      <c r="O54"/>
      <c r="P54"/>
    </row>
    <row r="55" spans="1:16" ht="12.75" customHeight="1" x14ac:dyDescent="0.2">
      <c r="A55" s="316"/>
      <c r="B55" s="316"/>
      <c r="C55" s="191" t="s">
        <v>9</v>
      </c>
      <c r="D55" s="19">
        <v>0</v>
      </c>
      <c r="E55" s="20" t="s">
        <v>165</v>
      </c>
      <c r="F55" s="11"/>
      <c r="G55" s="19">
        <v>0</v>
      </c>
      <c r="H55" s="20" t="s">
        <v>165</v>
      </c>
      <c r="I55" s="11">
        <f t="shared" si="0"/>
        <v>0</v>
      </c>
      <c r="M55"/>
      <c r="N55"/>
      <c r="O55"/>
      <c r="P55"/>
    </row>
    <row r="56" spans="1:16" ht="12.75" customHeight="1" x14ac:dyDescent="0.2">
      <c r="A56" s="316"/>
      <c r="B56" s="316"/>
      <c r="C56" s="18" t="s">
        <v>4</v>
      </c>
      <c r="D56" s="19">
        <v>0</v>
      </c>
      <c r="E56" s="20" t="s">
        <v>165</v>
      </c>
      <c r="F56" s="11"/>
      <c r="G56" s="19">
        <v>0</v>
      </c>
      <c r="H56" s="20" t="s">
        <v>165</v>
      </c>
      <c r="I56" s="11">
        <f t="shared" si="0"/>
        <v>0</v>
      </c>
      <c r="M56"/>
      <c r="N56"/>
      <c r="O56"/>
      <c r="P56"/>
    </row>
    <row r="57" spans="1:16" ht="12.75" customHeight="1" x14ac:dyDescent="0.2">
      <c r="A57" s="316"/>
      <c r="B57" s="316"/>
      <c r="C57" s="18" t="s">
        <v>10</v>
      </c>
      <c r="D57" s="19">
        <v>0</v>
      </c>
      <c r="E57" s="20" t="s">
        <v>165</v>
      </c>
      <c r="F57" s="11"/>
      <c r="G57" s="19">
        <v>0</v>
      </c>
      <c r="H57" s="20" t="s">
        <v>165</v>
      </c>
      <c r="I57" s="11">
        <f t="shared" si="0"/>
        <v>0</v>
      </c>
      <c r="M57"/>
      <c r="N57"/>
      <c r="O57"/>
      <c r="P57"/>
    </row>
    <row r="58" spans="1:16" ht="12.75" customHeight="1" x14ac:dyDescent="0.2">
      <c r="A58" s="316"/>
      <c r="B58" s="316"/>
      <c r="C58" s="188" t="s">
        <v>52</v>
      </c>
      <c r="D58" s="19">
        <v>0</v>
      </c>
      <c r="E58" s="20" t="s">
        <v>165</v>
      </c>
      <c r="F58" s="7"/>
      <c r="G58" s="19">
        <v>0</v>
      </c>
      <c r="H58" s="20" t="s">
        <v>165</v>
      </c>
      <c r="I58" s="7">
        <f t="shared" si="0"/>
        <v>0</v>
      </c>
      <c r="M58"/>
      <c r="N58"/>
      <c r="O58"/>
      <c r="P58"/>
    </row>
    <row r="59" spans="1:16" ht="15" x14ac:dyDescent="0.2">
      <c r="A59" s="316"/>
      <c r="B59" s="316"/>
      <c r="C59" s="18" t="s">
        <v>5</v>
      </c>
      <c r="D59" s="19">
        <v>0</v>
      </c>
      <c r="E59" s="20" t="s">
        <v>165</v>
      </c>
      <c r="F59" s="7"/>
      <c r="G59" s="19">
        <v>0</v>
      </c>
      <c r="H59" s="20" t="s">
        <v>165</v>
      </c>
      <c r="I59" s="7">
        <f t="shared" si="0"/>
        <v>0</v>
      </c>
      <c r="M59"/>
      <c r="N59"/>
      <c r="O59"/>
      <c r="P59"/>
    </row>
    <row r="60" spans="1:16" ht="15" x14ac:dyDescent="0.2">
      <c r="A60" s="316"/>
      <c r="B60" s="316"/>
      <c r="C60" s="61" t="s">
        <v>91</v>
      </c>
      <c r="D60" s="59">
        <f>SUM(D51:D59)</f>
        <v>0</v>
      </c>
      <c r="E60" s="60">
        <f t="shared" si="1"/>
        <v>0</v>
      </c>
      <c r="F60" s="59"/>
      <c r="G60" s="59">
        <f>SUM(G51:G59)</f>
        <v>576</v>
      </c>
      <c r="H60" s="60">
        <f t="shared" si="2"/>
        <v>1</v>
      </c>
      <c r="I60" s="59">
        <f t="shared" si="0"/>
        <v>576</v>
      </c>
      <c r="M60"/>
      <c r="N60"/>
      <c r="O60"/>
      <c r="P60"/>
    </row>
    <row r="61" spans="1:16" ht="15" x14ac:dyDescent="0.2">
      <c r="A61" s="316"/>
      <c r="B61" s="316"/>
      <c r="C61" s="192" t="s">
        <v>87</v>
      </c>
      <c r="D61" s="79"/>
      <c r="E61" s="78"/>
      <c r="F61" s="79"/>
      <c r="G61" s="79"/>
      <c r="H61" s="78"/>
      <c r="I61" s="79"/>
      <c r="M61"/>
      <c r="N61"/>
      <c r="O61"/>
      <c r="P61"/>
    </row>
    <row r="62" spans="1:16" ht="15" x14ac:dyDescent="0.2">
      <c r="A62" s="316"/>
      <c r="B62" s="316"/>
      <c r="C62" s="18" t="s">
        <v>38</v>
      </c>
      <c r="D62" s="19">
        <v>0</v>
      </c>
      <c r="E62" s="20" t="s">
        <v>165</v>
      </c>
      <c r="F62" s="11"/>
      <c r="G62" s="19">
        <v>0</v>
      </c>
      <c r="H62" s="20" t="s">
        <v>165</v>
      </c>
      <c r="I62" s="11">
        <f t="shared" si="0"/>
        <v>0</v>
      </c>
      <c r="M62"/>
      <c r="N62"/>
      <c r="O62"/>
      <c r="P62"/>
    </row>
    <row r="63" spans="1:16" ht="15" x14ac:dyDescent="0.2">
      <c r="A63" s="316"/>
      <c r="B63" s="316"/>
      <c r="C63" s="18" t="s">
        <v>0</v>
      </c>
      <c r="D63" s="19">
        <v>0</v>
      </c>
      <c r="E63" s="20" t="s">
        <v>165</v>
      </c>
      <c r="F63" s="11"/>
      <c r="G63" s="19">
        <v>0</v>
      </c>
      <c r="H63" s="20" t="s">
        <v>165</v>
      </c>
      <c r="I63" s="11">
        <f t="shared" si="0"/>
        <v>0</v>
      </c>
      <c r="M63"/>
      <c r="N63"/>
      <c r="O63"/>
      <c r="P63"/>
    </row>
    <row r="64" spans="1:16" ht="15" x14ac:dyDescent="0.2">
      <c r="A64" s="316"/>
      <c r="B64" s="316"/>
      <c r="C64" s="18" t="s">
        <v>36</v>
      </c>
      <c r="D64" s="19">
        <v>0</v>
      </c>
      <c r="E64" s="20" t="s">
        <v>165</v>
      </c>
      <c r="F64" s="11"/>
      <c r="G64" s="19">
        <v>0</v>
      </c>
      <c r="H64" s="20" t="s">
        <v>165</v>
      </c>
      <c r="I64" s="11">
        <f t="shared" si="0"/>
        <v>0</v>
      </c>
      <c r="M64"/>
      <c r="N64"/>
      <c r="O64"/>
      <c r="P64"/>
    </row>
    <row r="65" spans="1:16" ht="15" x14ac:dyDescent="0.2">
      <c r="A65" s="316"/>
      <c r="B65" s="316"/>
      <c r="C65" s="18" t="s">
        <v>39</v>
      </c>
      <c r="D65" s="19">
        <v>0</v>
      </c>
      <c r="E65" s="20" t="s">
        <v>165</v>
      </c>
      <c r="F65" s="11"/>
      <c r="G65" s="19">
        <v>0</v>
      </c>
      <c r="H65" s="20" t="s">
        <v>165</v>
      </c>
      <c r="I65" s="11">
        <f t="shared" si="0"/>
        <v>0</v>
      </c>
      <c r="M65"/>
      <c r="N65"/>
      <c r="O65"/>
      <c r="P65"/>
    </row>
    <row r="66" spans="1:16" ht="15" x14ac:dyDescent="0.2">
      <c r="A66" s="316"/>
      <c r="B66" s="316"/>
      <c r="C66" s="191" t="s">
        <v>6</v>
      </c>
      <c r="D66" s="19">
        <v>0</v>
      </c>
      <c r="E66" s="20" t="s">
        <v>165</v>
      </c>
      <c r="F66" s="11"/>
      <c r="G66" s="19">
        <v>0</v>
      </c>
      <c r="H66" s="20" t="s">
        <v>165</v>
      </c>
      <c r="I66" s="11">
        <f t="shared" si="0"/>
        <v>0</v>
      </c>
      <c r="M66"/>
      <c r="N66"/>
      <c r="O66"/>
      <c r="P66"/>
    </row>
    <row r="67" spans="1:16" ht="12.75" customHeight="1" x14ac:dyDescent="0.2">
      <c r="A67" s="316"/>
      <c r="B67" s="316"/>
      <c r="C67" s="61" t="s">
        <v>91</v>
      </c>
      <c r="D67" s="59">
        <f>SUM(D62:D66)</f>
        <v>0</v>
      </c>
      <c r="E67" s="60" t="s">
        <v>165</v>
      </c>
      <c r="F67" s="59"/>
      <c r="G67" s="59">
        <f>SUM(G62:G66)</f>
        <v>0</v>
      </c>
      <c r="H67" s="60" t="s">
        <v>165</v>
      </c>
      <c r="I67" s="59">
        <f t="shared" si="0"/>
        <v>0</v>
      </c>
      <c r="M67"/>
      <c r="N67"/>
      <c r="O67"/>
      <c r="P67"/>
    </row>
    <row r="68" spans="1:16" ht="15" x14ac:dyDescent="0.2">
      <c r="A68" s="316"/>
      <c r="B68" s="316"/>
      <c r="C68" s="192" t="s">
        <v>159</v>
      </c>
      <c r="D68" s="59"/>
      <c r="E68" s="60"/>
      <c r="F68" s="59"/>
      <c r="G68" s="59"/>
      <c r="H68" s="60"/>
      <c r="I68" s="59"/>
      <c r="M68"/>
      <c r="N68"/>
      <c r="O68"/>
      <c r="P68"/>
    </row>
    <row r="69" spans="1:16" ht="15" x14ac:dyDescent="0.2">
      <c r="A69" s="316"/>
      <c r="B69" s="316"/>
      <c r="C69" s="18" t="s">
        <v>487</v>
      </c>
      <c r="D69" s="19">
        <v>0</v>
      </c>
      <c r="E69" s="20" t="s">
        <v>165</v>
      </c>
      <c r="F69" s="11"/>
      <c r="G69" s="19">
        <v>0</v>
      </c>
      <c r="H69" s="20" t="s">
        <v>165</v>
      </c>
      <c r="I69" s="11">
        <f t="shared" si="0"/>
        <v>0</v>
      </c>
      <c r="M69"/>
      <c r="N69"/>
      <c r="O69"/>
      <c r="P69"/>
    </row>
    <row r="70" spans="1:16" ht="15" x14ac:dyDescent="0.2">
      <c r="A70" s="316"/>
      <c r="B70" s="316"/>
      <c r="C70" s="18" t="s">
        <v>488</v>
      </c>
      <c r="D70" s="19">
        <v>0</v>
      </c>
      <c r="E70" s="20" t="s">
        <v>165</v>
      </c>
      <c r="F70" s="11"/>
      <c r="G70" s="19">
        <v>0</v>
      </c>
      <c r="H70" s="20" t="s">
        <v>165</v>
      </c>
      <c r="I70" s="11">
        <f t="shared" si="0"/>
        <v>0</v>
      </c>
      <c r="M70"/>
      <c r="N70"/>
      <c r="O70"/>
      <c r="P70"/>
    </row>
    <row r="71" spans="1:16" ht="15" x14ac:dyDescent="0.2">
      <c r="A71" s="316"/>
      <c r="B71" s="316"/>
      <c r="C71" s="18" t="s">
        <v>15</v>
      </c>
      <c r="D71" s="199">
        <v>0</v>
      </c>
      <c r="E71" s="100">
        <f t="shared" si="1"/>
        <v>0</v>
      </c>
      <c r="F71" s="7"/>
      <c r="G71" s="199">
        <v>864</v>
      </c>
      <c r="H71" s="100">
        <f t="shared" si="2"/>
        <v>1</v>
      </c>
      <c r="I71" s="7">
        <f t="shared" si="0"/>
        <v>864</v>
      </c>
      <c r="M71"/>
      <c r="N71"/>
      <c r="O71"/>
      <c r="P71"/>
    </row>
    <row r="72" spans="1:16" ht="15" x14ac:dyDescent="0.2">
      <c r="A72" s="316"/>
      <c r="B72" s="316"/>
      <c r="C72" s="18" t="s">
        <v>16</v>
      </c>
      <c r="D72" s="19">
        <v>0</v>
      </c>
      <c r="E72" s="20" t="s">
        <v>165</v>
      </c>
      <c r="F72" s="7"/>
      <c r="G72" s="19">
        <v>0</v>
      </c>
      <c r="H72" s="20" t="s">
        <v>165</v>
      </c>
      <c r="I72" s="7">
        <f t="shared" si="0"/>
        <v>0</v>
      </c>
      <c r="M72"/>
      <c r="N72"/>
      <c r="O72"/>
      <c r="P72"/>
    </row>
    <row r="73" spans="1:16" ht="15" x14ac:dyDescent="0.2">
      <c r="A73" s="316"/>
      <c r="B73" s="316"/>
      <c r="C73" s="18" t="s">
        <v>17</v>
      </c>
      <c r="D73" s="19">
        <v>0</v>
      </c>
      <c r="E73" s="20" t="s">
        <v>165</v>
      </c>
      <c r="F73" s="11"/>
      <c r="G73" s="19">
        <v>0</v>
      </c>
      <c r="H73" s="20" t="s">
        <v>165</v>
      </c>
      <c r="I73" s="11">
        <f t="shared" si="0"/>
        <v>0</v>
      </c>
      <c r="M73"/>
      <c r="N73"/>
      <c r="O73"/>
      <c r="P73"/>
    </row>
    <row r="74" spans="1:16" ht="15" x14ac:dyDescent="0.2">
      <c r="A74" s="316"/>
      <c r="B74" s="316"/>
      <c r="C74" s="18" t="s">
        <v>18</v>
      </c>
      <c r="D74" s="19">
        <v>0</v>
      </c>
      <c r="E74" s="20" t="s">
        <v>165</v>
      </c>
      <c r="F74" s="11"/>
      <c r="G74" s="19">
        <v>0</v>
      </c>
      <c r="H74" s="20" t="s">
        <v>165</v>
      </c>
      <c r="I74" s="11">
        <f t="shared" ref="I74:I127" si="3">+D74+G74</f>
        <v>0</v>
      </c>
      <c r="M74"/>
      <c r="N74"/>
      <c r="O74"/>
      <c r="P74"/>
    </row>
    <row r="75" spans="1:16" ht="15" x14ac:dyDescent="0.2">
      <c r="A75" s="316"/>
      <c r="B75" s="316"/>
      <c r="C75" s="18" t="s">
        <v>139</v>
      </c>
      <c r="D75" s="19">
        <v>0</v>
      </c>
      <c r="E75" s="20" t="s">
        <v>165</v>
      </c>
      <c r="F75" s="11"/>
      <c r="G75" s="19">
        <v>0</v>
      </c>
      <c r="H75" s="20" t="s">
        <v>165</v>
      </c>
      <c r="I75" s="11">
        <f t="shared" si="3"/>
        <v>0</v>
      </c>
      <c r="M75"/>
      <c r="N75"/>
      <c r="O75"/>
      <c r="P75"/>
    </row>
    <row r="76" spans="1:16" ht="15" x14ac:dyDescent="0.2">
      <c r="A76" s="316"/>
      <c r="B76" s="316"/>
      <c r="C76" s="18" t="s">
        <v>489</v>
      </c>
      <c r="D76" s="19">
        <v>0</v>
      </c>
      <c r="E76" s="20" t="s">
        <v>165</v>
      </c>
      <c r="F76" s="11"/>
      <c r="G76" s="19">
        <v>0</v>
      </c>
      <c r="H76" s="20" t="s">
        <v>165</v>
      </c>
      <c r="I76" s="11">
        <f t="shared" si="3"/>
        <v>0</v>
      </c>
      <c r="M76"/>
      <c r="N76"/>
      <c r="O76"/>
      <c r="P76"/>
    </row>
    <row r="77" spans="1:16" ht="15" x14ac:dyDescent="0.2">
      <c r="A77" s="316"/>
      <c r="B77" s="316"/>
      <c r="C77" s="18" t="s">
        <v>19</v>
      </c>
      <c r="D77" s="19">
        <v>0</v>
      </c>
      <c r="E77" s="20" t="s">
        <v>165</v>
      </c>
      <c r="F77" s="11"/>
      <c r="G77" s="19">
        <v>0</v>
      </c>
      <c r="H77" s="20" t="s">
        <v>165</v>
      </c>
      <c r="I77" s="11">
        <f t="shared" si="3"/>
        <v>0</v>
      </c>
      <c r="M77"/>
      <c r="N77"/>
      <c r="O77"/>
      <c r="P77"/>
    </row>
    <row r="78" spans="1:16" ht="15.75" thickBot="1" x14ac:dyDescent="0.25">
      <c r="A78" s="316"/>
      <c r="B78" s="316"/>
      <c r="C78" s="242" t="s">
        <v>91</v>
      </c>
      <c r="D78" s="243">
        <f>SUM(D69:D77)</f>
        <v>0</v>
      </c>
      <c r="E78" s="244">
        <f t="shared" ref="E78:E114" si="4">+D78/$I78</f>
        <v>0</v>
      </c>
      <c r="F78" s="243"/>
      <c r="G78" s="243">
        <f>SUM(G69:G77)</f>
        <v>864</v>
      </c>
      <c r="H78" s="244">
        <f t="shared" ref="H78:H114" si="5">+G78/$I78</f>
        <v>1</v>
      </c>
      <c r="I78" s="243">
        <f t="shared" si="3"/>
        <v>864</v>
      </c>
      <c r="M78"/>
      <c r="N78"/>
      <c r="O78"/>
      <c r="P78"/>
    </row>
    <row r="79" spans="1:16" ht="15" x14ac:dyDescent="0.2">
      <c r="A79" s="299" t="s">
        <v>133</v>
      </c>
      <c r="B79" s="310" t="s">
        <v>509</v>
      </c>
      <c r="C79" s="192" t="s">
        <v>325</v>
      </c>
      <c r="D79" s="241"/>
      <c r="E79" s="78"/>
      <c r="F79" s="79"/>
      <c r="G79" s="241"/>
      <c r="H79" s="78"/>
      <c r="I79" s="79"/>
      <c r="M79"/>
      <c r="N79"/>
      <c r="O79"/>
      <c r="P79"/>
    </row>
    <row r="80" spans="1:16" ht="15" x14ac:dyDescent="0.2">
      <c r="A80" s="317"/>
      <c r="B80" s="299"/>
      <c r="C80" s="191" t="s">
        <v>498</v>
      </c>
      <c r="D80" s="19">
        <v>0</v>
      </c>
      <c r="E80" s="20" t="s">
        <v>165</v>
      </c>
      <c r="F80" s="19"/>
      <c r="G80" s="19">
        <v>0</v>
      </c>
      <c r="H80" s="20" t="s">
        <v>165</v>
      </c>
      <c r="I80" s="19">
        <f t="shared" si="3"/>
        <v>0</v>
      </c>
      <c r="M80"/>
      <c r="N80"/>
      <c r="O80"/>
      <c r="P80"/>
    </row>
    <row r="81" spans="1:16" ht="15" x14ac:dyDescent="0.2">
      <c r="A81" s="317"/>
      <c r="B81" s="299"/>
      <c r="C81" s="191" t="s">
        <v>491</v>
      </c>
      <c r="D81" s="19">
        <v>0</v>
      </c>
      <c r="E81" s="20" t="s">
        <v>165</v>
      </c>
      <c r="F81" s="19"/>
      <c r="G81" s="19">
        <v>0</v>
      </c>
      <c r="H81" s="20" t="s">
        <v>165</v>
      </c>
      <c r="I81" s="19">
        <f t="shared" si="3"/>
        <v>0</v>
      </c>
      <c r="M81"/>
      <c r="N81"/>
      <c r="O81"/>
      <c r="P81"/>
    </row>
    <row r="82" spans="1:16" ht="15" x14ac:dyDescent="0.2">
      <c r="A82" s="317"/>
      <c r="B82" s="299"/>
      <c r="C82" s="191" t="s">
        <v>499</v>
      </c>
      <c r="D82" s="19">
        <v>0</v>
      </c>
      <c r="E82" s="20" t="s">
        <v>165</v>
      </c>
      <c r="F82" s="19"/>
      <c r="G82" s="19">
        <v>0</v>
      </c>
      <c r="H82" s="20" t="s">
        <v>165</v>
      </c>
      <c r="I82" s="19">
        <f t="shared" si="3"/>
        <v>0</v>
      </c>
      <c r="M82"/>
      <c r="N82"/>
      <c r="O82"/>
      <c r="P82"/>
    </row>
    <row r="83" spans="1:16" ht="15" x14ac:dyDescent="0.2">
      <c r="A83" s="317"/>
      <c r="B83" s="299"/>
      <c r="C83" s="18" t="s">
        <v>492</v>
      </c>
      <c r="D83" s="19">
        <v>0</v>
      </c>
      <c r="E83" s="20" t="s">
        <v>165</v>
      </c>
      <c r="F83" s="19"/>
      <c r="G83" s="19">
        <v>0</v>
      </c>
      <c r="H83" s="20" t="s">
        <v>165</v>
      </c>
      <c r="I83" s="19">
        <f t="shared" si="3"/>
        <v>0</v>
      </c>
      <c r="M83"/>
      <c r="N83"/>
      <c r="O83"/>
      <c r="P83"/>
    </row>
    <row r="84" spans="1:16" ht="15" x14ac:dyDescent="0.2">
      <c r="A84" s="317"/>
      <c r="B84" s="299"/>
      <c r="C84" s="188" t="s">
        <v>500</v>
      </c>
      <c r="D84" s="19">
        <v>0</v>
      </c>
      <c r="E84" s="20" t="s">
        <v>165</v>
      </c>
      <c r="F84" s="19"/>
      <c r="G84" s="19">
        <v>0</v>
      </c>
      <c r="H84" s="20" t="s">
        <v>165</v>
      </c>
      <c r="I84" s="19">
        <f t="shared" si="3"/>
        <v>0</v>
      </c>
      <c r="M84"/>
      <c r="N84"/>
      <c r="O84"/>
      <c r="P84"/>
    </row>
    <row r="85" spans="1:16" ht="15" x14ac:dyDescent="0.2">
      <c r="A85" s="317"/>
      <c r="B85" s="299"/>
      <c r="C85" s="188" t="s">
        <v>493</v>
      </c>
      <c r="D85" s="19">
        <v>0</v>
      </c>
      <c r="E85" s="20" t="s">
        <v>165</v>
      </c>
      <c r="F85" s="19"/>
      <c r="G85" s="19">
        <v>0</v>
      </c>
      <c r="H85" s="20" t="s">
        <v>165</v>
      </c>
      <c r="I85" s="19">
        <f t="shared" si="3"/>
        <v>0</v>
      </c>
      <c r="M85"/>
      <c r="N85"/>
      <c r="O85"/>
      <c r="P85"/>
    </row>
    <row r="86" spans="1:16" ht="15" x14ac:dyDescent="0.2">
      <c r="A86" s="317"/>
      <c r="B86" s="299"/>
      <c r="C86" s="188" t="s">
        <v>494</v>
      </c>
      <c r="D86" s="19">
        <v>0</v>
      </c>
      <c r="E86" s="20" t="s">
        <v>165</v>
      </c>
      <c r="F86" s="11"/>
      <c r="G86" s="19">
        <v>0</v>
      </c>
      <c r="H86" s="20" t="s">
        <v>165</v>
      </c>
      <c r="I86" s="11">
        <f t="shared" si="3"/>
        <v>0</v>
      </c>
      <c r="M86"/>
      <c r="N86"/>
      <c r="O86"/>
      <c r="P86"/>
    </row>
    <row r="87" spans="1:16" ht="15" x14ac:dyDescent="0.2">
      <c r="A87" s="317"/>
      <c r="B87" s="299"/>
      <c r="C87" s="188" t="s">
        <v>501</v>
      </c>
      <c r="D87" s="19">
        <v>0</v>
      </c>
      <c r="E87" s="20" t="s">
        <v>165</v>
      </c>
      <c r="F87" s="11"/>
      <c r="G87" s="19">
        <v>0</v>
      </c>
      <c r="H87" s="20" t="s">
        <v>165</v>
      </c>
      <c r="I87" s="11">
        <f t="shared" si="3"/>
        <v>0</v>
      </c>
      <c r="M87"/>
      <c r="N87"/>
      <c r="O87"/>
      <c r="P87"/>
    </row>
    <row r="88" spans="1:16" ht="15" x14ac:dyDescent="0.2">
      <c r="A88" s="317"/>
      <c r="B88" s="299"/>
      <c r="C88" s="18" t="s">
        <v>496</v>
      </c>
      <c r="D88" s="19">
        <v>0</v>
      </c>
      <c r="E88" s="20" t="s">
        <v>165</v>
      </c>
      <c r="F88" s="11"/>
      <c r="G88" s="19">
        <v>0</v>
      </c>
      <c r="H88" s="20" t="s">
        <v>165</v>
      </c>
      <c r="I88" s="11">
        <f t="shared" si="3"/>
        <v>0</v>
      </c>
      <c r="M88"/>
      <c r="N88"/>
      <c r="O88"/>
      <c r="P88"/>
    </row>
    <row r="89" spans="1:16" ht="15" x14ac:dyDescent="0.2">
      <c r="A89" s="317"/>
      <c r="B89" s="299"/>
      <c r="C89" s="188" t="s">
        <v>495</v>
      </c>
      <c r="D89" s="19">
        <v>0</v>
      </c>
      <c r="E89" s="20" t="s">
        <v>165</v>
      </c>
      <c r="F89" s="11"/>
      <c r="G89" s="19">
        <v>0</v>
      </c>
      <c r="H89" s="20" t="s">
        <v>165</v>
      </c>
      <c r="I89" s="11">
        <f t="shared" si="3"/>
        <v>0</v>
      </c>
      <c r="M89"/>
      <c r="N89"/>
      <c r="O89"/>
      <c r="P89"/>
    </row>
    <row r="90" spans="1:16" ht="15" x14ac:dyDescent="0.2">
      <c r="A90" s="317"/>
      <c r="B90" s="299"/>
      <c r="C90" s="18" t="s">
        <v>502</v>
      </c>
      <c r="D90" s="19">
        <v>0</v>
      </c>
      <c r="E90" s="20" t="s">
        <v>165</v>
      </c>
      <c r="F90" s="11"/>
      <c r="G90" s="19">
        <v>0</v>
      </c>
      <c r="H90" s="20" t="s">
        <v>165</v>
      </c>
      <c r="I90" s="11">
        <f t="shared" si="3"/>
        <v>0</v>
      </c>
      <c r="M90"/>
      <c r="N90"/>
      <c r="O90"/>
      <c r="P90"/>
    </row>
    <row r="91" spans="1:16" ht="15" x14ac:dyDescent="0.2">
      <c r="A91" s="317"/>
      <c r="B91" s="299"/>
      <c r="C91" s="18" t="s">
        <v>503</v>
      </c>
      <c r="D91" s="19">
        <v>0</v>
      </c>
      <c r="E91" s="20" t="s">
        <v>165</v>
      </c>
      <c r="F91" s="11"/>
      <c r="G91" s="19">
        <v>0</v>
      </c>
      <c r="H91" s="20" t="s">
        <v>165</v>
      </c>
      <c r="I91" s="11">
        <f t="shared" si="3"/>
        <v>0</v>
      </c>
      <c r="M91"/>
      <c r="N91"/>
      <c r="O91"/>
      <c r="P91"/>
    </row>
    <row r="92" spans="1:16" ht="15" x14ac:dyDescent="0.2">
      <c r="A92" s="317"/>
      <c r="B92" s="299"/>
      <c r="C92" s="18" t="s">
        <v>497</v>
      </c>
      <c r="D92" s="19">
        <v>0</v>
      </c>
      <c r="E92" s="20" t="s">
        <v>165</v>
      </c>
      <c r="F92" s="11"/>
      <c r="G92" s="19">
        <v>0</v>
      </c>
      <c r="H92" s="20" t="s">
        <v>165</v>
      </c>
      <c r="I92" s="11">
        <f t="shared" si="3"/>
        <v>0</v>
      </c>
      <c r="M92"/>
      <c r="N92"/>
      <c r="O92"/>
      <c r="P92"/>
    </row>
    <row r="93" spans="1:16" ht="15" x14ac:dyDescent="0.2">
      <c r="A93" s="317"/>
      <c r="B93" s="299"/>
      <c r="C93" s="61" t="s">
        <v>91</v>
      </c>
      <c r="D93" s="59">
        <f>SUM(D80:D92)</f>
        <v>0</v>
      </c>
      <c r="E93" s="60" t="s">
        <v>165</v>
      </c>
      <c r="F93" s="59"/>
      <c r="G93" s="59">
        <f>SUM(G80:G92)</f>
        <v>0</v>
      </c>
      <c r="H93" s="60" t="s">
        <v>165</v>
      </c>
      <c r="I93" s="59">
        <f t="shared" si="3"/>
        <v>0</v>
      </c>
      <c r="M93"/>
      <c r="N93"/>
      <c r="O93"/>
      <c r="P93"/>
    </row>
    <row r="94" spans="1:16" ht="15.75" thickBot="1" x14ac:dyDescent="0.25">
      <c r="A94" s="317"/>
      <c r="B94" s="318"/>
      <c r="C94" s="204" t="s">
        <v>26</v>
      </c>
      <c r="D94" s="205">
        <f>SUM(D49,D60,D67,D78,D93)</f>
        <v>0</v>
      </c>
      <c r="E94" s="206">
        <f t="shared" si="4"/>
        <v>0</v>
      </c>
      <c r="F94" s="208"/>
      <c r="G94" s="205">
        <f>SUM(G49,G60,G67,G78,G93)</f>
        <v>1440</v>
      </c>
      <c r="H94" s="206">
        <f t="shared" si="5"/>
        <v>1</v>
      </c>
      <c r="I94" s="208">
        <f t="shared" si="3"/>
        <v>1440</v>
      </c>
      <c r="M94"/>
      <c r="N94"/>
      <c r="O94"/>
      <c r="P94"/>
    </row>
    <row r="95" spans="1:16" ht="15" x14ac:dyDescent="0.2">
      <c r="A95" s="317"/>
      <c r="B95" s="309" t="s">
        <v>510</v>
      </c>
      <c r="C95" s="190" t="s">
        <v>253</v>
      </c>
      <c r="D95" s="79"/>
      <c r="E95" s="78"/>
      <c r="F95" s="79"/>
      <c r="G95" s="79"/>
      <c r="H95" s="78"/>
      <c r="I95" s="79"/>
      <c r="M95"/>
      <c r="N95"/>
      <c r="O95"/>
      <c r="P95"/>
    </row>
    <row r="96" spans="1:16" ht="15" x14ac:dyDescent="0.2">
      <c r="A96" s="317"/>
      <c r="B96" s="310"/>
      <c r="C96" s="189" t="s">
        <v>102</v>
      </c>
      <c r="D96" s="19">
        <v>0</v>
      </c>
      <c r="E96" s="20" t="s">
        <v>165</v>
      </c>
      <c r="F96" s="11"/>
      <c r="G96" s="19">
        <v>0</v>
      </c>
      <c r="H96" s="20" t="s">
        <v>165</v>
      </c>
      <c r="I96" s="11">
        <f t="shared" si="3"/>
        <v>0</v>
      </c>
      <c r="M96"/>
      <c r="N96"/>
      <c r="O96"/>
      <c r="P96"/>
    </row>
    <row r="97" spans="1:16" ht="15" x14ac:dyDescent="0.2">
      <c r="A97" s="317"/>
      <c r="B97" s="310"/>
      <c r="C97" s="18" t="s">
        <v>106</v>
      </c>
      <c r="D97" s="19">
        <v>0</v>
      </c>
      <c r="E97" s="20" t="s">
        <v>165</v>
      </c>
      <c r="F97" s="11"/>
      <c r="G97" s="19">
        <v>0</v>
      </c>
      <c r="H97" s="20" t="s">
        <v>165</v>
      </c>
      <c r="I97" s="11">
        <f t="shared" si="3"/>
        <v>0</v>
      </c>
      <c r="M97"/>
      <c r="N97"/>
      <c r="O97"/>
      <c r="P97"/>
    </row>
    <row r="98" spans="1:16" ht="12.75" customHeight="1" x14ac:dyDescent="0.2">
      <c r="A98" s="317"/>
      <c r="B98" s="310"/>
      <c r="C98" s="61" t="s">
        <v>91</v>
      </c>
      <c r="D98" s="59">
        <f>SUM(D96:D97)</f>
        <v>0</v>
      </c>
      <c r="E98" s="60" t="s">
        <v>165</v>
      </c>
      <c r="F98" s="59"/>
      <c r="G98" s="59">
        <f>SUM(G96:G97)</f>
        <v>0</v>
      </c>
      <c r="H98" s="60" t="s">
        <v>165</v>
      </c>
      <c r="I98" s="59">
        <f t="shared" si="3"/>
        <v>0</v>
      </c>
      <c r="M98"/>
      <c r="N98"/>
      <c r="O98"/>
      <c r="P98"/>
    </row>
    <row r="99" spans="1:16" ht="15" x14ac:dyDescent="0.2">
      <c r="A99" s="317"/>
      <c r="B99" s="310"/>
      <c r="C99" s="193" t="s">
        <v>292</v>
      </c>
      <c r="D99" s="59"/>
      <c r="E99" s="60"/>
      <c r="F99" s="210"/>
      <c r="G99" s="59"/>
      <c r="H99" s="60"/>
      <c r="I99" s="59"/>
      <c r="M99"/>
      <c r="N99"/>
      <c r="O99"/>
      <c r="P99"/>
    </row>
    <row r="100" spans="1:16" ht="15" x14ac:dyDescent="0.2">
      <c r="A100" s="317"/>
      <c r="B100" s="310"/>
      <c r="C100" s="18" t="s">
        <v>93</v>
      </c>
      <c r="D100" s="19">
        <v>0</v>
      </c>
      <c r="E100" s="20" t="s">
        <v>165</v>
      </c>
      <c r="F100" s="7"/>
      <c r="G100" s="19">
        <v>0</v>
      </c>
      <c r="H100" s="20" t="s">
        <v>165</v>
      </c>
      <c r="I100" s="7">
        <f t="shared" si="3"/>
        <v>0</v>
      </c>
      <c r="M100"/>
      <c r="N100"/>
      <c r="O100"/>
      <c r="P100"/>
    </row>
    <row r="101" spans="1:16" ht="15" x14ac:dyDescent="0.2">
      <c r="A101" s="317"/>
      <c r="B101" s="310"/>
      <c r="C101" s="18" t="s">
        <v>107</v>
      </c>
      <c r="D101" s="19">
        <v>0</v>
      </c>
      <c r="E101" s="20" t="s">
        <v>165</v>
      </c>
      <c r="F101" s="7"/>
      <c r="G101" s="19">
        <v>0</v>
      </c>
      <c r="H101" s="20" t="s">
        <v>165</v>
      </c>
      <c r="I101" s="7">
        <f t="shared" si="3"/>
        <v>0</v>
      </c>
      <c r="M101"/>
      <c r="N101"/>
      <c r="O101"/>
      <c r="P101"/>
    </row>
    <row r="102" spans="1:16" ht="15" x14ac:dyDescent="0.2">
      <c r="A102" s="317"/>
      <c r="B102" s="310"/>
      <c r="C102" s="189" t="s">
        <v>108</v>
      </c>
      <c r="D102" s="19">
        <v>0</v>
      </c>
      <c r="E102" s="20" t="s">
        <v>165</v>
      </c>
      <c r="F102" s="7"/>
      <c r="G102" s="19">
        <v>0</v>
      </c>
      <c r="H102" s="20" t="s">
        <v>165</v>
      </c>
      <c r="I102" s="7">
        <f t="shared" si="3"/>
        <v>0</v>
      </c>
      <c r="M102"/>
      <c r="N102"/>
      <c r="O102"/>
      <c r="P102"/>
    </row>
    <row r="103" spans="1:16" ht="15" x14ac:dyDescent="0.2">
      <c r="A103" s="317"/>
      <c r="B103" s="310"/>
      <c r="C103" s="189" t="s">
        <v>374</v>
      </c>
      <c r="D103" s="19">
        <v>0</v>
      </c>
      <c r="E103" s="20" t="s">
        <v>165</v>
      </c>
      <c r="F103" s="11"/>
      <c r="G103" s="19">
        <v>0</v>
      </c>
      <c r="H103" s="20" t="s">
        <v>165</v>
      </c>
      <c r="I103" s="19">
        <f t="shared" si="3"/>
        <v>0</v>
      </c>
      <c r="M103"/>
      <c r="N103"/>
      <c r="O103"/>
      <c r="P103"/>
    </row>
    <row r="104" spans="1:16" ht="15" x14ac:dyDescent="0.2">
      <c r="A104" s="317"/>
      <c r="B104" s="310"/>
      <c r="C104" s="18" t="s">
        <v>109</v>
      </c>
      <c r="D104" s="19">
        <v>0</v>
      </c>
      <c r="E104" s="20" t="s">
        <v>165</v>
      </c>
      <c r="F104" s="11"/>
      <c r="G104" s="19">
        <v>0</v>
      </c>
      <c r="H104" s="20" t="s">
        <v>165</v>
      </c>
      <c r="I104" s="11">
        <f t="shared" si="3"/>
        <v>0</v>
      </c>
      <c r="M104"/>
      <c r="N104"/>
      <c r="O104"/>
      <c r="P104"/>
    </row>
    <row r="105" spans="1:16" ht="15" x14ac:dyDescent="0.2">
      <c r="A105" s="317"/>
      <c r="B105" s="310"/>
      <c r="C105" s="18" t="s">
        <v>110</v>
      </c>
      <c r="D105" s="19">
        <v>0</v>
      </c>
      <c r="E105" s="20" t="s">
        <v>165</v>
      </c>
      <c r="F105" s="11"/>
      <c r="G105" s="19">
        <v>0</v>
      </c>
      <c r="H105" s="20" t="s">
        <v>165</v>
      </c>
      <c r="I105" s="11">
        <f t="shared" si="3"/>
        <v>0</v>
      </c>
      <c r="M105"/>
      <c r="N105"/>
      <c r="O105"/>
      <c r="P105"/>
    </row>
    <row r="106" spans="1:16" ht="15" x14ac:dyDescent="0.2">
      <c r="A106" s="317"/>
      <c r="B106" s="310"/>
      <c r="C106" s="189" t="s">
        <v>111</v>
      </c>
      <c r="D106" s="19">
        <v>0</v>
      </c>
      <c r="E106" s="20" t="s">
        <v>165</v>
      </c>
      <c r="F106" s="11"/>
      <c r="G106" s="19">
        <v>0</v>
      </c>
      <c r="H106" s="20" t="s">
        <v>165</v>
      </c>
      <c r="I106" s="11">
        <f t="shared" si="3"/>
        <v>0</v>
      </c>
      <c r="M106"/>
      <c r="N106"/>
      <c r="O106"/>
      <c r="P106"/>
    </row>
    <row r="107" spans="1:16" ht="15" x14ac:dyDescent="0.2">
      <c r="A107" s="317"/>
      <c r="B107" s="310"/>
      <c r="C107" s="189" t="s">
        <v>112</v>
      </c>
      <c r="D107" s="17">
        <v>0</v>
      </c>
      <c r="E107" s="20">
        <f t="shared" si="4"/>
        <v>0</v>
      </c>
      <c r="F107" s="19"/>
      <c r="G107" s="11">
        <v>800</v>
      </c>
      <c r="H107" s="20">
        <f t="shared" si="5"/>
        <v>1</v>
      </c>
      <c r="I107" s="19">
        <f t="shared" si="3"/>
        <v>800</v>
      </c>
      <c r="M107"/>
      <c r="N107"/>
      <c r="O107"/>
      <c r="P107"/>
    </row>
    <row r="108" spans="1:16" ht="15" x14ac:dyDescent="0.2">
      <c r="A108" s="317"/>
      <c r="B108" s="310"/>
      <c r="C108" s="189" t="s">
        <v>113</v>
      </c>
      <c r="D108" s="19">
        <v>0</v>
      </c>
      <c r="E108" s="20" t="s">
        <v>165</v>
      </c>
      <c r="F108" s="11"/>
      <c r="G108" s="19">
        <v>0</v>
      </c>
      <c r="H108" s="20" t="s">
        <v>165</v>
      </c>
      <c r="I108" s="11">
        <f t="shared" si="3"/>
        <v>0</v>
      </c>
      <c r="M108"/>
      <c r="N108"/>
      <c r="O108"/>
      <c r="P108"/>
    </row>
    <row r="109" spans="1:16" ht="15" x14ac:dyDescent="0.2">
      <c r="A109" s="317"/>
      <c r="B109" s="310"/>
      <c r="C109" s="189" t="s">
        <v>538</v>
      </c>
      <c r="D109" s="19">
        <v>0</v>
      </c>
      <c r="E109" s="20" t="s">
        <v>165</v>
      </c>
      <c r="F109" s="11"/>
      <c r="G109" s="19">
        <v>0</v>
      </c>
      <c r="H109" s="20" t="s">
        <v>165</v>
      </c>
      <c r="I109" s="11">
        <f t="shared" si="3"/>
        <v>0</v>
      </c>
      <c r="M109"/>
      <c r="N109"/>
      <c r="O109"/>
      <c r="P109"/>
    </row>
    <row r="110" spans="1:16" ht="15" x14ac:dyDescent="0.2">
      <c r="A110" s="317"/>
      <c r="B110" s="310"/>
      <c r="C110" s="61" t="s">
        <v>91</v>
      </c>
      <c r="D110" s="59">
        <f>SUM(D100:D109)</f>
        <v>0</v>
      </c>
      <c r="E110" s="60">
        <f t="shared" si="4"/>
        <v>0</v>
      </c>
      <c r="F110" s="59"/>
      <c r="G110" s="59">
        <f>SUM(G100:G109)</f>
        <v>800</v>
      </c>
      <c r="H110" s="60">
        <f t="shared" si="5"/>
        <v>1</v>
      </c>
      <c r="I110" s="59">
        <f t="shared" si="3"/>
        <v>800</v>
      </c>
      <c r="M110"/>
      <c r="N110"/>
      <c r="O110"/>
      <c r="P110"/>
    </row>
    <row r="111" spans="1:16" ht="15" x14ac:dyDescent="0.2">
      <c r="A111" s="317"/>
      <c r="B111" s="311"/>
      <c r="C111" s="194" t="s">
        <v>474</v>
      </c>
      <c r="D111" s="19">
        <v>0</v>
      </c>
      <c r="E111" s="20" t="s">
        <v>165</v>
      </c>
      <c r="F111" s="11"/>
      <c r="G111" s="19">
        <v>0</v>
      </c>
      <c r="H111" s="20" t="s">
        <v>165</v>
      </c>
      <c r="I111" s="11">
        <f t="shared" si="3"/>
        <v>0</v>
      </c>
      <c r="M111"/>
      <c r="N111"/>
      <c r="O111"/>
      <c r="P111"/>
    </row>
    <row r="112" spans="1:16" ht="15" x14ac:dyDescent="0.2">
      <c r="A112" s="317"/>
      <c r="B112" s="311"/>
      <c r="C112" s="61" t="s">
        <v>91</v>
      </c>
      <c r="D112" s="59">
        <f>+D111</f>
        <v>0</v>
      </c>
      <c r="E112" s="60" t="s">
        <v>165</v>
      </c>
      <c r="F112" s="59"/>
      <c r="G112" s="59">
        <f>+G111</f>
        <v>0</v>
      </c>
      <c r="H112" s="60" t="s">
        <v>165</v>
      </c>
      <c r="I112" s="59">
        <f t="shared" si="3"/>
        <v>0</v>
      </c>
      <c r="M112"/>
      <c r="N112"/>
      <c r="O112"/>
      <c r="P112"/>
    </row>
    <row r="113" spans="1:16" ht="15.75" thickBot="1" x14ac:dyDescent="0.25">
      <c r="A113" s="317"/>
      <c r="B113" s="312"/>
      <c r="C113" s="276" t="s">
        <v>26</v>
      </c>
      <c r="D113" s="208">
        <f>SUM(D98,D110,D112)</f>
        <v>0</v>
      </c>
      <c r="E113" s="206">
        <f t="shared" si="4"/>
        <v>0</v>
      </c>
      <c r="F113" s="208"/>
      <c r="G113" s="208">
        <f>SUM(G98,G110,G112)</f>
        <v>800</v>
      </c>
      <c r="H113" s="206">
        <f t="shared" si="5"/>
        <v>1</v>
      </c>
      <c r="I113" s="208">
        <f t="shared" si="3"/>
        <v>800</v>
      </c>
      <c r="M113"/>
      <c r="N113"/>
      <c r="O113"/>
      <c r="P113"/>
    </row>
    <row r="114" spans="1:16" ht="15.75" thickBot="1" x14ac:dyDescent="0.25">
      <c r="A114" s="296" t="s">
        <v>516</v>
      </c>
      <c r="B114" s="297"/>
      <c r="C114" s="298"/>
      <c r="D114" s="245">
        <f>SUM(D94,D113)</f>
        <v>0</v>
      </c>
      <c r="E114" s="246">
        <f t="shared" si="4"/>
        <v>0</v>
      </c>
      <c r="F114" s="247"/>
      <c r="G114" s="245">
        <f>SUM(G94,G113)</f>
        <v>2240</v>
      </c>
      <c r="H114" s="246">
        <f t="shared" si="5"/>
        <v>1</v>
      </c>
      <c r="I114" s="247">
        <f t="shared" si="3"/>
        <v>2240</v>
      </c>
      <c r="M114"/>
      <c r="N114"/>
      <c r="O114"/>
      <c r="P114"/>
    </row>
    <row r="115" spans="1:16" ht="15" x14ac:dyDescent="0.2">
      <c r="A115" s="303" t="s">
        <v>134</v>
      </c>
      <c r="B115" s="306" t="s">
        <v>509</v>
      </c>
      <c r="C115" s="192" t="s">
        <v>92</v>
      </c>
      <c r="D115" s="79"/>
      <c r="E115" s="78"/>
      <c r="F115" s="79"/>
      <c r="G115" s="79"/>
      <c r="H115" s="78"/>
      <c r="I115" s="79"/>
      <c r="M115"/>
      <c r="N115"/>
      <c r="O115"/>
      <c r="P115"/>
    </row>
    <row r="116" spans="1:16" ht="15" x14ac:dyDescent="0.2">
      <c r="A116" s="315"/>
      <c r="B116" s="319"/>
      <c r="C116" s="191" t="s">
        <v>487</v>
      </c>
      <c r="D116" s="19">
        <v>0</v>
      </c>
      <c r="E116" s="20" t="s">
        <v>165</v>
      </c>
      <c r="F116" s="19"/>
      <c r="G116" s="19">
        <v>0</v>
      </c>
      <c r="H116" s="20" t="s">
        <v>165</v>
      </c>
      <c r="I116" s="19">
        <f t="shared" si="3"/>
        <v>0</v>
      </c>
      <c r="M116"/>
      <c r="N116"/>
      <c r="O116"/>
      <c r="P116"/>
    </row>
    <row r="117" spans="1:16" ht="15" x14ac:dyDescent="0.2">
      <c r="A117" s="315"/>
      <c r="B117" s="319"/>
      <c r="C117" s="18" t="s">
        <v>488</v>
      </c>
      <c r="D117" s="19">
        <v>0</v>
      </c>
      <c r="E117" s="20" t="s">
        <v>165</v>
      </c>
      <c r="F117" s="19"/>
      <c r="G117" s="19">
        <v>0</v>
      </c>
      <c r="H117" s="20" t="s">
        <v>165</v>
      </c>
      <c r="I117" s="19">
        <f t="shared" si="3"/>
        <v>0</v>
      </c>
      <c r="M117"/>
      <c r="N117"/>
      <c r="O117"/>
      <c r="P117"/>
    </row>
    <row r="118" spans="1:16" ht="15" x14ac:dyDescent="0.2">
      <c r="A118" s="315"/>
      <c r="B118" s="319"/>
      <c r="C118" s="18" t="s">
        <v>15</v>
      </c>
      <c r="D118" s="19">
        <v>0</v>
      </c>
      <c r="E118" s="20" t="s">
        <v>165</v>
      </c>
      <c r="F118" s="19"/>
      <c r="G118" s="19">
        <v>0</v>
      </c>
      <c r="H118" s="20" t="s">
        <v>165</v>
      </c>
      <c r="I118" s="19">
        <f t="shared" si="3"/>
        <v>0</v>
      </c>
      <c r="M118"/>
      <c r="N118"/>
      <c r="O118"/>
      <c r="P118"/>
    </row>
    <row r="119" spans="1:16" ht="15" x14ac:dyDescent="0.2">
      <c r="A119" s="315"/>
      <c r="B119" s="319"/>
      <c r="C119" s="18" t="s">
        <v>16</v>
      </c>
      <c r="D119" s="19">
        <v>0</v>
      </c>
      <c r="E119" s="20" t="s">
        <v>165</v>
      </c>
      <c r="F119" s="11"/>
      <c r="G119" s="19">
        <v>0</v>
      </c>
      <c r="H119" s="20" t="s">
        <v>165</v>
      </c>
      <c r="I119" s="11">
        <f t="shared" si="3"/>
        <v>0</v>
      </c>
      <c r="M119"/>
      <c r="N119"/>
      <c r="O119"/>
      <c r="P119"/>
    </row>
    <row r="120" spans="1:16" ht="12.75" customHeight="1" x14ac:dyDescent="0.2">
      <c r="A120" s="315"/>
      <c r="B120" s="319"/>
      <c r="C120" s="18" t="s">
        <v>17</v>
      </c>
      <c r="D120" s="19">
        <v>0</v>
      </c>
      <c r="E120" s="20" t="s">
        <v>165</v>
      </c>
      <c r="F120" s="11"/>
      <c r="G120" s="19">
        <v>0</v>
      </c>
      <c r="H120" s="20" t="s">
        <v>165</v>
      </c>
      <c r="I120" s="11">
        <f t="shared" si="3"/>
        <v>0</v>
      </c>
      <c r="M120"/>
      <c r="N120"/>
      <c r="O120"/>
      <c r="P120"/>
    </row>
    <row r="121" spans="1:16" ht="15" x14ac:dyDescent="0.2">
      <c r="A121" s="315"/>
      <c r="B121" s="319"/>
      <c r="C121" s="18" t="s">
        <v>21</v>
      </c>
      <c r="D121" s="19">
        <v>0</v>
      </c>
      <c r="E121" s="20" t="s">
        <v>165</v>
      </c>
      <c r="F121" s="11"/>
      <c r="G121" s="19">
        <v>0</v>
      </c>
      <c r="H121" s="20" t="s">
        <v>165</v>
      </c>
      <c r="I121" s="11">
        <f t="shared" si="3"/>
        <v>0</v>
      </c>
      <c r="M121"/>
      <c r="N121"/>
      <c r="O121"/>
      <c r="P121"/>
    </row>
    <row r="122" spans="1:16" ht="15" x14ac:dyDescent="0.2">
      <c r="A122" s="315"/>
      <c r="B122" s="319"/>
      <c r="C122" s="18" t="s">
        <v>18</v>
      </c>
      <c r="D122" s="19">
        <v>0</v>
      </c>
      <c r="E122" s="20" t="s">
        <v>165</v>
      </c>
      <c r="F122" s="11"/>
      <c r="G122" s="19">
        <v>0</v>
      </c>
      <c r="H122" s="20" t="s">
        <v>165</v>
      </c>
      <c r="I122" s="11">
        <f t="shared" si="3"/>
        <v>0</v>
      </c>
      <c r="M122"/>
      <c r="N122"/>
      <c r="O122"/>
      <c r="P122"/>
    </row>
    <row r="123" spans="1:16" ht="15" x14ac:dyDescent="0.2">
      <c r="A123" s="315"/>
      <c r="B123" s="319"/>
      <c r="C123" s="18" t="s">
        <v>139</v>
      </c>
      <c r="D123" s="19">
        <v>0</v>
      </c>
      <c r="E123" s="20" t="s">
        <v>165</v>
      </c>
      <c r="F123" s="11"/>
      <c r="G123" s="19">
        <v>0</v>
      </c>
      <c r="H123" s="20" t="s">
        <v>165</v>
      </c>
      <c r="I123" s="11">
        <f t="shared" si="3"/>
        <v>0</v>
      </c>
      <c r="M123"/>
      <c r="N123"/>
      <c r="O123"/>
      <c r="P123"/>
    </row>
    <row r="124" spans="1:16" ht="15" x14ac:dyDescent="0.2">
      <c r="A124" s="315"/>
      <c r="B124" s="319"/>
      <c r="C124" s="18" t="s">
        <v>489</v>
      </c>
      <c r="D124" s="19">
        <v>0</v>
      </c>
      <c r="E124" s="20" t="s">
        <v>165</v>
      </c>
      <c r="F124" s="11"/>
      <c r="G124" s="19">
        <v>0</v>
      </c>
      <c r="H124" s="20" t="s">
        <v>165</v>
      </c>
      <c r="I124" s="11">
        <f t="shared" si="3"/>
        <v>0</v>
      </c>
      <c r="M124"/>
      <c r="N124"/>
      <c r="O124"/>
      <c r="P124"/>
    </row>
    <row r="125" spans="1:16" ht="15" x14ac:dyDescent="0.2">
      <c r="A125" s="315"/>
      <c r="B125" s="319"/>
      <c r="C125" s="18" t="s">
        <v>19</v>
      </c>
      <c r="D125" s="19">
        <v>0</v>
      </c>
      <c r="E125" s="20" t="s">
        <v>165</v>
      </c>
      <c r="F125" s="7"/>
      <c r="G125" s="19">
        <v>0</v>
      </c>
      <c r="H125" s="20" t="s">
        <v>165</v>
      </c>
      <c r="I125" s="7">
        <f t="shared" si="3"/>
        <v>0</v>
      </c>
      <c r="M125"/>
      <c r="N125"/>
      <c r="O125"/>
      <c r="P125"/>
    </row>
    <row r="126" spans="1:16" ht="15" x14ac:dyDescent="0.2">
      <c r="A126" s="315"/>
      <c r="B126" s="319"/>
      <c r="C126" s="18" t="s">
        <v>23</v>
      </c>
      <c r="D126" s="19">
        <v>0</v>
      </c>
      <c r="E126" s="20" t="s">
        <v>165</v>
      </c>
      <c r="F126" s="7"/>
      <c r="G126" s="19">
        <v>0</v>
      </c>
      <c r="H126" s="20" t="s">
        <v>165</v>
      </c>
      <c r="I126" s="7">
        <f t="shared" si="3"/>
        <v>0</v>
      </c>
      <c r="M126"/>
      <c r="N126"/>
      <c r="O126"/>
      <c r="P126"/>
    </row>
    <row r="127" spans="1:16" ht="15" x14ac:dyDescent="0.2">
      <c r="A127" s="315"/>
      <c r="B127" s="319"/>
      <c r="C127" s="61" t="s">
        <v>91</v>
      </c>
      <c r="D127" s="59">
        <f>SUM(D116:D126)</f>
        <v>0</v>
      </c>
      <c r="E127" s="72" t="s">
        <v>165</v>
      </c>
      <c r="F127" s="71"/>
      <c r="G127" s="59">
        <f>SUM(G116:G126)</f>
        <v>0</v>
      </c>
      <c r="H127" s="72" t="s">
        <v>165</v>
      </c>
      <c r="I127" s="71">
        <f t="shared" si="3"/>
        <v>0</v>
      </c>
      <c r="M127"/>
      <c r="N127"/>
      <c r="O127"/>
      <c r="P127"/>
    </row>
    <row r="128" spans="1:16" ht="15" x14ac:dyDescent="0.2">
      <c r="A128" s="315"/>
      <c r="B128" s="319"/>
      <c r="C128" s="192" t="s">
        <v>255</v>
      </c>
      <c r="D128" s="59"/>
      <c r="E128" s="60"/>
      <c r="F128" s="210"/>
      <c r="G128" s="59"/>
      <c r="H128" s="60"/>
      <c r="I128" s="59"/>
      <c r="M128"/>
      <c r="N128"/>
      <c r="O128"/>
      <c r="P128"/>
    </row>
    <row r="129" spans="1:16" ht="15" x14ac:dyDescent="0.2">
      <c r="A129" s="315"/>
      <c r="B129" s="319"/>
      <c r="C129" s="18" t="s">
        <v>20</v>
      </c>
      <c r="D129" s="19">
        <v>0</v>
      </c>
      <c r="E129" s="20" t="s">
        <v>165</v>
      </c>
      <c r="F129" s="75"/>
      <c r="G129" s="19">
        <v>0</v>
      </c>
      <c r="H129" s="20" t="s">
        <v>165</v>
      </c>
      <c r="I129" s="19">
        <f t="shared" ref="I129:I211" si="6">+D129+G129</f>
        <v>0</v>
      </c>
      <c r="M129"/>
      <c r="N129"/>
      <c r="O129"/>
      <c r="P129"/>
    </row>
    <row r="130" spans="1:16" ht="15" x14ac:dyDescent="0.2">
      <c r="A130" s="315"/>
      <c r="B130" s="319"/>
      <c r="C130" s="18" t="s">
        <v>490</v>
      </c>
      <c r="D130" s="19">
        <v>0</v>
      </c>
      <c r="E130" s="20" t="s">
        <v>165</v>
      </c>
      <c r="F130" s="14"/>
      <c r="G130" s="19">
        <v>0</v>
      </c>
      <c r="H130" s="20" t="s">
        <v>165</v>
      </c>
      <c r="I130" s="11">
        <f t="shared" si="6"/>
        <v>0</v>
      </c>
      <c r="M130"/>
      <c r="N130"/>
      <c r="O130"/>
      <c r="P130"/>
    </row>
    <row r="131" spans="1:16" ht="15" x14ac:dyDescent="0.2">
      <c r="A131" s="315"/>
      <c r="B131" s="319"/>
      <c r="C131" s="18" t="s">
        <v>1</v>
      </c>
      <c r="D131" s="19">
        <v>0</v>
      </c>
      <c r="E131" s="20" t="s">
        <v>165</v>
      </c>
      <c r="F131" s="14"/>
      <c r="G131" s="19">
        <v>0</v>
      </c>
      <c r="H131" s="20" t="s">
        <v>165</v>
      </c>
      <c r="I131" s="11">
        <f t="shared" si="6"/>
        <v>0</v>
      </c>
      <c r="M131"/>
      <c r="N131"/>
      <c r="O131"/>
      <c r="P131"/>
    </row>
    <row r="132" spans="1:16" ht="15" x14ac:dyDescent="0.2">
      <c r="A132" s="315"/>
      <c r="B132" s="319"/>
      <c r="C132" s="18" t="s">
        <v>2</v>
      </c>
      <c r="D132" s="19">
        <v>0</v>
      </c>
      <c r="E132" s="20" t="s">
        <v>165</v>
      </c>
      <c r="F132" s="11"/>
      <c r="G132" s="19">
        <v>0</v>
      </c>
      <c r="H132" s="20" t="s">
        <v>165</v>
      </c>
      <c r="I132" s="11">
        <f t="shared" si="6"/>
        <v>0</v>
      </c>
      <c r="M132"/>
      <c r="N132"/>
      <c r="O132"/>
      <c r="P132"/>
    </row>
    <row r="133" spans="1:16" ht="15" x14ac:dyDescent="0.2">
      <c r="A133" s="315"/>
      <c r="B133" s="319"/>
      <c r="C133" s="18" t="s">
        <v>22</v>
      </c>
      <c r="D133" s="19">
        <v>0</v>
      </c>
      <c r="E133" s="20" t="s">
        <v>165</v>
      </c>
      <c r="F133" s="11"/>
      <c r="G133" s="19">
        <v>0</v>
      </c>
      <c r="H133" s="20" t="s">
        <v>165</v>
      </c>
      <c r="I133" s="11">
        <f t="shared" si="6"/>
        <v>0</v>
      </c>
      <c r="M133"/>
      <c r="N133"/>
      <c r="O133"/>
      <c r="P133"/>
    </row>
    <row r="134" spans="1:16" ht="15" x14ac:dyDescent="0.2">
      <c r="A134" s="315"/>
      <c r="B134" s="319"/>
      <c r="C134" s="18" t="s">
        <v>3</v>
      </c>
      <c r="D134" s="19">
        <v>0</v>
      </c>
      <c r="E134" s="20" t="s">
        <v>165</v>
      </c>
      <c r="F134" s="7"/>
      <c r="G134" s="19">
        <v>0</v>
      </c>
      <c r="H134" s="20" t="s">
        <v>165</v>
      </c>
      <c r="I134" s="7">
        <f t="shared" si="6"/>
        <v>0</v>
      </c>
      <c r="M134"/>
      <c r="N134"/>
      <c r="O134"/>
      <c r="P134"/>
    </row>
    <row r="135" spans="1:16" ht="12.75" customHeight="1" x14ac:dyDescent="0.2">
      <c r="A135" s="315"/>
      <c r="B135" s="319"/>
      <c r="C135" s="18" t="s">
        <v>4</v>
      </c>
      <c r="D135" s="19">
        <v>0</v>
      </c>
      <c r="E135" s="20" t="s">
        <v>165</v>
      </c>
      <c r="F135" s="11"/>
      <c r="G135" s="19">
        <v>0</v>
      </c>
      <c r="H135" s="20" t="s">
        <v>165</v>
      </c>
      <c r="I135" s="7">
        <f t="shared" si="6"/>
        <v>0</v>
      </c>
      <c r="M135"/>
      <c r="N135"/>
      <c r="O135"/>
      <c r="P135"/>
    </row>
    <row r="136" spans="1:16" ht="15" x14ac:dyDescent="0.2">
      <c r="A136" s="315"/>
      <c r="B136" s="319"/>
      <c r="C136" s="18" t="s">
        <v>52</v>
      </c>
      <c r="D136" s="19">
        <v>0</v>
      </c>
      <c r="E136" s="20" t="s">
        <v>165</v>
      </c>
      <c r="F136" s="11"/>
      <c r="G136" s="19">
        <v>0</v>
      </c>
      <c r="H136" s="20" t="s">
        <v>165</v>
      </c>
      <c r="I136" s="11">
        <f t="shared" si="6"/>
        <v>0</v>
      </c>
      <c r="M136"/>
      <c r="N136"/>
      <c r="O136"/>
      <c r="P136"/>
    </row>
    <row r="137" spans="1:16" ht="15" x14ac:dyDescent="0.2">
      <c r="A137" s="315"/>
      <c r="B137" s="319"/>
      <c r="C137" s="189" t="s">
        <v>5</v>
      </c>
      <c r="D137" s="19">
        <v>0</v>
      </c>
      <c r="E137" s="20" t="s">
        <v>165</v>
      </c>
      <c r="F137" s="11"/>
      <c r="G137" s="19">
        <v>0</v>
      </c>
      <c r="H137" s="20" t="s">
        <v>165</v>
      </c>
      <c r="I137" s="11">
        <f t="shared" si="6"/>
        <v>0</v>
      </c>
      <c r="M137"/>
      <c r="N137"/>
      <c r="O137"/>
      <c r="P137"/>
    </row>
    <row r="138" spans="1:16" ht="15" x14ac:dyDescent="0.2">
      <c r="A138" s="315"/>
      <c r="B138" s="319"/>
      <c r="C138" s="61" t="s">
        <v>91</v>
      </c>
      <c r="D138" s="59">
        <f>SUM(D129:D137)</f>
        <v>0</v>
      </c>
      <c r="E138" s="60" t="s">
        <v>165</v>
      </c>
      <c r="F138" s="59"/>
      <c r="G138" s="59">
        <f>SUM(G129:G137)</f>
        <v>0</v>
      </c>
      <c r="H138" s="60" t="s">
        <v>165</v>
      </c>
      <c r="I138" s="59">
        <f t="shared" si="6"/>
        <v>0</v>
      </c>
      <c r="M138"/>
      <c r="N138"/>
      <c r="O138"/>
      <c r="P138"/>
    </row>
    <row r="139" spans="1:16" ht="15" x14ac:dyDescent="0.2">
      <c r="A139" s="315"/>
      <c r="B139" s="319"/>
      <c r="C139" s="192" t="s">
        <v>151</v>
      </c>
      <c r="D139" s="59"/>
      <c r="E139" s="60"/>
      <c r="F139" s="210"/>
      <c r="G139" s="59"/>
      <c r="H139" s="60"/>
      <c r="I139" s="59"/>
      <c r="M139"/>
      <c r="N139"/>
      <c r="O139"/>
      <c r="P139"/>
    </row>
    <row r="140" spans="1:16" ht="15" x14ac:dyDescent="0.2">
      <c r="A140" s="315"/>
      <c r="B140" s="319"/>
      <c r="C140" s="18" t="s">
        <v>38</v>
      </c>
      <c r="D140" s="19">
        <v>0</v>
      </c>
      <c r="E140" s="20" t="s">
        <v>165</v>
      </c>
      <c r="F140" s="14"/>
      <c r="G140" s="19">
        <v>0</v>
      </c>
      <c r="H140" s="20" t="s">
        <v>165</v>
      </c>
      <c r="I140" s="11">
        <f t="shared" si="6"/>
        <v>0</v>
      </c>
      <c r="M140"/>
      <c r="N140"/>
      <c r="O140"/>
      <c r="P140"/>
    </row>
    <row r="141" spans="1:16" ht="15" x14ac:dyDescent="0.2">
      <c r="A141" s="315"/>
      <c r="B141" s="319"/>
      <c r="C141" s="18" t="s">
        <v>7</v>
      </c>
      <c r="D141" s="19">
        <v>0</v>
      </c>
      <c r="E141" s="20" t="s">
        <v>165</v>
      </c>
      <c r="F141" s="11"/>
      <c r="G141" s="19">
        <v>0</v>
      </c>
      <c r="H141" s="20" t="s">
        <v>165</v>
      </c>
      <c r="I141" s="11">
        <f t="shared" si="6"/>
        <v>0</v>
      </c>
      <c r="M141"/>
      <c r="N141"/>
      <c r="O141"/>
      <c r="P141"/>
    </row>
    <row r="142" spans="1:16" ht="15" x14ac:dyDescent="0.2">
      <c r="A142" s="315"/>
      <c r="B142" s="319"/>
      <c r="C142" s="18" t="s">
        <v>0</v>
      </c>
      <c r="D142" s="19">
        <v>0</v>
      </c>
      <c r="E142" s="20" t="s">
        <v>165</v>
      </c>
      <c r="F142" s="7"/>
      <c r="G142" s="19">
        <v>0</v>
      </c>
      <c r="H142" s="20" t="s">
        <v>165</v>
      </c>
      <c r="I142" s="7">
        <f t="shared" si="6"/>
        <v>0</v>
      </c>
      <c r="M142"/>
      <c r="N142"/>
      <c r="O142"/>
      <c r="P142"/>
    </row>
    <row r="143" spans="1:16" ht="15" x14ac:dyDescent="0.2">
      <c r="A143" s="315"/>
      <c r="B143" s="319"/>
      <c r="C143" s="18" t="s">
        <v>8</v>
      </c>
      <c r="D143" s="19">
        <v>0</v>
      </c>
      <c r="E143" s="20" t="s">
        <v>165</v>
      </c>
      <c r="F143" s="7"/>
      <c r="G143" s="19">
        <v>0</v>
      </c>
      <c r="H143" s="20" t="s">
        <v>165</v>
      </c>
      <c r="I143" s="7">
        <f t="shared" si="6"/>
        <v>0</v>
      </c>
      <c r="M143"/>
      <c r="N143"/>
      <c r="O143"/>
      <c r="P143"/>
    </row>
    <row r="144" spans="1:16" ht="15" x14ac:dyDescent="0.2">
      <c r="A144" s="315"/>
      <c r="B144" s="319"/>
      <c r="C144" s="18" t="s">
        <v>36</v>
      </c>
      <c r="D144" s="19">
        <v>0</v>
      </c>
      <c r="E144" s="20" t="s">
        <v>165</v>
      </c>
      <c r="F144" s="7"/>
      <c r="G144" s="19">
        <v>0</v>
      </c>
      <c r="H144" s="20" t="s">
        <v>165</v>
      </c>
      <c r="I144" s="7">
        <f t="shared" si="6"/>
        <v>0</v>
      </c>
      <c r="M144"/>
      <c r="N144"/>
      <c r="O144"/>
      <c r="P144"/>
    </row>
    <row r="145" spans="1:16" ht="15" x14ac:dyDescent="0.2">
      <c r="A145" s="315"/>
      <c r="B145" s="319"/>
      <c r="C145" s="18" t="s">
        <v>39</v>
      </c>
      <c r="D145" s="19">
        <v>0</v>
      </c>
      <c r="E145" s="20" t="s">
        <v>165</v>
      </c>
      <c r="F145" s="7"/>
      <c r="G145" s="19">
        <v>0</v>
      </c>
      <c r="H145" s="20" t="s">
        <v>165</v>
      </c>
      <c r="I145" s="7">
        <f t="shared" si="6"/>
        <v>0</v>
      </c>
      <c r="M145"/>
      <c r="N145"/>
      <c r="O145"/>
      <c r="P145"/>
    </row>
    <row r="146" spans="1:16" ht="15" x14ac:dyDescent="0.2">
      <c r="A146" s="315"/>
      <c r="B146" s="319"/>
      <c r="C146" s="18" t="s">
        <v>357</v>
      </c>
      <c r="D146" s="19">
        <v>0</v>
      </c>
      <c r="E146" s="20" t="s">
        <v>165</v>
      </c>
      <c r="F146" s="7"/>
      <c r="G146" s="19">
        <v>0</v>
      </c>
      <c r="H146" s="20" t="s">
        <v>165</v>
      </c>
      <c r="I146" s="7">
        <f t="shared" si="6"/>
        <v>0</v>
      </c>
      <c r="M146"/>
      <c r="N146"/>
      <c r="O146"/>
      <c r="P146"/>
    </row>
    <row r="147" spans="1:16" ht="15" x14ac:dyDescent="0.2">
      <c r="A147" s="315"/>
      <c r="B147" s="319"/>
      <c r="C147" s="18" t="s">
        <v>402</v>
      </c>
      <c r="D147" s="19">
        <v>0</v>
      </c>
      <c r="E147" s="20" t="s">
        <v>165</v>
      </c>
      <c r="F147" s="202"/>
      <c r="G147" s="19">
        <v>0</v>
      </c>
      <c r="H147" s="20" t="s">
        <v>165</v>
      </c>
      <c r="I147" s="7">
        <f t="shared" si="6"/>
        <v>0</v>
      </c>
      <c r="M147"/>
      <c r="N147"/>
      <c r="O147"/>
      <c r="P147"/>
    </row>
    <row r="148" spans="1:16" ht="15" x14ac:dyDescent="0.2">
      <c r="A148" s="315"/>
      <c r="B148" s="319"/>
      <c r="C148" s="18" t="s">
        <v>6</v>
      </c>
      <c r="D148" s="19">
        <v>0</v>
      </c>
      <c r="E148" s="20" t="s">
        <v>165</v>
      </c>
      <c r="F148" s="7"/>
      <c r="G148" s="19">
        <v>0</v>
      </c>
      <c r="H148" s="20" t="s">
        <v>165</v>
      </c>
      <c r="I148" s="7">
        <f t="shared" si="6"/>
        <v>0</v>
      </c>
      <c r="M148"/>
      <c r="N148"/>
      <c r="O148"/>
      <c r="P148"/>
    </row>
    <row r="149" spans="1:16" ht="15" x14ac:dyDescent="0.2">
      <c r="A149" s="315"/>
      <c r="B149" s="319"/>
      <c r="C149" s="18" t="s">
        <v>9</v>
      </c>
      <c r="D149" s="19">
        <v>0</v>
      </c>
      <c r="E149" s="20" t="s">
        <v>165</v>
      </c>
      <c r="F149" s="7"/>
      <c r="G149" s="19">
        <v>0</v>
      </c>
      <c r="H149" s="20" t="s">
        <v>165</v>
      </c>
      <c r="I149" s="7">
        <f t="shared" si="6"/>
        <v>0</v>
      </c>
      <c r="M149"/>
      <c r="N149"/>
      <c r="O149"/>
      <c r="P149"/>
    </row>
    <row r="150" spans="1:16" ht="15" x14ac:dyDescent="0.2">
      <c r="A150" s="315"/>
      <c r="B150" s="319"/>
      <c r="C150" s="18" t="s">
        <v>10</v>
      </c>
      <c r="D150" s="19">
        <v>0</v>
      </c>
      <c r="E150" s="20" t="s">
        <v>165</v>
      </c>
      <c r="F150" s="7"/>
      <c r="G150" s="19">
        <v>0</v>
      </c>
      <c r="H150" s="20" t="s">
        <v>165</v>
      </c>
      <c r="I150" s="7">
        <f t="shared" si="6"/>
        <v>0</v>
      </c>
      <c r="M150"/>
      <c r="N150"/>
      <c r="O150"/>
      <c r="P150"/>
    </row>
    <row r="151" spans="1:16" ht="15" x14ac:dyDescent="0.2">
      <c r="A151" s="315"/>
      <c r="B151" s="319"/>
      <c r="C151" s="18" t="s">
        <v>24</v>
      </c>
      <c r="D151" s="19">
        <v>0</v>
      </c>
      <c r="E151" s="20" t="s">
        <v>165</v>
      </c>
      <c r="F151" s="7"/>
      <c r="G151" s="19">
        <v>0</v>
      </c>
      <c r="H151" s="20" t="s">
        <v>165</v>
      </c>
      <c r="I151" s="7">
        <f t="shared" si="6"/>
        <v>0</v>
      </c>
      <c r="M151"/>
      <c r="N151"/>
      <c r="O151"/>
      <c r="P151"/>
    </row>
    <row r="152" spans="1:16" ht="15" x14ac:dyDescent="0.2">
      <c r="A152" s="315"/>
      <c r="B152" s="319"/>
      <c r="C152" s="189" t="s">
        <v>25</v>
      </c>
      <c r="D152" s="19">
        <v>0</v>
      </c>
      <c r="E152" s="20" t="s">
        <v>165</v>
      </c>
      <c r="F152" s="7"/>
      <c r="G152" s="19">
        <v>0</v>
      </c>
      <c r="H152" s="20" t="s">
        <v>165</v>
      </c>
      <c r="I152" s="7">
        <f t="shared" si="6"/>
        <v>0</v>
      </c>
      <c r="M152"/>
      <c r="N152"/>
      <c r="O152"/>
      <c r="P152"/>
    </row>
    <row r="153" spans="1:16" ht="15" x14ac:dyDescent="0.2">
      <c r="A153" s="315"/>
      <c r="B153" s="319"/>
      <c r="C153" s="189" t="s">
        <v>359</v>
      </c>
      <c r="D153" s="19">
        <v>0</v>
      </c>
      <c r="E153" s="20" t="s">
        <v>165</v>
      </c>
      <c r="F153" s="7"/>
      <c r="G153" s="19">
        <v>0</v>
      </c>
      <c r="H153" s="20" t="s">
        <v>165</v>
      </c>
      <c r="I153" s="7">
        <f t="shared" si="6"/>
        <v>0</v>
      </c>
      <c r="M153"/>
      <c r="N153"/>
      <c r="O153"/>
      <c r="P153"/>
    </row>
    <row r="154" spans="1:16" ht="12.75" customHeight="1" x14ac:dyDescent="0.2">
      <c r="A154" s="315"/>
      <c r="B154" s="319"/>
      <c r="C154" s="61" t="s">
        <v>91</v>
      </c>
      <c r="D154" s="59">
        <f>SUM(D140:D153)</f>
        <v>0</v>
      </c>
      <c r="E154" s="60" t="s">
        <v>165</v>
      </c>
      <c r="F154" s="59"/>
      <c r="G154" s="59">
        <f>SUM(G140:G153)</f>
        <v>0</v>
      </c>
      <c r="H154" s="60" t="s">
        <v>165</v>
      </c>
      <c r="I154" s="59">
        <f t="shared" si="6"/>
        <v>0</v>
      </c>
      <c r="M154"/>
      <c r="N154"/>
      <c r="O154"/>
      <c r="P154"/>
    </row>
    <row r="155" spans="1:16" ht="15.75" thickBot="1" x14ac:dyDescent="0.25">
      <c r="A155" s="315"/>
      <c r="B155" s="320"/>
      <c r="C155" s="276" t="s">
        <v>26</v>
      </c>
      <c r="D155" s="208">
        <f>SUM(D127,D138,D154)</f>
        <v>0</v>
      </c>
      <c r="E155" s="206" t="s">
        <v>165</v>
      </c>
      <c r="F155" s="208"/>
      <c r="G155" s="208">
        <f>SUM(G127,G138,G154)</f>
        <v>0</v>
      </c>
      <c r="H155" s="206" t="s">
        <v>165</v>
      </c>
      <c r="I155" s="208">
        <f t="shared" si="6"/>
        <v>0</v>
      </c>
      <c r="M155"/>
      <c r="N155"/>
      <c r="O155"/>
      <c r="P155"/>
    </row>
    <row r="156" spans="1:16" ht="15" x14ac:dyDescent="0.2">
      <c r="A156" s="299" t="s">
        <v>134</v>
      </c>
      <c r="B156" s="306" t="s">
        <v>508</v>
      </c>
      <c r="C156" s="191" t="s">
        <v>436</v>
      </c>
      <c r="D156" s="19">
        <v>0</v>
      </c>
      <c r="E156" s="20" t="s">
        <v>165</v>
      </c>
      <c r="F156" s="75"/>
      <c r="G156" s="19">
        <v>0</v>
      </c>
      <c r="H156" s="20" t="s">
        <v>165</v>
      </c>
      <c r="I156" s="19">
        <f t="shared" si="6"/>
        <v>0</v>
      </c>
      <c r="M156"/>
      <c r="N156"/>
      <c r="O156"/>
      <c r="P156"/>
    </row>
    <row r="157" spans="1:16" ht="15" x14ac:dyDescent="0.2">
      <c r="A157" s="299"/>
      <c r="B157" s="306"/>
      <c r="C157" s="18" t="s">
        <v>114</v>
      </c>
      <c r="D157" s="19">
        <v>0</v>
      </c>
      <c r="E157" s="20" t="s">
        <v>165</v>
      </c>
      <c r="F157" s="14"/>
      <c r="G157" s="19">
        <v>0</v>
      </c>
      <c r="H157" s="20" t="s">
        <v>165</v>
      </c>
      <c r="I157" s="11">
        <f t="shared" si="6"/>
        <v>0</v>
      </c>
      <c r="M157"/>
      <c r="N157"/>
      <c r="O157"/>
      <c r="P157"/>
    </row>
    <row r="158" spans="1:16" ht="15" x14ac:dyDescent="0.2">
      <c r="A158" s="299"/>
      <c r="B158" s="306"/>
      <c r="C158" s="18" t="s">
        <v>533</v>
      </c>
      <c r="D158" s="19">
        <v>0</v>
      </c>
      <c r="E158" s="20" t="s">
        <v>165</v>
      </c>
      <c r="F158" s="11"/>
      <c r="G158" s="19">
        <v>0</v>
      </c>
      <c r="H158" s="20" t="s">
        <v>165</v>
      </c>
      <c r="I158" s="11">
        <f t="shared" si="6"/>
        <v>0</v>
      </c>
      <c r="M158"/>
      <c r="N158"/>
      <c r="O158"/>
      <c r="P158"/>
    </row>
    <row r="159" spans="1:16" ht="15" x14ac:dyDescent="0.2">
      <c r="A159" s="299"/>
      <c r="B159" s="306"/>
      <c r="C159" s="18" t="s">
        <v>115</v>
      </c>
      <c r="D159" s="19">
        <v>0</v>
      </c>
      <c r="E159" s="20" t="s">
        <v>165</v>
      </c>
      <c r="F159" s="14"/>
      <c r="G159" s="19">
        <v>0</v>
      </c>
      <c r="H159" s="20" t="s">
        <v>165</v>
      </c>
      <c r="I159" s="11">
        <f t="shared" si="6"/>
        <v>0</v>
      </c>
      <c r="M159"/>
      <c r="N159"/>
      <c r="O159"/>
      <c r="P159"/>
    </row>
    <row r="160" spans="1:16" ht="15" x14ac:dyDescent="0.2">
      <c r="A160" s="299"/>
      <c r="B160" s="306"/>
      <c r="C160" s="18" t="s">
        <v>116</v>
      </c>
      <c r="D160" s="19">
        <v>0</v>
      </c>
      <c r="E160" s="20" t="s">
        <v>165</v>
      </c>
      <c r="F160" s="14"/>
      <c r="G160" s="19">
        <v>0</v>
      </c>
      <c r="H160" s="20" t="s">
        <v>165</v>
      </c>
      <c r="I160" s="11">
        <f t="shared" si="6"/>
        <v>0</v>
      </c>
      <c r="M160"/>
      <c r="N160"/>
      <c r="O160"/>
      <c r="P160"/>
    </row>
    <row r="161" spans="1:16" ht="15" x14ac:dyDescent="0.2">
      <c r="A161" s="299"/>
      <c r="B161" s="306"/>
      <c r="C161" s="18" t="s">
        <v>276</v>
      </c>
      <c r="D161" s="19">
        <v>0</v>
      </c>
      <c r="E161" s="20" t="s">
        <v>165</v>
      </c>
      <c r="F161" s="14"/>
      <c r="G161" s="19">
        <v>0</v>
      </c>
      <c r="H161" s="20" t="s">
        <v>165</v>
      </c>
      <c r="I161" s="11">
        <f t="shared" si="6"/>
        <v>0</v>
      </c>
      <c r="M161"/>
      <c r="N161"/>
      <c r="O161"/>
      <c r="P161"/>
    </row>
    <row r="162" spans="1:16" ht="15" x14ac:dyDescent="0.2">
      <c r="A162" s="299"/>
      <c r="B162" s="306"/>
      <c r="C162" s="18" t="s">
        <v>124</v>
      </c>
      <c r="D162" s="17">
        <v>1824</v>
      </c>
      <c r="E162" s="20">
        <f t="shared" ref="E162:E211" si="7">+D162/$I162</f>
        <v>0.14022140221402213</v>
      </c>
      <c r="F162" s="19"/>
      <c r="G162" s="17">
        <v>11184</v>
      </c>
      <c r="H162" s="20">
        <f t="shared" ref="H162:H211" si="8">+G162/$I162</f>
        <v>0.85977859778597787</v>
      </c>
      <c r="I162" s="19">
        <f t="shared" si="6"/>
        <v>13008</v>
      </c>
      <c r="M162"/>
      <c r="N162"/>
      <c r="O162"/>
      <c r="P162"/>
    </row>
    <row r="163" spans="1:16" ht="15" x14ac:dyDescent="0.2">
      <c r="A163" s="299"/>
      <c r="B163" s="306"/>
      <c r="C163" s="18" t="s">
        <v>443</v>
      </c>
      <c r="D163" s="19">
        <v>0</v>
      </c>
      <c r="E163" s="20" t="s">
        <v>165</v>
      </c>
      <c r="F163" s="11"/>
      <c r="G163" s="19">
        <v>0</v>
      </c>
      <c r="H163" s="20" t="s">
        <v>165</v>
      </c>
      <c r="I163" s="11">
        <f t="shared" si="6"/>
        <v>0</v>
      </c>
      <c r="M163"/>
      <c r="N163"/>
      <c r="O163"/>
      <c r="P163"/>
    </row>
    <row r="164" spans="1:16" ht="15" x14ac:dyDescent="0.2">
      <c r="A164" s="299"/>
      <c r="B164" s="306"/>
      <c r="C164" s="18" t="s">
        <v>528</v>
      </c>
      <c r="D164" s="19">
        <v>0</v>
      </c>
      <c r="E164" s="20" t="s">
        <v>165</v>
      </c>
      <c r="F164" s="11"/>
      <c r="G164" s="19">
        <v>0</v>
      </c>
      <c r="H164" s="20" t="s">
        <v>165</v>
      </c>
      <c r="I164" s="11">
        <f t="shared" si="6"/>
        <v>0</v>
      </c>
      <c r="M164"/>
      <c r="N164"/>
      <c r="O164"/>
      <c r="P164"/>
    </row>
    <row r="165" spans="1:16" ht="15" x14ac:dyDescent="0.2">
      <c r="A165" s="299"/>
      <c r="B165" s="306"/>
      <c r="C165" s="18" t="s">
        <v>277</v>
      </c>
      <c r="D165" s="19">
        <v>0</v>
      </c>
      <c r="E165" s="20" t="s">
        <v>165</v>
      </c>
      <c r="F165" s="11"/>
      <c r="G165" s="19">
        <v>0</v>
      </c>
      <c r="H165" s="20" t="s">
        <v>165</v>
      </c>
      <c r="I165" s="11">
        <f t="shared" si="6"/>
        <v>0</v>
      </c>
      <c r="M165"/>
      <c r="N165"/>
      <c r="O165"/>
      <c r="P165"/>
    </row>
    <row r="166" spans="1:16" ht="15" x14ac:dyDescent="0.2">
      <c r="A166" s="299"/>
      <c r="B166" s="306"/>
      <c r="C166" s="18" t="s">
        <v>117</v>
      </c>
      <c r="D166" s="19">
        <v>0</v>
      </c>
      <c r="E166" s="20" t="s">
        <v>165</v>
      </c>
      <c r="F166" s="11"/>
      <c r="G166" s="19">
        <v>0</v>
      </c>
      <c r="H166" s="20" t="s">
        <v>165</v>
      </c>
      <c r="I166" s="11">
        <f t="shared" si="6"/>
        <v>0</v>
      </c>
      <c r="M166"/>
      <c r="N166"/>
      <c r="O166"/>
      <c r="P166"/>
    </row>
    <row r="167" spans="1:16" ht="15" x14ac:dyDescent="0.2">
      <c r="A167" s="299"/>
      <c r="B167" s="306"/>
      <c r="C167" s="188" t="s">
        <v>278</v>
      </c>
      <c r="D167" s="19">
        <v>0</v>
      </c>
      <c r="E167" s="20" t="s">
        <v>165</v>
      </c>
      <c r="F167" s="11"/>
      <c r="G167" s="19">
        <v>0</v>
      </c>
      <c r="H167" s="20" t="s">
        <v>165</v>
      </c>
      <c r="I167" s="11">
        <f t="shared" si="6"/>
        <v>0</v>
      </c>
      <c r="M167"/>
      <c r="N167"/>
      <c r="O167"/>
      <c r="P167"/>
    </row>
    <row r="168" spans="1:16" ht="15" x14ac:dyDescent="0.2">
      <c r="A168" s="299"/>
      <c r="B168" s="306"/>
      <c r="C168" s="18" t="s">
        <v>118</v>
      </c>
      <c r="D168" s="19">
        <v>0</v>
      </c>
      <c r="E168" s="20" t="s">
        <v>165</v>
      </c>
      <c r="F168" s="11"/>
      <c r="G168" s="19">
        <v>0</v>
      </c>
      <c r="H168" s="20" t="s">
        <v>165</v>
      </c>
      <c r="I168" s="11">
        <f t="shared" si="6"/>
        <v>0</v>
      </c>
      <c r="M168"/>
      <c r="N168"/>
      <c r="O168"/>
      <c r="P168"/>
    </row>
    <row r="169" spans="1:16" ht="15.75" thickBot="1" x14ac:dyDescent="0.25">
      <c r="A169" s="299"/>
      <c r="B169" s="307"/>
      <c r="C169" s="276" t="s">
        <v>26</v>
      </c>
      <c r="D169" s="208">
        <f>SUM(D156:D168)</f>
        <v>1824</v>
      </c>
      <c r="E169" s="206">
        <f t="shared" si="7"/>
        <v>0.14022140221402213</v>
      </c>
      <c r="F169" s="208"/>
      <c r="G169" s="208">
        <f>SUM(G156:G168)</f>
        <v>11184</v>
      </c>
      <c r="H169" s="206">
        <f t="shared" si="8"/>
        <v>0.85977859778597787</v>
      </c>
      <c r="I169" s="208">
        <f t="shared" si="6"/>
        <v>13008</v>
      </c>
      <c r="M169"/>
      <c r="N169"/>
      <c r="O169"/>
      <c r="P169"/>
    </row>
    <row r="170" spans="1:16" ht="15" x14ac:dyDescent="0.2">
      <c r="A170" s="299"/>
      <c r="B170" s="300" t="s">
        <v>14</v>
      </c>
      <c r="C170" s="187" t="s">
        <v>486</v>
      </c>
      <c r="D170" s="19">
        <v>0</v>
      </c>
      <c r="E170" s="20" t="s">
        <v>165</v>
      </c>
      <c r="F170" s="19"/>
      <c r="G170" s="19">
        <v>0</v>
      </c>
      <c r="H170" s="20" t="s">
        <v>165</v>
      </c>
      <c r="I170" s="19">
        <f t="shared" si="6"/>
        <v>0</v>
      </c>
      <c r="M170"/>
      <c r="N170"/>
      <c r="O170"/>
      <c r="P170"/>
    </row>
    <row r="171" spans="1:16" ht="15" x14ac:dyDescent="0.2">
      <c r="A171" s="299"/>
      <c r="B171" s="321"/>
      <c r="C171" s="18" t="s">
        <v>378</v>
      </c>
      <c r="D171" s="19">
        <v>0</v>
      </c>
      <c r="E171" s="20" t="s">
        <v>165</v>
      </c>
      <c r="F171" s="11"/>
      <c r="G171" s="19">
        <v>0</v>
      </c>
      <c r="H171" s="20" t="s">
        <v>165</v>
      </c>
      <c r="I171" s="11">
        <f t="shared" si="6"/>
        <v>0</v>
      </c>
      <c r="M171"/>
      <c r="N171"/>
      <c r="O171"/>
      <c r="P171"/>
    </row>
    <row r="172" spans="1:16" ht="15" x14ac:dyDescent="0.2">
      <c r="A172" s="299"/>
      <c r="B172" s="321"/>
      <c r="C172" s="189" t="s">
        <v>377</v>
      </c>
      <c r="D172" s="19">
        <v>0</v>
      </c>
      <c r="E172" s="20" t="s">
        <v>165</v>
      </c>
      <c r="F172" s="7"/>
      <c r="G172" s="19">
        <v>0</v>
      </c>
      <c r="H172" s="20" t="s">
        <v>165</v>
      </c>
      <c r="I172" s="7">
        <f t="shared" si="6"/>
        <v>0</v>
      </c>
      <c r="M172"/>
      <c r="N172"/>
      <c r="O172"/>
      <c r="P172"/>
    </row>
    <row r="173" spans="1:16" ht="15.75" thickBot="1" x14ac:dyDescent="0.25">
      <c r="A173" s="299"/>
      <c r="B173" s="305"/>
      <c r="C173" s="207" t="s">
        <v>26</v>
      </c>
      <c r="D173" s="208">
        <f>SUM(D170:D172)</f>
        <v>0</v>
      </c>
      <c r="E173" s="206" t="s">
        <v>165</v>
      </c>
      <c r="F173" s="208"/>
      <c r="G173" s="208">
        <f>SUM(G170:G172)</f>
        <v>0</v>
      </c>
      <c r="H173" s="206" t="s">
        <v>165</v>
      </c>
      <c r="I173" s="208">
        <f t="shared" si="6"/>
        <v>0</v>
      </c>
      <c r="M173"/>
      <c r="N173"/>
      <c r="O173"/>
      <c r="P173"/>
    </row>
    <row r="174" spans="1:16" ht="15.75" thickBot="1" x14ac:dyDescent="0.25">
      <c r="A174" s="296" t="s">
        <v>517</v>
      </c>
      <c r="B174" s="297"/>
      <c r="C174" s="298"/>
      <c r="D174" s="245">
        <f>SUM(D155,D169,D173)</f>
        <v>1824</v>
      </c>
      <c r="E174" s="246">
        <f t="shared" si="7"/>
        <v>0.14022140221402213</v>
      </c>
      <c r="F174" s="247"/>
      <c r="G174" s="245">
        <f>SUM(G155,G169,G173)</f>
        <v>11184</v>
      </c>
      <c r="H174" s="246">
        <f t="shared" si="8"/>
        <v>0.85977859778597787</v>
      </c>
      <c r="I174" s="247">
        <f t="shared" si="6"/>
        <v>13008</v>
      </c>
      <c r="M174"/>
      <c r="N174"/>
      <c r="O174"/>
      <c r="P174"/>
    </row>
    <row r="175" spans="1:16" ht="15" x14ac:dyDescent="0.2">
      <c r="A175" s="303" t="s">
        <v>132</v>
      </c>
      <c r="B175" s="300" t="s">
        <v>511</v>
      </c>
      <c r="C175" s="183" t="s">
        <v>312</v>
      </c>
      <c r="D175" s="62"/>
      <c r="E175" s="62"/>
      <c r="F175" s="62"/>
      <c r="G175" s="62"/>
      <c r="H175" s="62"/>
      <c r="I175" s="62"/>
      <c r="M175"/>
      <c r="N175"/>
      <c r="O175"/>
      <c r="P175"/>
    </row>
    <row r="176" spans="1:16" ht="15" x14ac:dyDescent="0.2">
      <c r="A176" s="315"/>
      <c r="B176" s="322"/>
      <c r="C176" s="18" t="s">
        <v>421</v>
      </c>
      <c r="D176" s="19">
        <v>0</v>
      </c>
      <c r="E176" s="20" t="s">
        <v>165</v>
      </c>
      <c r="F176" s="7"/>
      <c r="G176" s="19">
        <v>0</v>
      </c>
      <c r="H176" s="20" t="s">
        <v>165</v>
      </c>
      <c r="I176" s="7">
        <f t="shared" ref="I176:I182" si="9">+D176+G176</f>
        <v>0</v>
      </c>
      <c r="M176"/>
      <c r="N176"/>
      <c r="O176"/>
      <c r="P176"/>
    </row>
    <row r="177" spans="1:16" ht="15" x14ac:dyDescent="0.2">
      <c r="A177" s="315"/>
      <c r="B177" s="322"/>
      <c r="C177" s="18" t="s">
        <v>94</v>
      </c>
      <c r="D177" s="19">
        <v>0</v>
      </c>
      <c r="E177" s="20" t="s">
        <v>165</v>
      </c>
      <c r="F177" s="7"/>
      <c r="G177" s="19">
        <v>0</v>
      </c>
      <c r="H177" s="20" t="s">
        <v>165</v>
      </c>
      <c r="I177" s="7">
        <f t="shared" si="9"/>
        <v>0</v>
      </c>
      <c r="M177"/>
      <c r="N177"/>
      <c r="O177"/>
      <c r="P177"/>
    </row>
    <row r="178" spans="1:16" ht="15" x14ac:dyDescent="0.2">
      <c r="A178" s="315"/>
      <c r="B178" s="322"/>
      <c r="C178" s="18" t="s">
        <v>8</v>
      </c>
      <c r="D178" s="19">
        <v>0</v>
      </c>
      <c r="E178" s="20" t="s">
        <v>165</v>
      </c>
      <c r="F178" s="7"/>
      <c r="G178" s="19">
        <v>0</v>
      </c>
      <c r="H178" s="20" t="s">
        <v>165</v>
      </c>
      <c r="I178" s="7">
        <f t="shared" si="9"/>
        <v>0</v>
      </c>
      <c r="M178"/>
      <c r="N178"/>
      <c r="O178"/>
      <c r="P178"/>
    </row>
    <row r="179" spans="1:16" ht="15" x14ac:dyDescent="0.2">
      <c r="A179" s="315"/>
      <c r="B179" s="322"/>
      <c r="C179" s="18" t="s">
        <v>9</v>
      </c>
      <c r="D179" s="19">
        <v>0</v>
      </c>
      <c r="E179" s="20" t="s">
        <v>165</v>
      </c>
      <c r="F179" s="203"/>
      <c r="G179" s="19">
        <v>0</v>
      </c>
      <c r="H179" s="20" t="s">
        <v>165</v>
      </c>
      <c r="I179" s="77">
        <f t="shared" si="9"/>
        <v>0</v>
      </c>
      <c r="M179"/>
      <c r="N179"/>
      <c r="O179"/>
      <c r="P179"/>
    </row>
    <row r="180" spans="1:16" ht="15" x14ac:dyDescent="0.2">
      <c r="A180" s="315"/>
      <c r="B180" s="322"/>
      <c r="C180" s="18" t="s">
        <v>96</v>
      </c>
      <c r="D180" s="19">
        <v>0</v>
      </c>
      <c r="E180" s="20" t="s">
        <v>165</v>
      </c>
      <c r="F180" s="7"/>
      <c r="G180" s="19">
        <v>0</v>
      </c>
      <c r="H180" s="20" t="s">
        <v>165</v>
      </c>
      <c r="I180" s="7">
        <f t="shared" si="9"/>
        <v>0</v>
      </c>
      <c r="M180"/>
      <c r="N180"/>
      <c r="O180"/>
      <c r="P180"/>
    </row>
    <row r="181" spans="1:16" ht="15" x14ac:dyDescent="0.2">
      <c r="A181" s="315"/>
      <c r="B181" s="322"/>
      <c r="C181" s="18" t="s">
        <v>422</v>
      </c>
      <c r="D181" s="19">
        <v>0</v>
      </c>
      <c r="E181" s="20" t="s">
        <v>165</v>
      </c>
      <c r="F181" s="19"/>
      <c r="G181" s="19">
        <v>0</v>
      </c>
      <c r="H181" s="20" t="s">
        <v>165</v>
      </c>
      <c r="I181" s="19">
        <f t="shared" si="9"/>
        <v>0</v>
      </c>
      <c r="M181"/>
      <c r="N181"/>
      <c r="O181"/>
      <c r="P181"/>
    </row>
    <row r="182" spans="1:16" ht="15" x14ac:dyDescent="0.2">
      <c r="A182" s="315"/>
      <c r="B182" s="322"/>
      <c r="C182" s="61" t="s">
        <v>91</v>
      </c>
      <c r="D182" s="59">
        <f>SUM(D176:D181)</f>
        <v>0</v>
      </c>
      <c r="E182" s="78" t="s">
        <v>165</v>
      </c>
      <c r="F182" s="79"/>
      <c r="G182" s="59">
        <f>SUM(G176:G181)</f>
        <v>0</v>
      </c>
      <c r="H182" s="78" t="s">
        <v>165</v>
      </c>
      <c r="I182" s="79">
        <f t="shared" si="9"/>
        <v>0</v>
      </c>
      <c r="M182"/>
      <c r="N182"/>
      <c r="O182"/>
      <c r="P182"/>
    </row>
    <row r="183" spans="1:16" ht="15" x14ac:dyDescent="0.2">
      <c r="A183" s="315"/>
      <c r="B183" s="322"/>
      <c r="C183" s="192" t="s">
        <v>262</v>
      </c>
      <c r="D183" s="94"/>
      <c r="E183" s="95"/>
      <c r="F183" s="94"/>
      <c r="G183" s="94"/>
      <c r="H183" s="95"/>
      <c r="I183" s="94"/>
      <c r="M183"/>
      <c r="N183"/>
      <c r="O183"/>
      <c r="P183"/>
    </row>
    <row r="184" spans="1:16" ht="15" x14ac:dyDescent="0.2">
      <c r="A184" s="315"/>
      <c r="B184" s="322"/>
      <c r="C184" s="18" t="s">
        <v>7</v>
      </c>
      <c r="D184" s="19">
        <v>0</v>
      </c>
      <c r="E184" s="20" t="s">
        <v>165</v>
      </c>
      <c r="F184" s="19"/>
      <c r="G184" s="19">
        <v>0</v>
      </c>
      <c r="H184" s="20" t="s">
        <v>165</v>
      </c>
      <c r="I184" s="19">
        <f t="shared" si="6"/>
        <v>0</v>
      </c>
      <c r="M184"/>
      <c r="N184"/>
      <c r="O184"/>
      <c r="P184"/>
    </row>
    <row r="185" spans="1:16" ht="15" x14ac:dyDescent="0.2">
      <c r="A185" s="315"/>
      <c r="B185" s="322"/>
      <c r="C185" s="18" t="s">
        <v>95</v>
      </c>
      <c r="D185" s="19">
        <v>0</v>
      </c>
      <c r="E185" s="20" t="s">
        <v>165</v>
      </c>
      <c r="F185" s="11"/>
      <c r="G185" s="19">
        <v>0</v>
      </c>
      <c r="H185" s="20" t="s">
        <v>165</v>
      </c>
      <c r="I185" s="11">
        <f t="shared" si="6"/>
        <v>0</v>
      </c>
      <c r="M185"/>
      <c r="N185"/>
      <c r="O185"/>
      <c r="P185"/>
    </row>
    <row r="186" spans="1:16" ht="15" x14ac:dyDescent="0.2">
      <c r="A186" s="315"/>
      <c r="B186" s="322"/>
      <c r="C186" s="18" t="s">
        <v>357</v>
      </c>
      <c r="D186" s="19">
        <v>0</v>
      </c>
      <c r="E186" s="20" t="s">
        <v>165</v>
      </c>
      <c r="F186" s="14"/>
      <c r="G186" s="19">
        <v>0</v>
      </c>
      <c r="H186" s="20" t="s">
        <v>165</v>
      </c>
      <c r="I186" s="11">
        <f t="shared" si="6"/>
        <v>0</v>
      </c>
      <c r="M186"/>
      <c r="N186"/>
      <c r="O186"/>
      <c r="P186"/>
    </row>
    <row r="187" spans="1:16" ht="15" x14ac:dyDescent="0.2">
      <c r="A187" s="315"/>
      <c r="B187" s="322"/>
      <c r="C187" s="18" t="s">
        <v>164</v>
      </c>
      <c r="D187" s="19">
        <v>0</v>
      </c>
      <c r="E187" s="20" t="s">
        <v>165</v>
      </c>
      <c r="F187" s="11"/>
      <c r="G187" s="19">
        <v>0</v>
      </c>
      <c r="H187" s="20" t="s">
        <v>165</v>
      </c>
      <c r="I187" s="11">
        <f t="shared" si="6"/>
        <v>0</v>
      </c>
      <c r="M187"/>
      <c r="N187"/>
      <c r="O187"/>
      <c r="P187"/>
    </row>
    <row r="188" spans="1:16" ht="15" x14ac:dyDescent="0.2">
      <c r="A188" s="315"/>
      <c r="B188" s="322"/>
      <c r="C188" s="18" t="s">
        <v>10</v>
      </c>
      <c r="D188" s="19">
        <v>0</v>
      </c>
      <c r="E188" s="20" t="s">
        <v>165</v>
      </c>
      <c r="F188" s="11"/>
      <c r="G188" s="19">
        <v>0</v>
      </c>
      <c r="H188" s="20" t="s">
        <v>165</v>
      </c>
      <c r="I188" s="11">
        <f t="shared" si="6"/>
        <v>0</v>
      </c>
      <c r="M188"/>
      <c r="N188"/>
      <c r="O188"/>
      <c r="P188"/>
    </row>
    <row r="189" spans="1:16" ht="15" x14ac:dyDescent="0.2">
      <c r="A189" s="315"/>
      <c r="B189" s="322"/>
      <c r="C189" s="61" t="s">
        <v>91</v>
      </c>
      <c r="D189" s="59">
        <f>SUM(D184:D188)</f>
        <v>0</v>
      </c>
      <c r="E189" s="60" t="s">
        <v>165</v>
      </c>
      <c r="F189" s="59"/>
      <c r="G189" s="59">
        <f>SUM(G184:G188)</f>
        <v>0</v>
      </c>
      <c r="H189" s="60" t="s">
        <v>165</v>
      </c>
      <c r="I189" s="59">
        <f t="shared" si="6"/>
        <v>0</v>
      </c>
      <c r="M189"/>
      <c r="N189"/>
      <c r="O189"/>
      <c r="P189"/>
    </row>
    <row r="190" spans="1:16" ht="15.75" thickBot="1" x14ac:dyDescent="0.25">
      <c r="A190" s="315"/>
      <c r="B190" s="302"/>
      <c r="C190" s="276" t="s">
        <v>26</v>
      </c>
      <c r="D190" s="208">
        <f>SUM(D182,D189)</f>
        <v>0</v>
      </c>
      <c r="E190" s="206" t="s">
        <v>165</v>
      </c>
      <c r="F190" s="208"/>
      <c r="G190" s="208">
        <f>SUM(G182,G189)</f>
        <v>0</v>
      </c>
      <c r="H190" s="206" t="s">
        <v>165</v>
      </c>
      <c r="I190" s="208">
        <f t="shared" si="6"/>
        <v>0</v>
      </c>
      <c r="M190"/>
      <c r="N190"/>
      <c r="O190"/>
      <c r="P190"/>
    </row>
    <row r="191" spans="1:16" ht="15" x14ac:dyDescent="0.2">
      <c r="A191" s="315"/>
      <c r="B191" s="300" t="s">
        <v>512</v>
      </c>
      <c r="C191" s="192" t="s">
        <v>160</v>
      </c>
      <c r="D191" s="62"/>
      <c r="E191" s="62"/>
      <c r="F191" s="62"/>
      <c r="G191" s="62"/>
      <c r="H191" s="62"/>
      <c r="I191" s="62"/>
      <c r="M191"/>
      <c r="N191"/>
      <c r="O191"/>
      <c r="P191"/>
    </row>
    <row r="192" spans="1:16" ht="15" x14ac:dyDescent="0.2">
      <c r="A192" s="315"/>
      <c r="B192" s="322"/>
      <c r="C192" s="191" t="s">
        <v>38</v>
      </c>
      <c r="D192" s="19">
        <v>0</v>
      </c>
      <c r="E192" s="20" t="s">
        <v>165</v>
      </c>
      <c r="F192" s="7"/>
      <c r="G192" s="19">
        <v>0</v>
      </c>
      <c r="H192" s="20" t="s">
        <v>165</v>
      </c>
      <c r="I192" s="7">
        <f t="shared" ref="I192:I200" si="10">+D192+G192</f>
        <v>0</v>
      </c>
      <c r="M192"/>
      <c r="N192"/>
      <c r="O192"/>
      <c r="P192"/>
    </row>
    <row r="193" spans="1:16" ht="15" x14ac:dyDescent="0.2">
      <c r="A193" s="315"/>
      <c r="B193" s="322"/>
      <c r="C193" s="191" t="s">
        <v>354</v>
      </c>
      <c r="D193" s="19">
        <v>0</v>
      </c>
      <c r="E193" s="20" t="s">
        <v>165</v>
      </c>
      <c r="F193" s="7"/>
      <c r="G193" s="19">
        <v>0</v>
      </c>
      <c r="H193" s="20" t="s">
        <v>165</v>
      </c>
      <c r="I193" s="7">
        <f t="shared" si="10"/>
        <v>0</v>
      </c>
      <c r="M193"/>
      <c r="N193"/>
      <c r="O193"/>
      <c r="P193"/>
    </row>
    <row r="194" spans="1:16" ht="15" x14ac:dyDescent="0.2">
      <c r="A194" s="315"/>
      <c r="B194" s="322"/>
      <c r="C194" s="18" t="s">
        <v>0</v>
      </c>
      <c r="D194" s="19">
        <v>0</v>
      </c>
      <c r="E194" s="20" t="s">
        <v>165</v>
      </c>
      <c r="F194" s="77"/>
      <c r="G194" s="19">
        <v>0</v>
      </c>
      <c r="H194" s="20" t="s">
        <v>165</v>
      </c>
      <c r="I194" s="77">
        <f t="shared" si="10"/>
        <v>0</v>
      </c>
      <c r="M194"/>
      <c r="N194"/>
      <c r="O194"/>
      <c r="P194"/>
    </row>
    <row r="195" spans="1:16" ht="15" x14ac:dyDescent="0.2">
      <c r="A195" s="315"/>
      <c r="B195" s="322"/>
      <c r="C195" s="191" t="s">
        <v>39</v>
      </c>
      <c r="D195" s="7">
        <v>0</v>
      </c>
      <c r="E195" s="100">
        <f t="shared" ref="E195:E200" si="11">+D195/$I195</f>
        <v>0</v>
      </c>
      <c r="F195" s="7"/>
      <c r="G195" s="7">
        <v>624</v>
      </c>
      <c r="H195" s="100">
        <f t="shared" ref="H195:H200" si="12">+G195/$I195</f>
        <v>1</v>
      </c>
      <c r="I195" s="7">
        <f t="shared" si="10"/>
        <v>624</v>
      </c>
      <c r="M195"/>
      <c r="N195"/>
      <c r="O195"/>
      <c r="P195"/>
    </row>
    <row r="196" spans="1:16" ht="15" x14ac:dyDescent="0.2">
      <c r="A196" s="315"/>
      <c r="B196" s="322"/>
      <c r="C196" s="18" t="s">
        <v>2</v>
      </c>
      <c r="D196" s="19">
        <v>0</v>
      </c>
      <c r="E196" s="20" t="s">
        <v>165</v>
      </c>
      <c r="F196" s="7"/>
      <c r="G196" s="19">
        <v>0</v>
      </c>
      <c r="H196" s="20" t="s">
        <v>165</v>
      </c>
      <c r="I196" s="7">
        <f t="shared" si="10"/>
        <v>0</v>
      </c>
      <c r="M196"/>
      <c r="N196"/>
      <c r="O196"/>
      <c r="P196"/>
    </row>
    <row r="197" spans="1:16" ht="15" x14ac:dyDescent="0.2">
      <c r="A197" s="315"/>
      <c r="B197" s="322"/>
      <c r="C197" s="191" t="s">
        <v>3</v>
      </c>
      <c r="D197" s="19">
        <v>0</v>
      </c>
      <c r="E197" s="20" t="s">
        <v>165</v>
      </c>
      <c r="F197" s="7"/>
      <c r="G197" s="19">
        <v>0</v>
      </c>
      <c r="H197" s="20" t="s">
        <v>165</v>
      </c>
      <c r="I197" s="7">
        <f t="shared" si="10"/>
        <v>0</v>
      </c>
      <c r="M197"/>
      <c r="N197"/>
      <c r="O197"/>
      <c r="P197"/>
    </row>
    <row r="198" spans="1:16" ht="15" x14ac:dyDescent="0.2">
      <c r="A198" s="315"/>
      <c r="B198" s="322"/>
      <c r="C198" s="195" t="s">
        <v>353</v>
      </c>
      <c r="D198" s="19">
        <v>0</v>
      </c>
      <c r="E198" s="20" t="s">
        <v>165</v>
      </c>
      <c r="F198" s="7"/>
      <c r="G198" s="19">
        <v>0</v>
      </c>
      <c r="H198" s="20" t="s">
        <v>165</v>
      </c>
      <c r="I198" s="7">
        <f t="shared" si="10"/>
        <v>0</v>
      </c>
      <c r="M198"/>
      <c r="N198"/>
      <c r="O198"/>
      <c r="P198"/>
    </row>
    <row r="199" spans="1:16" ht="15" x14ac:dyDescent="0.2">
      <c r="A199" s="315"/>
      <c r="B199" s="322"/>
      <c r="C199" s="18" t="s">
        <v>5</v>
      </c>
      <c r="D199" s="19">
        <v>0</v>
      </c>
      <c r="E199" s="20" t="s">
        <v>165</v>
      </c>
      <c r="F199" s="7"/>
      <c r="G199" s="19">
        <v>0</v>
      </c>
      <c r="H199" s="20" t="s">
        <v>165</v>
      </c>
      <c r="I199" s="7">
        <f t="shared" si="10"/>
        <v>0</v>
      </c>
      <c r="M199"/>
      <c r="N199"/>
      <c r="O199"/>
      <c r="P199"/>
    </row>
    <row r="200" spans="1:16" ht="15" x14ac:dyDescent="0.2">
      <c r="A200" s="315"/>
      <c r="B200" s="322"/>
      <c r="C200" s="61" t="s">
        <v>91</v>
      </c>
      <c r="D200" s="63">
        <f>SUM(D192:D199)</f>
        <v>0</v>
      </c>
      <c r="E200" s="60">
        <f t="shared" si="11"/>
        <v>0</v>
      </c>
      <c r="F200" s="59"/>
      <c r="G200" s="63">
        <f>SUM(G192:G199)</f>
        <v>624</v>
      </c>
      <c r="H200" s="60">
        <f t="shared" si="12"/>
        <v>1</v>
      </c>
      <c r="I200" s="59">
        <f t="shared" si="10"/>
        <v>624</v>
      </c>
      <c r="M200"/>
      <c r="N200"/>
      <c r="O200"/>
      <c r="P200"/>
    </row>
    <row r="201" spans="1:16" ht="15" x14ac:dyDescent="0.2">
      <c r="A201" s="315"/>
      <c r="B201" s="322"/>
      <c r="C201" s="192" t="s">
        <v>254</v>
      </c>
      <c r="D201" s="63"/>
      <c r="E201" s="60"/>
      <c r="F201" s="59"/>
      <c r="G201" s="63"/>
      <c r="H201" s="60"/>
      <c r="I201" s="59"/>
      <c r="M201"/>
      <c r="N201"/>
      <c r="O201"/>
      <c r="P201"/>
    </row>
    <row r="202" spans="1:16" ht="15" x14ac:dyDescent="0.2">
      <c r="A202" s="315"/>
      <c r="B202" s="322"/>
      <c r="C202" s="18" t="s">
        <v>532</v>
      </c>
      <c r="D202" s="19">
        <v>0</v>
      </c>
      <c r="E202" s="20" t="s">
        <v>165</v>
      </c>
      <c r="F202" s="19"/>
      <c r="G202" s="19">
        <v>0</v>
      </c>
      <c r="H202" s="20" t="s">
        <v>165</v>
      </c>
      <c r="I202" s="19">
        <f>+D202+G202</f>
        <v>0</v>
      </c>
      <c r="M202"/>
      <c r="N202"/>
      <c r="O202"/>
      <c r="P202"/>
    </row>
    <row r="203" spans="1:16" ht="15" x14ac:dyDescent="0.2">
      <c r="A203" s="315"/>
      <c r="B203" s="322"/>
      <c r="C203" s="18" t="s">
        <v>36</v>
      </c>
      <c r="D203" s="19">
        <v>0</v>
      </c>
      <c r="E203" s="20" t="s">
        <v>165</v>
      </c>
      <c r="F203" s="19"/>
      <c r="G203" s="19">
        <v>0</v>
      </c>
      <c r="H203" s="20" t="s">
        <v>165</v>
      </c>
      <c r="I203" s="19">
        <f>+D203+G203</f>
        <v>0</v>
      </c>
      <c r="M203"/>
      <c r="N203"/>
      <c r="O203"/>
      <c r="P203"/>
    </row>
    <row r="204" spans="1:16" ht="15" x14ac:dyDescent="0.2">
      <c r="A204" s="315"/>
      <c r="B204" s="322"/>
      <c r="C204" s="18" t="s">
        <v>97</v>
      </c>
      <c r="D204" s="19">
        <v>0</v>
      </c>
      <c r="E204" s="20" t="s">
        <v>165</v>
      </c>
      <c r="F204" s="11"/>
      <c r="G204" s="19">
        <v>0</v>
      </c>
      <c r="H204" s="20" t="s">
        <v>165</v>
      </c>
      <c r="I204" s="11">
        <f>+D204+G204</f>
        <v>0</v>
      </c>
      <c r="M204"/>
      <c r="N204"/>
      <c r="O204"/>
      <c r="P204"/>
    </row>
    <row r="205" spans="1:16" ht="15" x14ac:dyDescent="0.2">
      <c r="A205" s="315"/>
      <c r="B205" s="322"/>
      <c r="C205" s="18" t="s">
        <v>52</v>
      </c>
      <c r="D205" s="19">
        <v>0</v>
      </c>
      <c r="E205" s="20" t="s">
        <v>165</v>
      </c>
      <c r="F205" s="11"/>
      <c r="G205" s="19">
        <v>0</v>
      </c>
      <c r="H205" s="20" t="s">
        <v>165</v>
      </c>
      <c r="I205" s="11">
        <f>+D205+G205</f>
        <v>0</v>
      </c>
      <c r="M205"/>
      <c r="N205"/>
      <c r="O205"/>
      <c r="P205"/>
    </row>
    <row r="206" spans="1:16" ht="15" x14ac:dyDescent="0.2">
      <c r="A206" s="315"/>
      <c r="B206" s="322"/>
      <c r="C206" s="61" t="s">
        <v>91</v>
      </c>
      <c r="D206" s="59">
        <f>SUM(D202:D205)</f>
        <v>0</v>
      </c>
      <c r="E206" s="60" t="s">
        <v>165</v>
      </c>
      <c r="F206" s="59"/>
      <c r="G206" s="59">
        <f>SUM(G202:G205)</f>
        <v>0</v>
      </c>
      <c r="H206" s="60" t="s">
        <v>165</v>
      </c>
      <c r="I206" s="59">
        <f>+D206+G206</f>
        <v>0</v>
      </c>
      <c r="M206"/>
      <c r="N206"/>
      <c r="O206"/>
      <c r="P206"/>
    </row>
    <row r="207" spans="1:16" ht="15" x14ac:dyDescent="0.2">
      <c r="A207" s="315"/>
      <c r="B207" s="322"/>
      <c r="C207" s="192" t="s">
        <v>128</v>
      </c>
      <c r="D207" s="79"/>
      <c r="E207" s="78"/>
      <c r="F207" s="79"/>
      <c r="G207" s="79"/>
      <c r="H207" s="78"/>
      <c r="I207" s="79"/>
      <c r="M207"/>
      <c r="N207"/>
      <c r="O207"/>
      <c r="P207"/>
    </row>
    <row r="208" spans="1:16" ht="15" x14ac:dyDescent="0.2">
      <c r="A208" s="315"/>
      <c r="B208" s="322"/>
      <c r="C208" s="18" t="s">
        <v>1</v>
      </c>
      <c r="D208" s="19">
        <v>0</v>
      </c>
      <c r="E208" s="20" t="s">
        <v>165</v>
      </c>
      <c r="F208" s="11"/>
      <c r="G208" s="19">
        <v>0</v>
      </c>
      <c r="H208" s="20" t="s">
        <v>165</v>
      </c>
      <c r="I208" s="11">
        <f t="shared" si="6"/>
        <v>0</v>
      </c>
      <c r="M208"/>
      <c r="N208"/>
      <c r="O208"/>
      <c r="P208"/>
    </row>
    <row r="209" spans="1:16" ht="15" x14ac:dyDescent="0.2">
      <c r="A209" s="315"/>
      <c r="B209" s="322"/>
      <c r="C209" s="18" t="s">
        <v>4</v>
      </c>
      <c r="D209" s="19">
        <v>0</v>
      </c>
      <c r="E209" s="20" t="s">
        <v>165</v>
      </c>
      <c r="F209" s="11"/>
      <c r="G209" s="19">
        <v>0</v>
      </c>
      <c r="H209" s="20" t="s">
        <v>165</v>
      </c>
      <c r="I209" s="11">
        <f t="shared" si="6"/>
        <v>0</v>
      </c>
      <c r="M209"/>
      <c r="N209"/>
      <c r="O209"/>
      <c r="P209"/>
    </row>
    <row r="210" spans="1:16" ht="15" x14ac:dyDescent="0.2">
      <c r="A210" s="315"/>
      <c r="B210" s="322"/>
      <c r="C210" s="61" t="s">
        <v>91</v>
      </c>
      <c r="D210" s="59">
        <f>SUM(D208:D209)</f>
        <v>0</v>
      </c>
      <c r="E210" s="60" t="s">
        <v>165</v>
      </c>
      <c r="F210" s="59"/>
      <c r="G210" s="59">
        <f>SUM(G208:G209)</f>
        <v>0</v>
      </c>
      <c r="H210" s="60" t="s">
        <v>165</v>
      </c>
      <c r="I210" s="59">
        <f t="shared" si="6"/>
        <v>0</v>
      </c>
      <c r="M210"/>
      <c r="N210"/>
      <c r="O210"/>
      <c r="P210"/>
    </row>
    <row r="211" spans="1:16" ht="15.75" thickBot="1" x14ac:dyDescent="0.25">
      <c r="A211" s="315"/>
      <c r="B211" s="302"/>
      <c r="C211" s="276" t="s">
        <v>26</v>
      </c>
      <c r="D211" s="208">
        <f>SUM(D200,D206,D210)</f>
        <v>0</v>
      </c>
      <c r="E211" s="206">
        <f t="shared" si="7"/>
        <v>0</v>
      </c>
      <c r="F211" s="208"/>
      <c r="G211" s="208">
        <f>SUM(G200,G206,G210)</f>
        <v>624</v>
      </c>
      <c r="H211" s="206">
        <f t="shared" si="8"/>
        <v>1</v>
      </c>
      <c r="I211" s="208">
        <f t="shared" si="6"/>
        <v>624</v>
      </c>
      <c r="M211"/>
      <c r="N211"/>
      <c r="O211"/>
      <c r="P211"/>
    </row>
    <row r="212" spans="1:16" ht="15" x14ac:dyDescent="0.2">
      <c r="A212" s="299" t="s">
        <v>132</v>
      </c>
      <c r="B212" s="300" t="s">
        <v>513</v>
      </c>
      <c r="C212" s="190" t="s">
        <v>332</v>
      </c>
      <c r="D212" s="210"/>
      <c r="E212" s="210"/>
      <c r="F212" s="210"/>
      <c r="G212" s="59"/>
      <c r="H212" s="59"/>
      <c r="I212" s="64"/>
      <c r="M212"/>
      <c r="N212"/>
      <c r="O212"/>
      <c r="P212"/>
    </row>
    <row r="213" spans="1:16" ht="15" x14ac:dyDescent="0.2">
      <c r="A213" s="299"/>
      <c r="B213" s="301"/>
      <c r="C213" s="18" t="s">
        <v>17</v>
      </c>
      <c r="D213" s="19">
        <v>0</v>
      </c>
      <c r="E213" s="20" t="s">
        <v>165</v>
      </c>
      <c r="F213" s="14"/>
      <c r="G213" s="19">
        <v>0</v>
      </c>
      <c r="H213" s="20" t="s">
        <v>165</v>
      </c>
      <c r="I213" s="17">
        <f>+D213+G213</f>
        <v>0</v>
      </c>
      <c r="M213"/>
      <c r="N213"/>
      <c r="O213"/>
      <c r="P213"/>
    </row>
    <row r="214" spans="1:16" ht="15" x14ac:dyDescent="0.2">
      <c r="A214" s="299"/>
      <c r="B214" s="301"/>
      <c r="C214" s="18" t="s">
        <v>18</v>
      </c>
      <c r="D214" s="19">
        <v>0</v>
      </c>
      <c r="E214" s="20" t="s">
        <v>165</v>
      </c>
      <c r="F214" s="14"/>
      <c r="G214" s="19">
        <v>0</v>
      </c>
      <c r="H214" s="20" t="s">
        <v>165</v>
      </c>
      <c r="I214" s="17">
        <f>+D214+G214</f>
        <v>0</v>
      </c>
      <c r="M214"/>
      <c r="N214"/>
      <c r="O214"/>
      <c r="P214"/>
    </row>
    <row r="215" spans="1:16" ht="15" x14ac:dyDescent="0.2">
      <c r="A215" s="299"/>
      <c r="B215" s="301"/>
      <c r="C215" s="18" t="s">
        <v>6</v>
      </c>
      <c r="D215" s="19">
        <v>0</v>
      </c>
      <c r="E215" s="20" t="s">
        <v>165</v>
      </c>
      <c r="F215" s="14"/>
      <c r="G215" s="19">
        <v>0</v>
      </c>
      <c r="H215" s="20" t="s">
        <v>165</v>
      </c>
      <c r="I215" s="17">
        <f>+D215+G215</f>
        <v>0</v>
      </c>
      <c r="M215"/>
      <c r="N215"/>
      <c r="O215"/>
      <c r="P215"/>
    </row>
    <row r="216" spans="1:16" ht="15" x14ac:dyDescent="0.2">
      <c r="A216" s="299"/>
      <c r="B216" s="301"/>
      <c r="C216" s="18" t="s">
        <v>19</v>
      </c>
      <c r="D216" s="19">
        <v>0</v>
      </c>
      <c r="E216" s="20" t="s">
        <v>165</v>
      </c>
      <c r="F216" s="14"/>
      <c r="G216" s="19">
        <v>0</v>
      </c>
      <c r="H216" s="20" t="s">
        <v>165</v>
      </c>
      <c r="I216" s="17">
        <f>+D216+G216</f>
        <v>0</v>
      </c>
      <c r="M216"/>
      <c r="N216"/>
      <c r="O216"/>
      <c r="P216"/>
    </row>
    <row r="217" spans="1:16" ht="15" x14ac:dyDescent="0.2">
      <c r="A217" s="299"/>
      <c r="B217" s="301"/>
      <c r="C217" s="61" t="s">
        <v>91</v>
      </c>
      <c r="D217" s="59">
        <f>SUM(D213:D216)</f>
        <v>0</v>
      </c>
      <c r="E217" s="60" t="s">
        <v>165</v>
      </c>
      <c r="F217" s="210"/>
      <c r="G217" s="59">
        <f>SUM(G213:G216)</f>
        <v>0</v>
      </c>
      <c r="H217" s="60" t="s">
        <v>165</v>
      </c>
      <c r="I217" s="63">
        <f>+D217+G217</f>
        <v>0</v>
      </c>
      <c r="M217"/>
      <c r="N217"/>
      <c r="O217"/>
      <c r="P217"/>
    </row>
    <row r="218" spans="1:16" ht="15" x14ac:dyDescent="0.2">
      <c r="A218" s="299"/>
      <c r="B218" s="301"/>
      <c r="C218" s="183" t="s">
        <v>161</v>
      </c>
      <c r="D218" s="59"/>
      <c r="E218" s="60"/>
      <c r="F218" s="210"/>
      <c r="G218" s="59"/>
      <c r="H218" s="60"/>
      <c r="I218" s="63"/>
      <c r="M218"/>
      <c r="N218"/>
      <c r="O218"/>
      <c r="P218"/>
    </row>
    <row r="219" spans="1:16" ht="15" x14ac:dyDescent="0.2">
      <c r="A219" s="299"/>
      <c r="B219" s="301"/>
      <c r="C219" s="191" t="s">
        <v>487</v>
      </c>
      <c r="D219" s="19">
        <v>0</v>
      </c>
      <c r="E219" s="20" t="s">
        <v>165</v>
      </c>
      <c r="F219" s="14"/>
      <c r="G219" s="19">
        <v>0</v>
      </c>
      <c r="H219" s="20" t="s">
        <v>165</v>
      </c>
      <c r="I219" s="17">
        <f t="shared" ref="I219:I275" si="13">+D219+G219</f>
        <v>0</v>
      </c>
      <c r="M219"/>
      <c r="N219"/>
      <c r="O219"/>
      <c r="P219"/>
    </row>
    <row r="220" spans="1:16" ht="15" x14ac:dyDescent="0.2">
      <c r="A220" s="299"/>
      <c r="B220" s="301"/>
      <c r="C220" s="191" t="s">
        <v>20</v>
      </c>
      <c r="D220" s="19">
        <v>0</v>
      </c>
      <c r="E220" s="20" t="s">
        <v>165</v>
      </c>
      <c r="F220" s="14"/>
      <c r="G220" s="19">
        <v>0</v>
      </c>
      <c r="H220" s="20" t="s">
        <v>165</v>
      </c>
      <c r="I220" s="17">
        <f t="shared" si="13"/>
        <v>0</v>
      </c>
      <c r="M220"/>
      <c r="N220"/>
      <c r="O220"/>
      <c r="P220"/>
    </row>
    <row r="221" spans="1:16" ht="15" x14ac:dyDescent="0.2">
      <c r="A221" s="299"/>
      <c r="B221" s="301"/>
      <c r="C221" s="18" t="s">
        <v>15</v>
      </c>
      <c r="D221" s="19">
        <v>0</v>
      </c>
      <c r="E221" s="20" t="s">
        <v>165</v>
      </c>
      <c r="F221" s="14"/>
      <c r="G221" s="19">
        <v>0</v>
      </c>
      <c r="H221" s="20" t="s">
        <v>165</v>
      </c>
      <c r="I221" s="17">
        <f t="shared" si="13"/>
        <v>0</v>
      </c>
      <c r="M221"/>
      <c r="N221"/>
      <c r="O221"/>
      <c r="P221"/>
    </row>
    <row r="222" spans="1:16" ht="15" x14ac:dyDescent="0.2">
      <c r="A222" s="299"/>
      <c r="B222" s="301"/>
      <c r="C222" s="18" t="s">
        <v>16</v>
      </c>
      <c r="D222" s="19">
        <v>0</v>
      </c>
      <c r="E222" s="20" t="s">
        <v>165</v>
      </c>
      <c r="F222" s="14"/>
      <c r="G222" s="19">
        <v>0</v>
      </c>
      <c r="H222" s="20" t="s">
        <v>165</v>
      </c>
      <c r="I222" s="17">
        <f t="shared" si="13"/>
        <v>0</v>
      </c>
      <c r="M222"/>
      <c r="N222"/>
      <c r="O222"/>
      <c r="P222"/>
    </row>
    <row r="223" spans="1:16" ht="15" x14ac:dyDescent="0.2">
      <c r="A223" s="299"/>
      <c r="B223" s="301"/>
      <c r="C223" s="18" t="s">
        <v>139</v>
      </c>
      <c r="D223" s="19">
        <v>0</v>
      </c>
      <c r="E223" s="20" t="s">
        <v>165</v>
      </c>
      <c r="F223" s="14"/>
      <c r="G223" s="19">
        <v>0</v>
      </c>
      <c r="H223" s="20" t="s">
        <v>165</v>
      </c>
      <c r="I223" s="17">
        <f t="shared" si="13"/>
        <v>0</v>
      </c>
      <c r="M223"/>
      <c r="N223"/>
      <c r="O223"/>
      <c r="P223"/>
    </row>
    <row r="224" spans="1:16" ht="15" x14ac:dyDescent="0.2">
      <c r="A224" s="299"/>
      <c r="B224" s="301"/>
      <c r="C224" s="18" t="s">
        <v>489</v>
      </c>
      <c r="D224" s="19">
        <v>0</v>
      </c>
      <c r="E224" s="20" t="s">
        <v>165</v>
      </c>
      <c r="F224" s="14"/>
      <c r="G224" s="19">
        <v>0</v>
      </c>
      <c r="H224" s="20" t="s">
        <v>165</v>
      </c>
      <c r="I224" s="17">
        <f t="shared" si="13"/>
        <v>0</v>
      </c>
      <c r="M224"/>
      <c r="N224"/>
      <c r="O224"/>
      <c r="P224"/>
    </row>
    <row r="225" spans="1:16" ht="15" x14ac:dyDescent="0.2">
      <c r="A225" s="299"/>
      <c r="B225" s="301"/>
      <c r="C225" s="18" t="s">
        <v>25</v>
      </c>
      <c r="D225" s="19">
        <v>0</v>
      </c>
      <c r="E225" s="20" t="s">
        <v>165</v>
      </c>
      <c r="F225" s="14"/>
      <c r="G225" s="19">
        <v>0</v>
      </c>
      <c r="H225" s="20" t="s">
        <v>165</v>
      </c>
      <c r="I225" s="17">
        <f t="shared" si="13"/>
        <v>0</v>
      </c>
      <c r="M225"/>
      <c r="N225"/>
      <c r="O225"/>
      <c r="P225"/>
    </row>
    <row r="226" spans="1:16" ht="15" x14ac:dyDescent="0.2">
      <c r="A226" s="299"/>
      <c r="B226" s="301"/>
      <c r="C226" s="18" t="s">
        <v>538</v>
      </c>
      <c r="D226" s="19">
        <v>0</v>
      </c>
      <c r="E226" s="20" t="s">
        <v>165</v>
      </c>
      <c r="F226" s="14"/>
      <c r="G226" s="19">
        <v>0</v>
      </c>
      <c r="H226" s="20" t="s">
        <v>165</v>
      </c>
      <c r="I226" s="17">
        <f t="shared" si="13"/>
        <v>0</v>
      </c>
      <c r="M226"/>
      <c r="N226"/>
      <c r="O226"/>
      <c r="P226"/>
    </row>
    <row r="227" spans="1:16" ht="15" x14ac:dyDescent="0.2">
      <c r="A227" s="299"/>
      <c r="B227" s="301"/>
      <c r="C227" s="197" t="s">
        <v>91</v>
      </c>
      <c r="D227" s="59">
        <f>SUM(D219:D226)</f>
        <v>0</v>
      </c>
      <c r="E227" s="60" t="s">
        <v>165</v>
      </c>
      <c r="F227" s="210"/>
      <c r="G227" s="59">
        <f>SUM(G219:G226)</f>
        <v>0</v>
      </c>
      <c r="H227" s="60" t="s">
        <v>165</v>
      </c>
      <c r="I227" s="63">
        <f t="shared" si="13"/>
        <v>0</v>
      </c>
      <c r="M227"/>
      <c r="N227"/>
      <c r="O227"/>
      <c r="P227"/>
    </row>
    <row r="228" spans="1:16" ht="15" x14ac:dyDescent="0.2">
      <c r="A228" s="299"/>
      <c r="B228" s="301"/>
      <c r="C228" s="192" t="s">
        <v>162</v>
      </c>
      <c r="D228" s="59"/>
      <c r="E228" s="60"/>
      <c r="F228" s="210"/>
      <c r="G228" s="59"/>
      <c r="H228" s="60"/>
      <c r="I228" s="63"/>
      <c r="M228"/>
      <c r="N228"/>
      <c r="O228"/>
      <c r="P228"/>
    </row>
    <row r="229" spans="1:16" ht="15" x14ac:dyDescent="0.2">
      <c r="A229" s="299"/>
      <c r="B229" s="301"/>
      <c r="C229" s="188" t="s">
        <v>357</v>
      </c>
      <c r="D229" s="19">
        <v>0</v>
      </c>
      <c r="E229" s="20" t="s">
        <v>165</v>
      </c>
      <c r="F229" s="14"/>
      <c r="G229" s="19">
        <v>0</v>
      </c>
      <c r="H229" s="20" t="s">
        <v>165</v>
      </c>
      <c r="I229" s="17">
        <f t="shared" si="13"/>
        <v>0</v>
      </c>
      <c r="M229"/>
      <c r="N229"/>
      <c r="O229"/>
      <c r="P229"/>
    </row>
    <row r="230" spans="1:16" ht="15" x14ac:dyDescent="0.2">
      <c r="A230" s="299"/>
      <c r="B230" s="301"/>
      <c r="C230" s="18" t="s">
        <v>22</v>
      </c>
      <c r="D230" s="19">
        <v>0</v>
      </c>
      <c r="E230" s="20" t="s">
        <v>165</v>
      </c>
      <c r="F230" s="14"/>
      <c r="G230" s="19">
        <v>0</v>
      </c>
      <c r="H230" s="20" t="s">
        <v>165</v>
      </c>
      <c r="I230" s="17">
        <f t="shared" si="13"/>
        <v>0</v>
      </c>
      <c r="M230"/>
      <c r="N230"/>
      <c r="O230"/>
      <c r="P230"/>
    </row>
    <row r="231" spans="1:16" ht="15" x14ac:dyDescent="0.2">
      <c r="A231" s="299"/>
      <c r="B231" s="301"/>
      <c r="C231" s="188" t="s">
        <v>23</v>
      </c>
      <c r="D231" s="19">
        <v>0</v>
      </c>
      <c r="E231" s="20" t="s">
        <v>165</v>
      </c>
      <c r="F231" s="14"/>
      <c r="G231" s="19">
        <v>0</v>
      </c>
      <c r="H231" s="20" t="s">
        <v>165</v>
      </c>
      <c r="I231" s="17">
        <f t="shared" si="13"/>
        <v>0</v>
      </c>
      <c r="M231"/>
      <c r="N231"/>
      <c r="O231"/>
      <c r="P231"/>
    </row>
    <row r="232" spans="1:16" ht="15" x14ac:dyDescent="0.2">
      <c r="A232" s="299"/>
      <c r="B232" s="301"/>
      <c r="C232" s="18" t="s">
        <v>24</v>
      </c>
      <c r="D232" s="19">
        <v>0</v>
      </c>
      <c r="E232" s="20" t="s">
        <v>165</v>
      </c>
      <c r="F232" s="14"/>
      <c r="G232" s="19">
        <v>0</v>
      </c>
      <c r="H232" s="20" t="s">
        <v>165</v>
      </c>
      <c r="I232" s="17">
        <f t="shared" si="13"/>
        <v>0</v>
      </c>
      <c r="M232"/>
      <c r="N232"/>
      <c r="O232"/>
      <c r="P232"/>
    </row>
    <row r="233" spans="1:16" ht="15" x14ac:dyDescent="0.2">
      <c r="A233" s="299"/>
      <c r="B233" s="301"/>
      <c r="C233" s="61" t="s">
        <v>91</v>
      </c>
      <c r="D233" s="59">
        <f>SUM(D229:D232)</f>
        <v>0</v>
      </c>
      <c r="E233" s="60" t="s">
        <v>165</v>
      </c>
      <c r="F233" s="210"/>
      <c r="G233" s="59">
        <f>SUM(G229:G232)</f>
        <v>0</v>
      </c>
      <c r="H233" s="60" t="s">
        <v>165</v>
      </c>
      <c r="I233" s="63">
        <f t="shared" si="13"/>
        <v>0</v>
      </c>
      <c r="M233"/>
      <c r="N233"/>
      <c r="O233"/>
      <c r="P233"/>
    </row>
    <row r="234" spans="1:16" ht="15" x14ac:dyDescent="0.2">
      <c r="A234" s="299"/>
      <c r="B234" s="301"/>
      <c r="C234" s="183" t="s">
        <v>163</v>
      </c>
      <c r="D234" s="59"/>
      <c r="E234" s="60"/>
      <c r="F234" s="210"/>
      <c r="G234" s="59"/>
      <c r="H234" s="60"/>
      <c r="I234" s="63"/>
      <c r="M234"/>
      <c r="N234"/>
      <c r="O234"/>
      <c r="P234"/>
    </row>
    <row r="235" spans="1:16" ht="15" x14ac:dyDescent="0.2">
      <c r="A235" s="299"/>
      <c r="B235" s="301"/>
      <c r="C235" s="191" t="s">
        <v>491</v>
      </c>
      <c r="D235" s="19">
        <v>0</v>
      </c>
      <c r="E235" s="20" t="s">
        <v>165</v>
      </c>
      <c r="F235" s="14"/>
      <c r="G235" s="19">
        <v>0</v>
      </c>
      <c r="H235" s="20" t="s">
        <v>165</v>
      </c>
      <c r="I235" s="17">
        <f t="shared" si="13"/>
        <v>0</v>
      </c>
      <c r="M235"/>
      <c r="N235"/>
      <c r="O235"/>
      <c r="P235"/>
    </row>
    <row r="236" spans="1:16" ht="15" x14ac:dyDescent="0.2">
      <c r="A236" s="299"/>
      <c r="B236" s="301"/>
      <c r="C236" s="18" t="s">
        <v>492</v>
      </c>
      <c r="D236" s="19">
        <v>0</v>
      </c>
      <c r="E236" s="20" t="s">
        <v>165</v>
      </c>
      <c r="F236" s="14"/>
      <c r="G236" s="19">
        <v>0</v>
      </c>
      <c r="H236" s="20" t="s">
        <v>165</v>
      </c>
      <c r="I236" s="17">
        <f t="shared" si="13"/>
        <v>0</v>
      </c>
      <c r="M236"/>
      <c r="N236"/>
      <c r="O236"/>
      <c r="P236"/>
    </row>
    <row r="237" spans="1:16" ht="15" x14ac:dyDescent="0.2">
      <c r="A237" s="299"/>
      <c r="B237" s="301"/>
      <c r="C237" s="188" t="s">
        <v>493</v>
      </c>
      <c r="D237" s="19">
        <v>0</v>
      </c>
      <c r="E237" s="20" t="s">
        <v>165</v>
      </c>
      <c r="F237" s="14"/>
      <c r="G237" s="19">
        <v>0</v>
      </c>
      <c r="H237" s="20" t="s">
        <v>165</v>
      </c>
      <c r="I237" s="17">
        <f t="shared" si="13"/>
        <v>0</v>
      </c>
      <c r="M237"/>
      <c r="N237"/>
      <c r="O237"/>
      <c r="P237"/>
    </row>
    <row r="238" spans="1:16" ht="15" x14ac:dyDescent="0.2">
      <c r="A238" s="299"/>
      <c r="B238" s="301"/>
      <c r="C238" s="188" t="s">
        <v>494</v>
      </c>
      <c r="D238" s="19">
        <v>0</v>
      </c>
      <c r="E238" s="20" t="s">
        <v>165</v>
      </c>
      <c r="F238" s="14"/>
      <c r="G238" s="19">
        <v>0</v>
      </c>
      <c r="H238" s="20" t="s">
        <v>165</v>
      </c>
      <c r="I238" s="17">
        <f t="shared" si="13"/>
        <v>0</v>
      </c>
      <c r="M238"/>
      <c r="N238"/>
      <c r="O238"/>
      <c r="P238"/>
    </row>
    <row r="239" spans="1:16" ht="15" x14ac:dyDescent="0.2">
      <c r="A239" s="299"/>
      <c r="B239" s="301"/>
      <c r="C239" s="18" t="s">
        <v>496</v>
      </c>
      <c r="D239" s="19">
        <v>0</v>
      </c>
      <c r="E239" s="20" t="s">
        <v>165</v>
      </c>
      <c r="F239" s="14"/>
      <c r="G239" s="19">
        <v>0</v>
      </c>
      <c r="H239" s="20" t="s">
        <v>165</v>
      </c>
      <c r="I239" s="17">
        <f t="shared" si="13"/>
        <v>0</v>
      </c>
      <c r="M239"/>
      <c r="N239"/>
      <c r="O239"/>
      <c r="P239"/>
    </row>
    <row r="240" spans="1:16" ht="15" x14ac:dyDescent="0.2">
      <c r="A240" s="299"/>
      <c r="B240" s="301"/>
      <c r="C240" s="188" t="s">
        <v>495</v>
      </c>
      <c r="D240" s="19">
        <v>0</v>
      </c>
      <c r="E240" s="20" t="s">
        <v>165</v>
      </c>
      <c r="F240" s="14"/>
      <c r="G240" s="19">
        <v>0</v>
      </c>
      <c r="H240" s="20" t="s">
        <v>165</v>
      </c>
      <c r="I240" s="17">
        <f t="shared" si="13"/>
        <v>0</v>
      </c>
      <c r="M240"/>
      <c r="N240"/>
      <c r="O240"/>
      <c r="P240"/>
    </row>
    <row r="241" spans="1:16" ht="15" x14ac:dyDescent="0.2">
      <c r="A241" s="299"/>
      <c r="B241" s="301"/>
      <c r="C241" s="18" t="s">
        <v>497</v>
      </c>
      <c r="D241" s="19">
        <v>0</v>
      </c>
      <c r="E241" s="20" t="s">
        <v>165</v>
      </c>
      <c r="F241" s="14"/>
      <c r="G241" s="19">
        <v>0</v>
      </c>
      <c r="H241" s="20" t="s">
        <v>165</v>
      </c>
      <c r="I241" s="17">
        <f t="shared" si="13"/>
        <v>0</v>
      </c>
      <c r="M241"/>
      <c r="N241"/>
      <c r="O241"/>
      <c r="P241"/>
    </row>
    <row r="242" spans="1:16" ht="15" x14ac:dyDescent="0.2">
      <c r="A242" s="299"/>
      <c r="B242" s="301"/>
      <c r="C242" s="198" t="s">
        <v>91</v>
      </c>
      <c r="D242" s="59">
        <f>SUM(D235:D241)</f>
        <v>0</v>
      </c>
      <c r="E242" s="60" t="s">
        <v>165</v>
      </c>
      <c r="F242" s="210"/>
      <c r="G242" s="59">
        <f>SUM(G235:G241)</f>
        <v>0</v>
      </c>
      <c r="H242" s="60" t="s">
        <v>165</v>
      </c>
      <c r="I242" s="63">
        <f t="shared" si="13"/>
        <v>0</v>
      </c>
      <c r="M242"/>
      <c r="N242"/>
      <c r="O242"/>
      <c r="P242"/>
    </row>
    <row r="243" spans="1:16" ht="15.75" thickBot="1" x14ac:dyDescent="0.25">
      <c r="A243" s="299"/>
      <c r="B243" s="302"/>
      <c r="C243" s="276" t="s">
        <v>26</v>
      </c>
      <c r="D243" s="208">
        <f>SUM(D217,D227,D233,D242)</f>
        <v>0</v>
      </c>
      <c r="E243" s="206" t="s">
        <v>165</v>
      </c>
      <c r="F243" s="218"/>
      <c r="G243" s="208">
        <f>SUM(G217,G227,G233,G242)</f>
        <v>0</v>
      </c>
      <c r="H243" s="206" t="s">
        <v>165</v>
      </c>
      <c r="I243" s="205">
        <f t="shared" si="13"/>
        <v>0</v>
      </c>
      <c r="M243"/>
      <c r="N243"/>
      <c r="O243"/>
      <c r="P243"/>
    </row>
    <row r="244" spans="1:16" ht="15.75" thickBot="1" x14ac:dyDescent="0.25">
      <c r="A244" s="296" t="s">
        <v>518</v>
      </c>
      <c r="B244" s="297"/>
      <c r="C244" s="298"/>
      <c r="D244" s="245">
        <f>SUM(D190,D211,D243)</f>
        <v>0</v>
      </c>
      <c r="E244" s="246">
        <f t="shared" ref="E244:E275" si="14">+D244/$I244</f>
        <v>0</v>
      </c>
      <c r="F244" s="247"/>
      <c r="G244" s="245">
        <f>SUM(G190,G211,G243)</f>
        <v>624</v>
      </c>
      <c r="H244" s="246">
        <f t="shared" ref="H244:H275" si="15">+G244/$I244</f>
        <v>1</v>
      </c>
      <c r="I244" s="247">
        <f t="shared" si="13"/>
        <v>624</v>
      </c>
      <c r="M244"/>
      <c r="N244"/>
      <c r="O244"/>
      <c r="P244"/>
    </row>
    <row r="245" spans="1:16" ht="15" x14ac:dyDescent="0.2">
      <c r="A245" s="303" t="s">
        <v>345</v>
      </c>
      <c r="B245" s="300" t="s">
        <v>509</v>
      </c>
      <c r="C245" s="196" t="s">
        <v>347</v>
      </c>
      <c r="D245" s="220"/>
      <c r="E245" s="264"/>
      <c r="F245" s="219"/>
      <c r="G245" s="220"/>
      <c r="H245" s="264"/>
      <c r="I245" s="278"/>
      <c r="M245"/>
      <c r="N245"/>
      <c r="O245"/>
      <c r="P245"/>
    </row>
    <row r="246" spans="1:16" ht="15" x14ac:dyDescent="0.2">
      <c r="A246" s="299"/>
      <c r="B246" s="304"/>
      <c r="C246" s="191" t="s">
        <v>38</v>
      </c>
      <c r="D246" s="19">
        <v>0</v>
      </c>
      <c r="E246" s="20" t="s">
        <v>165</v>
      </c>
      <c r="F246" s="14"/>
      <c r="G246" s="19">
        <v>0</v>
      </c>
      <c r="H246" s="20" t="s">
        <v>165</v>
      </c>
      <c r="I246" s="17">
        <f t="shared" si="13"/>
        <v>0</v>
      </c>
      <c r="M246"/>
      <c r="N246"/>
      <c r="O246"/>
      <c r="P246"/>
    </row>
    <row r="247" spans="1:16" ht="15" x14ac:dyDescent="0.2">
      <c r="A247" s="299"/>
      <c r="B247" s="304"/>
      <c r="C247" s="18" t="s">
        <v>7</v>
      </c>
      <c r="D247" s="19">
        <v>0</v>
      </c>
      <c r="E247" s="20" t="s">
        <v>165</v>
      </c>
      <c r="F247" s="14"/>
      <c r="G247" s="19">
        <v>0</v>
      </c>
      <c r="H247" s="20" t="s">
        <v>165</v>
      </c>
      <c r="I247" s="17">
        <f t="shared" si="13"/>
        <v>0</v>
      </c>
      <c r="M247"/>
      <c r="N247"/>
      <c r="O247"/>
      <c r="P247"/>
    </row>
    <row r="248" spans="1:16" ht="15" x14ac:dyDescent="0.2">
      <c r="A248" s="299"/>
      <c r="B248" s="304"/>
      <c r="C248" s="18" t="s">
        <v>15</v>
      </c>
      <c r="D248" s="11" t="s">
        <v>544</v>
      </c>
      <c r="E248" s="12">
        <f t="shared" si="14"/>
        <v>0</v>
      </c>
      <c r="F248" s="14"/>
      <c r="G248" s="11">
        <v>1248</v>
      </c>
      <c r="H248" s="12">
        <f t="shared" si="15"/>
        <v>1</v>
      </c>
      <c r="I248" s="17">
        <f t="shared" si="13"/>
        <v>1248</v>
      </c>
      <c r="M248"/>
      <c r="N248"/>
      <c r="O248"/>
      <c r="P248"/>
    </row>
    <row r="249" spans="1:16" ht="15" x14ac:dyDescent="0.2">
      <c r="A249" s="299"/>
      <c r="B249" s="304"/>
      <c r="C249" s="18" t="s">
        <v>0</v>
      </c>
      <c r="D249" s="19">
        <v>0</v>
      </c>
      <c r="E249" s="20" t="s">
        <v>165</v>
      </c>
      <c r="F249" s="14"/>
      <c r="G249" s="19">
        <v>0</v>
      </c>
      <c r="H249" s="20" t="s">
        <v>165</v>
      </c>
      <c r="I249" s="17">
        <f t="shared" si="13"/>
        <v>0</v>
      </c>
      <c r="M249"/>
      <c r="N249"/>
      <c r="O249"/>
      <c r="P249"/>
    </row>
    <row r="250" spans="1:16" ht="15" x14ac:dyDescent="0.2">
      <c r="A250" s="299"/>
      <c r="B250" s="304"/>
      <c r="C250" s="18" t="s">
        <v>16</v>
      </c>
      <c r="D250" s="19">
        <v>0</v>
      </c>
      <c r="E250" s="20" t="s">
        <v>165</v>
      </c>
      <c r="F250" s="14"/>
      <c r="G250" s="19">
        <v>0</v>
      </c>
      <c r="H250" s="20" t="s">
        <v>165</v>
      </c>
      <c r="I250" s="17">
        <f t="shared" si="13"/>
        <v>0</v>
      </c>
      <c r="M250"/>
      <c r="N250"/>
      <c r="O250"/>
      <c r="P250"/>
    </row>
    <row r="251" spans="1:16" ht="15" x14ac:dyDescent="0.2">
      <c r="A251" s="299"/>
      <c r="B251" s="304"/>
      <c r="C251" s="18" t="s">
        <v>36</v>
      </c>
      <c r="D251" s="19">
        <v>0</v>
      </c>
      <c r="E251" s="20" t="s">
        <v>165</v>
      </c>
      <c r="F251" s="14"/>
      <c r="G251" s="19">
        <v>0</v>
      </c>
      <c r="H251" s="20" t="s">
        <v>165</v>
      </c>
      <c r="I251" s="17">
        <f t="shared" si="13"/>
        <v>0</v>
      </c>
      <c r="M251"/>
      <c r="N251"/>
      <c r="O251"/>
      <c r="P251"/>
    </row>
    <row r="252" spans="1:16" ht="15" x14ac:dyDescent="0.2">
      <c r="A252" s="299"/>
      <c r="B252" s="304"/>
      <c r="C252" s="18" t="s">
        <v>39</v>
      </c>
      <c r="D252" s="11">
        <v>576</v>
      </c>
      <c r="E252" s="12">
        <f t="shared" si="14"/>
        <v>0.18461538461538463</v>
      </c>
      <c r="F252" s="14"/>
      <c r="G252" s="11">
        <v>2544</v>
      </c>
      <c r="H252" s="12">
        <f t="shared" si="15"/>
        <v>0.81538461538461537</v>
      </c>
      <c r="I252" s="17">
        <f t="shared" si="13"/>
        <v>3120</v>
      </c>
      <c r="M252"/>
      <c r="N252"/>
      <c r="O252"/>
      <c r="P252"/>
    </row>
    <row r="253" spans="1:16" ht="15" x14ac:dyDescent="0.2">
      <c r="A253" s="299"/>
      <c r="B253" s="304"/>
      <c r="C253" s="18" t="s">
        <v>357</v>
      </c>
      <c r="D253" s="11" t="s">
        <v>544</v>
      </c>
      <c r="E253" s="12">
        <f t="shared" si="14"/>
        <v>0</v>
      </c>
      <c r="F253" s="14"/>
      <c r="G253" s="11">
        <v>1728</v>
      </c>
      <c r="H253" s="12">
        <f t="shared" si="15"/>
        <v>1</v>
      </c>
      <c r="I253" s="17">
        <f t="shared" si="13"/>
        <v>1728</v>
      </c>
      <c r="M253"/>
      <c r="N253"/>
      <c r="O253"/>
      <c r="P253"/>
    </row>
    <row r="254" spans="1:16" ht="15" x14ac:dyDescent="0.2">
      <c r="A254" s="299"/>
      <c r="B254" s="304"/>
      <c r="C254" s="18" t="s">
        <v>402</v>
      </c>
      <c r="D254" s="11" t="s">
        <v>544</v>
      </c>
      <c r="E254" s="12">
        <f t="shared" si="14"/>
        <v>0</v>
      </c>
      <c r="F254" s="14"/>
      <c r="G254" s="11">
        <v>704</v>
      </c>
      <c r="H254" s="12">
        <f t="shared" si="15"/>
        <v>1</v>
      </c>
      <c r="I254" s="17">
        <f t="shared" si="13"/>
        <v>704</v>
      </c>
      <c r="M254"/>
      <c r="N254"/>
      <c r="O254"/>
      <c r="P254"/>
    </row>
    <row r="255" spans="1:16" ht="15" x14ac:dyDescent="0.2">
      <c r="A255" s="299"/>
      <c r="B255" s="304"/>
      <c r="C255" s="18" t="s">
        <v>1</v>
      </c>
      <c r="D255" s="11" t="s">
        <v>544</v>
      </c>
      <c r="E255" s="12">
        <f t="shared" si="14"/>
        <v>0</v>
      </c>
      <c r="F255" s="14"/>
      <c r="G255" s="11">
        <v>31648</v>
      </c>
      <c r="H255" s="12">
        <f t="shared" si="15"/>
        <v>1</v>
      </c>
      <c r="I255" s="17">
        <f t="shared" si="13"/>
        <v>31648</v>
      </c>
      <c r="M255"/>
      <c r="N255"/>
      <c r="O255"/>
      <c r="P255"/>
    </row>
    <row r="256" spans="1:16" ht="15" x14ac:dyDescent="0.2">
      <c r="A256" s="299"/>
      <c r="B256" s="304"/>
      <c r="C256" s="18" t="s">
        <v>17</v>
      </c>
      <c r="D256" s="11" t="s">
        <v>544</v>
      </c>
      <c r="E256" s="12">
        <f t="shared" si="14"/>
        <v>0</v>
      </c>
      <c r="F256" s="14"/>
      <c r="G256" s="11">
        <v>1824</v>
      </c>
      <c r="H256" s="12">
        <f t="shared" si="15"/>
        <v>1</v>
      </c>
      <c r="I256" s="17">
        <f t="shared" si="13"/>
        <v>1824</v>
      </c>
      <c r="M256"/>
      <c r="N256"/>
      <c r="O256"/>
      <c r="P256"/>
    </row>
    <row r="257" spans="1:16" ht="15" x14ac:dyDescent="0.2">
      <c r="A257" s="299"/>
      <c r="B257" s="304"/>
      <c r="C257" s="18" t="s">
        <v>2</v>
      </c>
      <c r="D257" s="11" t="s">
        <v>544</v>
      </c>
      <c r="E257" s="12">
        <f t="shared" si="14"/>
        <v>0</v>
      </c>
      <c r="F257" s="14"/>
      <c r="G257" s="11">
        <v>2320</v>
      </c>
      <c r="H257" s="12">
        <f t="shared" si="15"/>
        <v>1</v>
      </c>
      <c r="I257" s="17">
        <f t="shared" si="13"/>
        <v>2320</v>
      </c>
      <c r="M257"/>
      <c r="N257"/>
      <c r="O257"/>
      <c r="P257"/>
    </row>
    <row r="258" spans="1:16" ht="15" x14ac:dyDescent="0.2">
      <c r="A258" s="299"/>
      <c r="B258" s="304"/>
      <c r="C258" s="18" t="s">
        <v>18</v>
      </c>
      <c r="D258" s="19">
        <v>0</v>
      </c>
      <c r="E258" s="20" t="s">
        <v>165</v>
      </c>
      <c r="F258" s="14"/>
      <c r="G258" s="19">
        <v>0</v>
      </c>
      <c r="H258" s="20" t="s">
        <v>165</v>
      </c>
      <c r="I258" s="17">
        <f t="shared" si="13"/>
        <v>0</v>
      </c>
      <c r="M258"/>
      <c r="N258"/>
      <c r="O258"/>
      <c r="P258"/>
    </row>
    <row r="259" spans="1:16" ht="15" x14ac:dyDescent="0.2">
      <c r="A259" s="299"/>
      <c r="B259" s="304"/>
      <c r="C259" s="18" t="s">
        <v>22</v>
      </c>
      <c r="D259" s="11" t="s">
        <v>544</v>
      </c>
      <c r="E259" s="12">
        <f t="shared" si="14"/>
        <v>0</v>
      </c>
      <c r="F259" s="14"/>
      <c r="G259" s="11">
        <v>18384</v>
      </c>
      <c r="H259" s="12">
        <f t="shared" si="15"/>
        <v>1</v>
      </c>
      <c r="I259" s="17">
        <f t="shared" si="13"/>
        <v>18384</v>
      </c>
      <c r="M259"/>
      <c r="N259"/>
      <c r="O259"/>
      <c r="P259"/>
    </row>
    <row r="260" spans="1:16" ht="15" x14ac:dyDescent="0.2">
      <c r="A260" s="299"/>
      <c r="B260" s="304"/>
      <c r="C260" s="18" t="s">
        <v>3</v>
      </c>
      <c r="D260" s="11" t="s">
        <v>544</v>
      </c>
      <c r="E260" s="12">
        <f t="shared" si="14"/>
        <v>0</v>
      </c>
      <c r="F260" s="14"/>
      <c r="G260" s="11">
        <v>480</v>
      </c>
      <c r="H260" s="12">
        <f t="shared" si="15"/>
        <v>1</v>
      </c>
      <c r="I260" s="17">
        <f t="shared" si="13"/>
        <v>480</v>
      </c>
      <c r="M260"/>
      <c r="N260"/>
      <c r="O260"/>
      <c r="P260"/>
    </row>
    <row r="261" spans="1:16" ht="15" x14ac:dyDescent="0.2">
      <c r="A261" s="299"/>
      <c r="B261" s="304"/>
      <c r="C261" s="18" t="s">
        <v>139</v>
      </c>
      <c r="D261" s="19">
        <v>0</v>
      </c>
      <c r="E261" s="20" t="s">
        <v>165</v>
      </c>
      <c r="F261" s="14"/>
      <c r="G261" s="19">
        <v>0</v>
      </c>
      <c r="H261" s="20" t="s">
        <v>165</v>
      </c>
      <c r="I261" s="17">
        <f t="shared" si="13"/>
        <v>0</v>
      </c>
      <c r="M261"/>
      <c r="N261"/>
      <c r="O261"/>
      <c r="P261"/>
    </row>
    <row r="262" spans="1:16" ht="15" x14ac:dyDescent="0.2">
      <c r="A262" s="299"/>
      <c r="B262" s="304"/>
      <c r="C262" s="18" t="s">
        <v>6</v>
      </c>
      <c r="D262" s="11" t="s">
        <v>544</v>
      </c>
      <c r="E262" s="12">
        <f t="shared" si="14"/>
        <v>0</v>
      </c>
      <c r="F262" s="14"/>
      <c r="G262" s="11">
        <v>9344</v>
      </c>
      <c r="H262" s="12">
        <f t="shared" si="15"/>
        <v>1</v>
      </c>
      <c r="I262" s="17">
        <f t="shared" si="13"/>
        <v>9344</v>
      </c>
      <c r="M262"/>
      <c r="N262"/>
      <c r="O262"/>
      <c r="P262"/>
    </row>
    <row r="263" spans="1:16" ht="15" x14ac:dyDescent="0.2">
      <c r="A263" s="299"/>
      <c r="B263" s="304"/>
      <c r="C263" s="18" t="s">
        <v>9</v>
      </c>
      <c r="D263" s="19">
        <v>0</v>
      </c>
      <c r="E263" s="20" t="s">
        <v>165</v>
      </c>
      <c r="F263" s="14"/>
      <c r="G263" s="19">
        <v>0</v>
      </c>
      <c r="H263" s="20" t="s">
        <v>165</v>
      </c>
      <c r="I263" s="17">
        <f t="shared" si="13"/>
        <v>0</v>
      </c>
      <c r="M263"/>
      <c r="N263"/>
      <c r="O263"/>
      <c r="P263"/>
    </row>
    <row r="264" spans="1:16" ht="15" x14ac:dyDescent="0.2">
      <c r="A264" s="299"/>
      <c r="B264" s="304"/>
      <c r="C264" s="18" t="s">
        <v>4</v>
      </c>
      <c r="D264" s="19">
        <v>0</v>
      </c>
      <c r="E264" s="20" t="s">
        <v>165</v>
      </c>
      <c r="F264" s="14"/>
      <c r="G264" s="19">
        <v>0</v>
      </c>
      <c r="H264" s="20" t="s">
        <v>165</v>
      </c>
      <c r="I264" s="17">
        <f t="shared" si="13"/>
        <v>0</v>
      </c>
      <c r="M264"/>
      <c r="N264"/>
      <c r="O264"/>
      <c r="P264"/>
    </row>
    <row r="265" spans="1:16" ht="15" x14ac:dyDescent="0.2">
      <c r="A265" s="299"/>
      <c r="B265" s="304"/>
      <c r="C265" s="18" t="s">
        <v>19</v>
      </c>
      <c r="D265" s="11" t="s">
        <v>544</v>
      </c>
      <c r="E265" s="12">
        <f t="shared" si="14"/>
        <v>0</v>
      </c>
      <c r="F265" s="14"/>
      <c r="G265" s="11">
        <v>8880</v>
      </c>
      <c r="H265" s="12">
        <f t="shared" si="15"/>
        <v>1</v>
      </c>
      <c r="I265" s="17">
        <f t="shared" si="13"/>
        <v>8880</v>
      </c>
      <c r="M265"/>
      <c r="N265"/>
      <c r="O265"/>
      <c r="P265"/>
    </row>
    <row r="266" spans="1:16" ht="15" x14ac:dyDescent="0.2">
      <c r="A266" s="299"/>
      <c r="B266" s="304"/>
      <c r="C266" s="18" t="s">
        <v>23</v>
      </c>
      <c r="D266" s="19">
        <v>0</v>
      </c>
      <c r="E266" s="20" t="s">
        <v>165</v>
      </c>
      <c r="F266" s="14"/>
      <c r="G266" s="19">
        <v>0</v>
      </c>
      <c r="H266" s="20" t="s">
        <v>165</v>
      </c>
      <c r="I266" s="17">
        <f t="shared" si="13"/>
        <v>0</v>
      </c>
      <c r="M266"/>
      <c r="N266"/>
      <c r="O266"/>
      <c r="P266"/>
    </row>
    <row r="267" spans="1:16" ht="15" x14ac:dyDescent="0.2">
      <c r="A267" s="299"/>
      <c r="B267" s="304"/>
      <c r="C267" s="18" t="s">
        <v>24</v>
      </c>
      <c r="D267" s="19">
        <v>0</v>
      </c>
      <c r="E267" s="20" t="s">
        <v>165</v>
      </c>
      <c r="F267" s="14"/>
      <c r="G267" s="19">
        <v>0</v>
      </c>
      <c r="H267" s="20" t="s">
        <v>165</v>
      </c>
      <c r="I267" s="17">
        <f t="shared" si="13"/>
        <v>0</v>
      </c>
      <c r="M267"/>
      <c r="N267"/>
      <c r="O267"/>
      <c r="P267"/>
    </row>
    <row r="268" spans="1:16" ht="15" x14ac:dyDescent="0.2">
      <c r="A268" s="299"/>
      <c r="B268" s="304"/>
      <c r="C268" s="18" t="s">
        <v>52</v>
      </c>
      <c r="D268" s="19">
        <v>0</v>
      </c>
      <c r="E268" s="20" t="s">
        <v>165</v>
      </c>
      <c r="F268" s="14"/>
      <c r="G268" s="19">
        <v>0</v>
      </c>
      <c r="H268" s="20" t="s">
        <v>165</v>
      </c>
      <c r="I268" s="17">
        <f t="shared" si="13"/>
        <v>0</v>
      </c>
      <c r="M268"/>
      <c r="N268"/>
      <c r="O268"/>
      <c r="P268"/>
    </row>
    <row r="269" spans="1:16" ht="15" x14ac:dyDescent="0.2">
      <c r="A269" s="299"/>
      <c r="B269" s="304"/>
      <c r="C269" s="18" t="s">
        <v>25</v>
      </c>
      <c r="D269" s="19">
        <v>0</v>
      </c>
      <c r="E269" s="20" t="s">
        <v>165</v>
      </c>
      <c r="F269" s="14"/>
      <c r="G269" s="19">
        <v>0</v>
      </c>
      <c r="H269" s="20" t="s">
        <v>165</v>
      </c>
      <c r="I269" s="17">
        <f t="shared" si="13"/>
        <v>0</v>
      </c>
      <c r="M269"/>
      <c r="N269"/>
      <c r="O269"/>
      <c r="P269"/>
    </row>
    <row r="270" spans="1:16" ht="15" x14ac:dyDescent="0.2">
      <c r="A270" s="299"/>
      <c r="B270" s="304"/>
      <c r="C270" s="18" t="s">
        <v>5</v>
      </c>
      <c r="D270" s="19">
        <v>0</v>
      </c>
      <c r="E270" s="20" t="s">
        <v>165</v>
      </c>
      <c r="F270" s="14"/>
      <c r="G270" s="19">
        <v>0</v>
      </c>
      <c r="H270" s="20" t="s">
        <v>165</v>
      </c>
      <c r="I270" s="17">
        <f t="shared" si="13"/>
        <v>0</v>
      </c>
      <c r="M270"/>
      <c r="N270"/>
      <c r="O270"/>
      <c r="P270"/>
    </row>
    <row r="271" spans="1:16" ht="15.75" thickBot="1" x14ac:dyDescent="0.25">
      <c r="A271" s="299"/>
      <c r="B271" s="305"/>
      <c r="C271" s="276" t="s">
        <v>26</v>
      </c>
      <c r="D271" s="208">
        <f>SUM(D246:D270)</f>
        <v>576</v>
      </c>
      <c r="E271" s="206">
        <f t="shared" si="14"/>
        <v>7.2289156626506026E-3</v>
      </c>
      <c r="F271" s="218"/>
      <c r="G271" s="208">
        <f>SUM(G246:G270)</f>
        <v>79104</v>
      </c>
      <c r="H271" s="206">
        <f t="shared" si="15"/>
        <v>0.9927710843373494</v>
      </c>
      <c r="I271" s="205">
        <f t="shared" si="13"/>
        <v>79680</v>
      </c>
      <c r="M271"/>
      <c r="N271"/>
      <c r="O271"/>
      <c r="P271"/>
    </row>
    <row r="272" spans="1:16" ht="15" x14ac:dyDescent="0.2">
      <c r="A272" s="299"/>
      <c r="B272" s="300" t="s">
        <v>514</v>
      </c>
      <c r="C272" s="187" t="s">
        <v>472</v>
      </c>
      <c r="D272" s="19">
        <v>0</v>
      </c>
      <c r="E272" s="20" t="s">
        <v>165</v>
      </c>
      <c r="F272" s="214"/>
      <c r="G272" s="19">
        <v>0</v>
      </c>
      <c r="H272" s="20" t="s">
        <v>165</v>
      </c>
      <c r="I272" s="279">
        <f t="shared" si="13"/>
        <v>0</v>
      </c>
      <c r="M272"/>
      <c r="N272"/>
      <c r="O272"/>
      <c r="P272"/>
    </row>
    <row r="273" spans="1:16" ht="15" x14ac:dyDescent="0.2">
      <c r="A273" s="299"/>
      <c r="B273" s="306"/>
      <c r="C273" s="18" t="s">
        <v>473</v>
      </c>
      <c r="D273" s="19">
        <v>0</v>
      </c>
      <c r="E273" s="20" t="s">
        <v>165</v>
      </c>
      <c r="F273" s="14"/>
      <c r="G273" s="19">
        <v>0</v>
      </c>
      <c r="H273" s="20" t="s">
        <v>165</v>
      </c>
      <c r="I273" s="17">
        <f t="shared" si="13"/>
        <v>0</v>
      </c>
      <c r="M273"/>
      <c r="N273"/>
      <c r="O273"/>
      <c r="P273"/>
    </row>
    <row r="274" spans="1:16" ht="15.75" thickBot="1" x14ac:dyDescent="0.25">
      <c r="A274" s="299"/>
      <c r="B274" s="307"/>
      <c r="C274" s="276" t="s">
        <v>26</v>
      </c>
      <c r="D274" s="212">
        <f>SUM(D272:D273)</f>
        <v>0</v>
      </c>
      <c r="E274" s="249" t="s">
        <v>165</v>
      </c>
      <c r="F274" s="211"/>
      <c r="G274" s="212">
        <f>SUM(G272:G273)</f>
        <v>0</v>
      </c>
      <c r="H274" s="249" t="s">
        <v>165</v>
      </c>
      <c r="I274" s="280">
        <f t="shared" si="13"/>
        <v>0</v>
      </c>
      <c r="M274"/>
      <c r="N274"/>
      <c r="O274"/>
      <c r="P274"/>
    </row>
    <row r="275" spans="1:16" ht="15.75" thickBot="1" x14ac:dyDescent="0.25">
      <c r="A275" s="296" t="s">
        <v>519</v>
      </c>
      <c r="B275" s="297"/>
      <c r="C275" s="298"/>
      <c r="D275" s="245">
        <f>SUM(D271,D274)</f>
        <v>576</v>
      </c>
      <c r="E275" s="246">
        <f t="shared" si="14"/>
        <v>7.2289156626506026E-3</v>
      </c>
      <c r="F275" s="247"/>
      <c r="G275" s="245">
        <f>SUM(G271,G274)</f>
        <v>79104</v>
      </c>
      <c r="H275" s="246">
        <f t="shared" si="15"/>
        <v>0.9927710843373494</v>
      </c>
      <c r="I275" s="247">
        <f t="shared" si="13"/>
        <v>79680</v>
      </c>
      <c r="M275"/>
      <c r="N275"/>
      <c r="O275"/>
      <c r="P275"/>
    </row>
    <row r="276" spans="1:16" x14ac:dyDescent="0.2">
      <c r="D276" s="2"/>
      <c r="E276" s="2"/>
      <c r="F276" s="2"/>
      <c r="G276" s="1"/>
      <c r="H276" s="1"/>
    </row>
  </sheetData>
  <mergeCells count="29">
    <mergeCell ref="B272:B274"/>
    <mergeCell ref="A275:C275"/>
    <mergeCell ref="A174:C174"/>
    <mergeCell ref="A175:A211"/>
    <mergeCell ref="B175:B190"/>
    <mergeCell ref="B191:B211"/>
    <mergeCell ref="A212:A243"/>
    <mergeCell ref="B212:B243"/>
    <mergeCell ref="A244:C244"/>
    <mergeCell ref="A245:A274"/>
    <mergeCell ref="B245:B271"/>
    <mergeCell ref="A114:C114"/>
    <mergeCell ref="A115:A155"/>
    <mergeCell ref="B115:B155"/>
    <mergeCell ref="A156:A173"/>
    <mergeCell ref="B156:B169"/>
    <mergeCell ref="B170:B173"/>
    <mergeCell ref="A39:C39"/>
    <mergeCell ref="A40:A78"/>
    <mergeCell ref="B40:B78"/>
    <mergeCell ref="A79:A113"/>
    <mergeCell ref="B79:B94"/>
    <mergeCell ref="B95:B113"/>
    <mergeCell ref="D6:E6"/>
    <mergeCell ref="G6:H6"/>
    <mergeCell ref="B8:C8"/>
    <mergeCell ref="A9:A38"/>
    <mergeCell ref="B9:B21"/>
    <mergeCell ref="B22:B38"/>
  </mergeCells>
  <phoneticPr fontId="5" type="noConversion"/>
  <printOptions horizontalCentered="1"/>
  <pageMargins left="0.25" right="0.25" top="1" bottom="1" header="0.5" footer="0.5"/>
  <pageSetup orientation="portrait" r:id="rId1"/>
  <headerFooter alignWithMargins="0">
    <oddFooter>&amp;C&amp;10Collin IRO tkm; 10/29/2020; Page &amp;P of &amp;N
...\Faculty Workload\F-T vs P-T Faculty Load Reports\202110 Contact Hours.xlsx</oddFooter>
  </headerFooter>
  <rowBreaks count="4" manualBreakCount="4">
    <brk id="21" min="1" max="8" man="1"/>
    <brk id="57" min="1" max="8" man="1"/>
    <brk id="97" min="1" max="8" man="1"/>
    <brk id="134" min="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6"/>
  <sheetViews>
    <sheetView zoomScale="145" zoomScaleNormal="145" workbookViewId="0">
      <pane ySplit="7" topLeftCell="A8" activePane="bottomLeft" state="frozen"/>
      <selection activeCell="A8" sqref="A8"/>
      <selection pane="bottomLeft" activeCell="A8" sqref="A8"/>
    </sheetView>
  </sheetViews>
  <sheetFormatPr defaultColWidth="8.88671875" defaultRowHeight="12.75" x14ac:dyDescent="0.2"/>
  <cols>
    <col min="1" max="1" width="1.77734375" style="9" customWidth="1"/>
    <col min="2" max="2" width="10.77734375" style="9" customWidth="1"/>
    <col min="3" max="3" width="25.77734375" style="9" customWidth="1"/>
    <col min="4" max="4" width="8.77734375" style="9" customWidth="1"/>
    <col min="5" max="5" width="6.77734375" style="9" customWidth="1"/>
    <col min="6" max="6" width="1.77734375" style="9" customWidth="1"/>
    <col min="7" max="7" width="8.77734375" style="9" customWidth="1"/>
    <col min="8" max="8" width="6.77734375" style="9" customWidth="1"/>
    <col min="9" max="9" width="8.77734375" style="9" customWidth="1"/>
    <col min="10" max="12" width="1.77734375" style="9" customWidth="1"/>
    <col min="13" max="13" width="24.44140625" style="9" bestFit="1" customWidth="1"/>
    <col min="14" max="16" width="8.88671875" style="16"/>
    <col min="17" max="16384" width="8.88671875" style="9"/>
  </cols>
  <sheetData>
    <row r="1" spans="1:16" ht="12.75" customHeight="1" x14ac:dyDescent="0.2">
      <c r="B1" s="38" t="s">
        <v>286</v>
      </c>
      <c r="C1" s="34"/>
      <c r="D1" s="34"/>
      <c r="E1" s="34"/>
      <c r="F1" s="34"/>
      <c r="G1" s="34"/>
      <c r="H1" s="34"/>
      <c r="I1" s="34"/>
    </row>
    <row r="2" spans="1:16" ht="12.75" customHeight="1" x14ac:dyDescent="0.2">
      <c r="B2" s="38" t="s">
        <v>80</v>
      </c>
      <c r="C2" s="34"/>
      <c r="D2" s="34"/>
      <c r="E2" s="34"/>
      <c r="F2" s="34"/>
      <c r="G2" s="34"/>
      <c r="H2" s="34"/>
      <c r="I2" s="34"/>
    </row>
    <row r="3" spans="1:16" ht="12.75" customHeight="1" x14ac:dyDescent="0.2">
      <c r="B3" s="38" t="s">
        <v>45</v>
      </c>
      <c r="C3" s="34"/>
      <c r="D3" s="34"/>
      <c r="E3" s="34"/>
      <c r="F3" s="34"/>
      <c r="G3" s="34"/>
      <c r="H3" s="34"/>
      <c r="I3" s="34"/>
    </row>
    <row r="4" spans="1:16" ht="12.75" customHeight="1" x14ac:dyDescent="0.2">
      <c r="B4" s="38" t="s">
        <v>298</v>
      </c>
      <c r="C4" s="34"/>
      <c r="D4" s="34"/>
      <c r="E4" s="34"/>
      <c r="F4" s="34"/>
      <c r="G4" s="34"/>
      <c r="H4" s="34"/>
      <c r="I4" s="34"/>
    </row>
    <row r="5" spans="1:16" ht="12.75" customHeight="1" x14ac:dyDescent="0.2">
      <c r="B5" s="101"/>
    </row>
    <row r="6" spans="1:16" ht="12.75" customHeight="1" x14ac:dyDescent="0.2">
      <c r="D6" s="291" t="s">
        <v>50</v>
      </c>
      <c r="E6" s="291"/>
      <c r="F6" s="3"/>
      <c r="G6" s="291" t="s">
        <v>27</v>
      </c>
      <c r="H6" s="291"/>
      <c r="I6" s="3"/>
    </row>
    <row r="7" spans="1:16" ht="12.75" customHeight="1" x14ac:dyDescent="0.2">
      <c r="B7" s="4" t="s">
        <v>28</v>
      </c>
      <c r="C7" s="4" t="s">
        <v>29</v>
      </c>
      <c r="D7" s="5" t="s">
        <v>30</v>
      </c>
      <c r="E7" s="90" t="s">
        <v>31</v>
      </c>
      <c r="F7" s="5"/>
      <c r="G7" s="5" t="s">
        <v>30</v>
      </c>
      <c r="H7" s="90" t="s">
        <v>31</v>
      </c>
      <c r="I7" s="5" t="s">
        <v>32</v>
      </c>
    </row>
    <row r="8" spans="1:16" ht="12.75" customHeight="1" thickBot="1" x14ac:dyDescent="0.25">
      <c r="A8" s="236"/>
      <c r="B8" s="295" t="s">
        <v>522</v>
      </c>
      <c r="C8" s="295"/>
      <c r="D8" s="208">
        <f>SUM(D39,D114,D174,D244,D275)</f>
        <v>439904</v>
      </c>
      <c r="E8" s="206">
        <f>D8/$I8</f>
        <v>0.48895607327049617</v>
      </c>
      <c r="F8" s="205"/>
      <c r="G8" s="208">
        <f>SUM(G39,G114,G174,G244,G275)</f>
        <v>459776</v>
      </c>
      <c r="H8" s="206">
        <f>G8/$I8</f>
        <v>0.51104392672950383</v>
      </c>
      <c r="I8" s="208">
        <f>+D8+G8</f>
        <v>899680</v>
      </c>
    </row>
    <row r="9" spans="1:16" ht="12.75" customHeight="1" x14ac:dyDescent="0.2">
      <c r="A9" s="308" t="s">
        <v>441</v>
      </c>
      <c r="B9" s="309" t="s">
        <v>509</v>
      </c>
      <c r="C9" s="190" t="s">
        <v>312</v>
      </c>
      <c r="D9" s="94"/>
      <c r="E9" s="95"/>
      <c r="F9" s="94"/>
      <c r="G9" s="94"/>
      <c r="H9" s="95"/>
      <c r="I9" s="94"/>
    </row>
    <row r="10" spans="1:16" ht="12.75" customHeight="1" x14ac:dyDescent="0.2">
      <c r="A10" s="308"/>
      <c r="B10" s="310"/>
      <c r="C10" s="191" t="s">
        <v>15</v>
      </c>
      <c r="D10" s="19">
        <v>0</v>
      </c>
      <c r="E10" s="20" t="s">
        <v>165</v>
      </c>
      <c r="F10" s="19"/>
      <c r="G10" s="19">
        <v>0</v>
      </c>
      <c r="H10" s="20" t="s">
        <v>165</v>
      </c>
      <c r="I10" s="19">
        <f t="shared" ref="I10:I73" si="0">+D10+G10</f>
        <v>0</v>
      </c>
      <c r="M10"/>
      <c r="N10"/>
      <c r="O10"/>
      <c r="P10"/>
    </row>
    <row r="11" spans="1:16" ht="12.75" customHeight="1" x14ac:dyDescent="0.2">
      <c r="A11" s="308"/>
      <c r="B11" s="310"/>
      <c r="C11" s="191" t="s">
        <v>39</v>
      </c>
      <c r="D11" s="11">
        <v>5088</v>
      </c>
      <c r="E11" s="12">
        <f t="shared" ref="E11:E71" si="1">+D11/$I11</f>
        <v>0.73611111111111116</v>
      </c>
      <c r="F11" s="11"/>
      <c r="G11" s="11">
        <v>1824</v>
      </c>
      <c r="H11" s="12">
        <f t="shared" ref="H11:H71" si="2">+G11/$I11</f>
        <v>0.2638888888888889</v>
      </c>
      <c r="I11" s="11">
        <f t="shared" si="0"/>
        <v>6912</v>
      </c>
      <c r="M11"/>
      <c r="N11"/>
      <c r="O11"/>
      <c r="P11"/>
    </row>
    <row r="12" spans="1:16" ht="12.75" customHeight="1" x14ac:dyDescent="0.2">
      <c r="A12" s="308"/>
      <c r="B12" s="311"/>
      <c r="C12" s="18" t="s">
        <v>357</v>
      </c>
      <c r="D12" s="11">
        <v>1632</v>
      </c>
      <c r="E12" s="12">
        <f t="shared" si="1"/>
        <v>1</v>
      </c>
      <c r="F12" s="11"/>
      <c r="G12" s="14">
        <v>0</v>
      </c>
      <c r="H12" s="12">
        <f t="shared" si="2"/>
        <v>0</v>
      </c>
      <c r="I12" s="11">
        <f t="shared" si="0"/>
        <v>1632</v>
      </c>
      <c r="M12"/>
      <c r="N12"/>
      <c r="O12"/>
      <c r="P12"/>
    </row>
    <row r="13" spans="1:16" ht="12.75" customHeight="1" x14ac:dyDescent="0.2">
      <c r="A13" s="308"/>
      <c r="B13" s="311"/>
      <c r="C13" s="18" t="s">
        <v>1</v>
      </c>
      <c r="D13" s="11">
        <v>36416</v>
      </c>
      <c r="E13" s="12">
        <f t="shared" si="1"/>
        <v>0.89535798583792292</v>
      </c>
      <c r="F13" s="11"/>
      <c r="G13" s="11">
        <v>4256</v>
      </c>
      <c r="H13" s="12">
        <f t="shared" si="2"/>
        <v>0.10464201416207711</v>
      </c>
      <c r="I13" s="11">
        <f t="shared" si="0"/>
        <v>40672</v>
      </c>
      <c r="M13"/>
      <c r="N13"/>
      <c r="O13"/>
      <c r="P13"/>
    </row>
    <row r="14" spans="1:16" ht="12.75" customHeight="1" x14ac:dyDescent="0.2">
      <c r="A14" s="308"/>
      <c r="B14" s="311"/>
      <c r="C14" s="18" t="s">
        <v>17</v>
      </c>
      <c r="D14" s="11"/>
      <c r="E14" s="12" t="s">
        <v>165</v>
      </c>
      <c r="F14" s="14"/>
      <c r="G14" s="11"/>
      <c r="H14" s="12" t="s">
        <v>165</v>
      </c>
      <c r="I14" s="11">
        <f t="shared" si="0"/>
        <v>0</v>
      </c>
      <c r="M14"/>
      <c r="N14"/>
      <c r="O14"/>
      <c r="P14"/>
    </row>
    <row r="15" spans="1:16" ht="12.75" customHeight="1" x14ac:dyDescent="0.2">
      <c r="A15" s="308"/>
      <c r="B15" s="311"/>
      <c r="C15" s="18" t="s">
        <v>22</v>
      </c>
      <c r="D15" s="17">
        <v>8112</v>
      </c>
      <c r="E15" s="12">
        <f t="shared" si="1"/>
        <v>0.55228758169934644</v>
      </c>
      <c r="F15" s="11"/>
      <c r="G15" s="17">
        <v>6576</v>
      </c>
      <c r="H15" s="12">
        <f t="shared" si="2"/>
        <v>0.44771241830065361</v>
      </c>
      <c r="I15" s="11">
        <f t="shared" si="0"/>
        <v>14688</v>
      </c>
      <c r="M15"/>
      <c r="N15"/>
      <c r="O15"/>
      <c r="P15"/>
    </row>
    <row r="16" spans="1:16" ht="12.75" customHeight="1" x14ac:dyDescent="0.2">
      <c r="A16" s="308"/>
      <c r="B16" s="311"/>
      <c r="C16" s="18" t="s">
        <v>6</v>
      </c>
      <c r="D16" s="17">
        <v>7167.9999999999991</v>
      </c>
      <c r="E16" s="12">
        <f t="shared" si="1"/>
        <v>1</v>
      </c>
      <c r="F16" s="11"/>
      <c r="G16" s="14">
        <v>0</v>
      </c>
      <c r="H16" s="12">
        <f t="shared" si="2"/>
        <v>0</v>
      </c>
      <c r="I16" s="11">
        <f t="shared" si="0"/>
        <v>7167.9999999999991</v>
      </c>
      <c r="M16"/>
      <c r="N16"/>
      <c r="O16"/>
      <c r="P16"/>
    </row>
    <row r="17" spans="1:16" ht="12.75" customHeight="1" x14ac:dyDescent="0.2">
      <c r="A17" s="308"/>
      <c r="B17" s="311"/>
      <c r="C17" s="18" t="s">
        <v>19</v>
      </c>
      <c r="D17" s="14">
        <v>0</v>
      </c>
      <c r="E17" s="12">
        <f t="shared" si="1"/>
        <v>0</v>
      </c>
      <c r="F17" s="11"/>
      <c r="G17" s="11">
        <v>2304</v>
      </c>
      <c r="H17" s="12">
        <f t="shared" si="2"/>
        <v>1</v>
      </c>
      <c r="I17" s="11">
        <f t="shared" si="0"/>
        <v>2304</v>
      </c>
      <c r="M17"/>
      <c r="N17"/>
      <c r="O17"/>
      <c r="P17"/>
    </row>
    <row r="18" spans="1:16" ht="12.75" customHeight="1" x14ac:dyDescent="0.2">
      <c r="A18" s="308"/>
      <c r="B18" s="311"/>
      <c r="C18" s="18" t="s">
        <v>23</v>
      </c>
      <c r="D18" s="11">
        <v>4800</v>
      </c>
      <c r="E18" s="12">
        <f t="shared" si="1"/>
        <v>0.50761421319796951</v>
      </c>
      <c r="F18" s="11"/>
      <c r="G18" s="11">
        <v>4656</v>
      </c>
      <c r="H18" s="12">
        <f t="shared" si="2"/>
        <v>0.49238578680203043</v>
      </c>
      <c r="I18" s="11">
        <f t="shared" si="0"/>
        <v>9456</v>
      </c>
      <c r="M18"/>
      <c r="N18"/>
      <c r="O18"/>
      <c r="P18"/>
    </row>
    <row r="19" spans="1:16" ht="12.75" customHeight="1" x14ac:dyDescent="0.2">
      <c r="A19" s="308"/>
      <c r="B19" s="311"/>
      <c r="C19" s="18" t="s">
        <v>24</v>
      </c>
      <c r="D19" s="11">
        <v>480</v>
      </c>
      <c r="E19" s="12">
        <f t="shared" si="1"/>
        <v>1</v>
      </c>
      <c r="F19" s="11"/>
      <c r="G19" s="14">
        <v>0</v>
      </c>
      <c r="H19" s="12">
        <f t="shared" si="2"/>
        <v>0</v>
      </c>
      <c r="I19" s="11">
        <f t="shared" si="0"/>
        <v>480</v>
      </c>
      <c r="M19"/>
      <c r="N19"/>
      <c r="O19"/>
      <c r="P19"/>
    </row>
    <row r="20" spans="1:16" ht="12.75" customHeight="1" x14ac:dyDescent="0.2">
      <c r="A20" s="308"/>
      <c r="B20" s="311"/>
      <c r="C20" s="18" t="s">
        <v>5</v>
      </c>
      <c r="D20" s="11">
        <v>1056</v>
      </c>
      <c r="E20" s="12">
        <f t="shared" si="1"/>
        <v>1</v>
      </c>
      <c r="F20" s="11"/>
      <c r="G20" s="14">
        <v>0</v>
      </c>
      <c r="H20" s="12">
        <f t="shared" si="2"/>
        <v>0</v>
      </c>
      <c r="I20" s="11">
        <f t="shared" si="0"/>
        <v>1056</v>
      </c>
      <c r="M20"/>
      <c r="N20"/>
      <c r="O20"/>
      <c r="P20"/>
    </row>
    <row r="21" spans="1:16" ht="12.75" customHeight="1" thickBot="1" x14ac:dyDescent="0.25">
      <c r="A21" s="308"/>
      <c r="B21" s="312"/>
      <c r="C21" s="204" t="s">
        <v>26</v>
      </c>
      <c r="D21" s="205">
        <f>SUM(D10:D20)</f>
        <v>64752</v>
      </c>
      <c r="E21" s="206">
        <f t="shared" si="1"/>
        <v>0.76749478475251276</v>
      </c>
      <c r="F21" s="207"/>
      <c r="G21" s="205">
        <f>SUM(G10:G20)</f>
        <v>19616</v>
      </c>
      <c r="H21" s="206">
        <f t="shared" si="2"/>
        <v>0.23250521524748721</v>
      </c>
      <c r="I21" s="208">
        <f t="shared" si="0"/>
        <v>84368</v>
      </c>
      <c r="M21"/>
      <c r="N21"/>
      <c r="O21"/>
      <c r="P21"/>
    </row>
    <row r="22" spans="1:16" ht="12.75" customHeight="1" x14ac:dyDescent="0.2">
      <c r="A22" s="308"/>
      <c r="B22" s="313" t="s">
        <v>510</v>
      </c>
      <c r="C22" s="187" t="s">
        <v>479</v>
      </c>
      <c r="D22" s="19">
        <v>2592</v>
      </c>
      <c r="E22" s="20">
        <f t="shared" si="1"/>
        <v>1</v>
      </c>
      <c r="F22" s="19"/>
      <c r="G22" s="19">
        <v>0</v>
      </c>
      <c r="H22" s="20">
        <f t="shared" si="2"/>
        <v>0</v>
      </c>
      <c r="I22" s="19">
        <f t="shared" si="0"/>
        <v>2592</v>
      </c>
      <c r="M22" s="281"/>
      <c r="N22" s="282"/>
      <c r="O22" s="283"/>
      <c r="P22" s="282"/>
    </row>
    <row r="23" spans="1:16" ht="12.75" customHeight="1" x14ac:dyDescent="0.2">
      <c r="A23" s="308"/>
      <c r="B23" s="313"/>
      <c r="C23" s="18" t="s">
        <v>480</v>
      </c>
      <c r="D23" s="11">
        <v>0</v>
      </c>
      <c r="E23" s="12" t="s">
        <v>165</v>
      </c>
      <c r="F23" s="14"/>
      <c r="G23" s="11">
        <v>0</v>
      </c>
      <c r="H23" s="12" t="s">
        <v>165</v>
      </c>
      <c r="I23" s="11">
        <f t="shared" si="0"/>
        <v>0</v>
      </c>
    </row>
    <row r="24" spans="1:16" ht="12.75" customHeight="1" x14ac:dyDescent="0.2">
      <c r="A24" s="308"/>
      <c r="B24" s="313"/>
      <c r="C24" s="18" t="s">
        <v>101</v>
      </c>
      <c r="D24" s="14">
        <v>832</v>
      </c>
      <c r="E24" s="12">
        <f t="shared" si="1"/>
        <v>1</v>
      </c>
      <c r="F24" s="14"/>
      <c r="G24" s="11">
        <v>0</v>
      </c>
      <c r="H24" s="12">
        <f t="shared" si="2"/>
        <v>0</v>
      </c>
      <c r="I24" s="11">
        <f t="shared" si="0"/>
        <v>832</v>
      </c>
      <c r="M24" s="281"/>
      <c r="N24" s="282"/>
      <c r="O24" s="283"/>
      <c r="P24" s="282"/>
    </row>
    <row r="25" spans="1:16" ht="12.75" customHeight="1" x14ac:dyDescent="0.2">
      <c r="A25" s="308"/>
      <c r="B25" s="313"/>
      <c r="C25" s="18" t="s">
        <v>481</v>
      </c>
      <c r="D25" s="11">
        <v>0</v>
      </c>
      <c r="E25" s="12" t="s">
        <v>165</v>
      </c>
      <c r="F25" s="11"/>
      <c r="G25" s="11">
        <v>0</v>
      </c>
      <c r="H25" s="12" t="s">
        <v>165</v>
      </c>
      <c r="I25" s="11">
        <f t="shared" si="0"/>
        <v>0</v>
      </c>
      <c r="M25" s="275"/>
      <c r="N25"/>
      <c r="O25"/>
      <c r="P25"/>
    </row>
    <row r="26" spans="1:16" ht="12.75" customHeight="1" x14ac:dyDescent="0.2">
      <c r="A26" s="308"/>
      <c r="B26" s="313"/>
      <c r="C26" s="18" t="s">
        <v>482</v>
      </c>
      <c r="D26" s="11">
        <v>0</v>
      </c>
      <c r="E26" s="12" t="s">
        <v>165</v>
      </c>
      <c r="F26" s="11"/>
      <c r="G26" s="11">
        <v>0</v>
      </c>
      <c r="H26" s="12" t="s">
        <v>165</v>
      </c>
      <c r="I26" s="11">
        <f t="shared" si="0"/>
        <v>0</v>
      </c>
      <c r="M26" s="281"/>
      <c r="N26" s="282"/>
      <c r="O26" s="283"/>
      <c r="P26" s="282"/>
    </row>
    <row r="27" spans="1:16" ht="12.75" customHeight="1" x14ac:dyDescent="0.2">
      <c r="A27" s="308"/>
      <c r="B27" s="313"/>
      <c r="C27" s="18" t="s">
        <v>483</v>
      </c>
      <c r="D27" s="11">
        <v>0</v>
      </c>
      <c r="E27" s="12" t="s">
        <v>165</v>
      </c>
      <c r="F27" s="11"/>
      <c r="G27" s="11">
        <v>0</v>
      </c>
      <c r="H27" s="12" t="s">
        <v>165</v>
      </c>
      <c r="I27" s="11">
        <f t="shared" si="0"/>
        <v>0</v>
      </c>
    </row>
    <row r="28" spans="1:16" ht="12.75" customHeight="1" x14ac:dyDescent="0.2">
      <c r="A28" s="308"/>
      <c r="B28" s="313"/>
      <c r="C28" s="18" t="s">
        <v>484</v>
      </c>
      <c r="D28" s="11">
        <v>0</v>
      </c>
      <c r="E28" s="12" t="s">
        <v>165</v>
      </c>
      <c r="F28" s="11"/>
      <c r="G28" s="11">
        <v>0</v>
      </c>
      <c r="H28" s="12" t="s">
        <v>165</v>
      </c>
      <c r="I28" s="11">
        <f t="shared" si="0"/>
        <v>0</v>
      </c>
    </row>
    <row r="29" spans="1:16" ht="12.75" customHeight="1" x14ac:dyDescent="0.2">
      <c r="A29" s="308"/>
      <c r="B29" s="313"/>
      <c r="C29" s="18" t="s">
        <v>103</v>
      </c>
      <c r="D29" s="11">
        <v>1600</v>
      </c>
      <c r="E29" s="12">
        <f t="shared" si="1"/>
        <v>1</v>
      </c>
      <c r="F29" s="11"/>
      <c r="G29" s="11">
        <v>0</v>
      </c>
      <c r="H29" s="12">
        <f t="shared" si="2"/>
        <v>0</v>
      </c>
      <c r="I29" s="11">
        <f t="shared" si="0"/>
        <v>1600</v>
      </c>
      <c r="M29" s="281"/>
      <c r="N29" s="282"/>
      <c r="O29" s="283"/>
      <c r="P29" s="282"/>
    </row>
    <row r="30" spans="1:16" ht="12.75" customHeight="1" x14ac:dyDescent="0.2">
      <c r="A30" s="308"/>
      <c r="B30" s="313"/>
      <c r="C30" s="18" t="s">
        <v>104</v>
      </c>
      <c r="D30" s="11">
        <v>0</v>
      </c>
      <c r="E30" s="12" t="s">
        <v>165</v>
      </c>
      <c r="F30" s="11"/>
      <c r="G30" s="11">
        <v>0</v>
      </c>
      <c r="H30" s="12" t="s">
        <v>165</v>
      </c>
      <c r="I30" s="11">
        <f t="shared" si="0"/>
        <v>0</v>
      </c>
      <c r="M30" s="281"/>
      <c r="N30" s="282"/>
      <c r="O30" s="283"/>
      <c r="P30" s="282"/>
    </row>
    <row r="31" spans="1:16" ht="12.75" customHeight="1" x14ac:dyDescent="0.2">
      <c r="A31" s="308"/>
      <c r="B31" s="313"/>
      <c r="C31" s="18" t="s">
        <v>485</v>
      </c>
      <c r="D31" s="11">
        <v>0</v>
      </c>
      <c r="E31" s="12" t="s">
        <v>165</v>
      </c>
      <c r="F31" s="11"/>
      <c r="G31" s="11">
        <v>0</v>
      </c>
      <c r="H31" s="12" t="s">
        <v>165</v>
      </c>
      <c r="I31" s="11">
        <f t="shared" si="0"/>
        <v>0</v>
      </c>
      <c r="M31" s="275"/>
      <c r="N31"/>
      <c r="O31"/>
      <c r="P31"/>
    </row>
    <row r="32" spans="1:16" ht="12.75" customHeight="1" x14ac:dyDescent="0.2">
      <c r="A32" s="308"/>
      <c r="B32" s="313"/>
      <c r="C32" s="18" t="s">
        <v>131</v>
      </c>
      <c r="D32" s="11">
        <v>0</v>
      </c>
      <c r="E32" s="12" t="s">
        <v>165</v>
      </c>
      <c r="F32" s="19"/>
      <c r="G32" s="11">
        <v>0</v>
      </c>
      <c r="H32" s="12" t="s">
        <v>165</v>
      </c>
      <c r="I32" s="19">
        <f t="shared" si="0"/>
        <v>0</v>
      </c>
    </row>
    <row r="33" spans="1:16" ht="12.75" customHeight="1" x14ac:dyDescent="0.2">
      <c r="A33" s="308"/>
      <c r="B33" s="313"/>
      <c r="C33" s="18" t="s">
        <v>478</v>
      </c>
      <c r="D33" s="11">
        <v>0</v>
      </c>
      <c r="E33" s="12" t="s">
        <v>165</v>
      </c>
      <c r="F33" s="14"/>
      <c r="G33" s="11">
        <v>4224</v>
      </c>
      <c r="H33" s="12" t="s">
        <v>165</v>
      </c>
      <c r="I33" s="11">
        <f t="shared" si="0"/>
        <v>4224</v>
      </c>
      <c r="M33" s="281"/>
      <c r="N33" s="283"/>
      <c r="O33" s="282"/>
      <c r="P33" s="282"/>
    </row>
    <row r="34" spans="1:16" ht="12.75" customHeight="1" x14ac:dyDescent="0.2">
      <c r="A34" s="308"/>
      <c r="B34" s="313"/>
      <c r="C34" s="18" t="s">
        <v>105</v>
      </c>
      <c r="D34" s="11">
        <v>0</v>
      </c>
      <c r="E34" s="12" t="s">
        <v>165</v>
      </c>
      <c r="F34" s="11"/>
      <c r="G34" s="11">
        <v>0</v>
      </c>
      <c r="H34" s="12" t="s">
        <v>165</v>
      </c>
      <c r="I34" s="11">
        <f t="shared" si="0"/>
        <v>0</v>
      </c>
      <c r="M34" s="281"/>
      <c r="N34" s="282"/>
      <c r="O34" s="283"/>
      <c r="P34" s="282"/>
    </row>
    <row r="35" spans="1:16" ht="12.75" customHeight="1" x14ac:dyDescent="0.2">
      <c r="A35" s="308"/>
      <c r="B35" s="313"/>
      <c r="C35" s="18" t="s">
        <v>477</v>
      </c>
      <c r="D35" s="11">
        <v>0</v>
      </c>
      <c r="E35" s="12" t="s">
        <v>165</v>
      </c>
      <c r="F35" s="11"/>
      <c r="G35" s="11">
        <v>0</v>
      </c>
      <c r="H35" s="12" t="s">
        <v>165</v>
      </c>
      <c r="I35" s="11">
        <f t="shared" si="0"/>
        <v>0</v>
      </c>
      <c r="M35" s="281"/>
      <c r="N35" s="282"/>
      <c r="O35" s="283"/>
      <c r="P35" s="282"/>
    </row>
    <row r="36" spans="1:16" ht="12.75" customHeight="1" x14ac:dyDescent="0.2">
      <c r="A36" s="308"/>
      <c r="B36" s="313"/>
      <c r="C36" s="18" t="s">
        <v>476</v>
      </c>
      <c r="D36" s="11">
        <v>0</v>
      </c>
      <c r="E36" s="12" t="s">
        <v>165</v>
      </c>
      <c r="F36" s="11"/>
      <c r="G36" s="11">
        <v>0</v>
      </c>
      <c r="H36" s="12" t="s">
        <v>165</v>
      </c>
      <c r="I36" s="11">
        <f t="shared" si="0"/>
        <v>0</v>
      </c>
      <c r="M36" s="281"/>
      <c r="N36" s="282"/>
      <c r="O36" s="283"/>
      <c r="P36" s="282"/>
    </row>
    <row r="37" spans="1:16" ht="12.75" customHeight="1" x14ac:dyDescent="0.2">
      <c r="A37" s="308"/>
      <c r="B37" s="313"/>
      <c r="C37" s="18" t="s">
        <v>475</v>
      </c>
      <c r="D37" s="17">
        <v>1344</v>
      </c>
      <c r="E37" s="12">
        <f t="shared" si="1"/>
        <v>1</v>
      </c>
      <c r="F37" s="11"/>
      <c r="G37" s="17">
        <v>0</v>
      </c>
      <c r="H37" s="12">
        <f t="shared" si="2"/>
        <v>0</v>
      </c>
      <c r="I37" s="11">
        <f t="shared" si="0"/>
        <v>1344</v>
      </c>
      <c r="M37" s="281"/>
      <c r="N37" s="282"/>
      <c r="O37" s="283"/>
      <c r="P37" s="282"/>
    </row>
    <row r="38" spans="1:16" ht="12.75" customHeight="1" thickBot="1" x14ac:dyDescent="0.25">
      <c r="A38" s="308"/>
      <c r="B38" s="314"/>
      <c r="C38" s="276" t="s">
        <v>26</v>
      </c>
      <c r="D38" s="205">
        <f>SUM(D22:D37)</f>
        <v>6368</v>
      </c>
      <c r="E38" s="206">
        <f t="shared" si="1"/>
        <v>0.6012084592145015</v>
      </c>
      <c r="F38" s="208"/>
      <c r="G38" s="205">
        <f>SUM(G22:G37)</f>
        <v>4224</v>
      </c>
      <c r="H38" s="206">
        <f t="shared" si="2"/>
        <v>0.3987915407854985</v>
      </c>
      <c r="I38" s="208">
        <f t="shared" si="0"/>
        <v>10592</v>
      </c>
      <c r="M38" s="281"/>
      <c r="N38" s="282"/>
      <c r="O38" s="282"/>
      <c r="P38" s="282"/>
    </row>
    <row r="39" spans="1:16" ht="12.75" customHeight="1" thickBot="1" x14ac:dyDescent="0.25">
      <c r="A39" s="296" t="s">
        <v>515</v>
      </c>
      <c r="B39" s="297"/>
      <c r="C39" s="298"/>
      <c r="D39" s="245">
        <f>SUM(D21,D38)</f>
        <v>71120</v>
      </c>
      <c r="E39" s="246">
        <f t="shared" si="1"/>
        <v>0.74894692502106153</v>
      </c>
      <c r="F39" s="247"/>
      <c r="G39" s="245">
        <f>SUM(G21,G38)</f>
        <v>23840</v>
      </c>
      <c r="H39" s="246">
        <f t="shared" si="2"/>
        <v>0.25105307497893847</v>
      </c>
      <c r="I39" s="247">
        <f t="shared" si="0"/>
        <v>94960</v>
      </c>
    </row>
    <row r="40" spans="1:16" ht="12.75" customHeight="1" x14ac:dyDescent="0.2">
      <c r="A40" s="315" t="s">
        <v>133</v>
      </c>
      <c r="B40" s="309" t="s">
        <v>509</v>
      </c>
      <c r="C40" s="192" t="s">
        <v>86</v>
      </c>
      <c r="D40" s="79"/>
      <c r="E40" s="78"/>
      <c r="F40" s="79"/>
      <c r="G40" s="79"/>
      <c r="H40" s="78"/>
      <c r="I40" s="79"/>
    </row>
    <row r="41" spans="1:16" ht="12.75" customHeight="1" x14ac:dyDescent="0.2">
      <c r="A41" s="316"/>
      <c r="B41" s="316"/>
      <c r="C41" s="18" t="s">
        <v>20</v>
      </c>
      <c r="D41" s="19">
        <v>0</v>
      </c>
      <c r="E41" s="20" t="s">
        <v>165</v>
      </c>
      <c r="F41" s="14"/>
      <c r="G41" s="19">
        <v>0</v>
      </c>
      <c r="H41" s="20" t="s">
        <v>165</v>
      </c>
      <c r="I41" s="11">
        <f t="shared" si="0"/>
        <v>0</v>
      </c>
    </row>
    <row r="42" spans="1:16" ht="12.75" customHeight="1" x14ac:dyDescent="0.2">
      <c r="A42" s="316"/>
      <c r="B42" s="316"/>
      <c r="C42" s="18" t="s">
        <v>7</v>
      </c>
      <c r="D42" s="19">
        <v>0</v>
      </c>
      <c r="E42" s="20" t="s">
        <v>165</v>
      </c>
      <c r="F42" s="11"/>
      <c r="G42" s="19">
        <v>0</v>
      </c>
      <c r="H42" s="20" t="s">
        <v>165</v>
      </c>
      <c r="I42" s="11">
        <f t="shared" si="0"/>
        <v>0</v>
      </c>
    </row>
    <row r="43" spans="1:16" ht="12.75" customHeight="1" x14ac:dyDescent="0.2">
      <c r="A43" s="316"/>
      <c r="B43" s="316"/>
      <c r="C43" s="18" t="s">
        <v>357</v>
      </c>
      <c r="D43" s="11">
        <v>5616</v>
      </c>
      <c r="E43" s="12">
        <f t="shared" si="1"/>
        <v>0.823943661971831</v>
      </c>
      <c r="F43" s="11"/>
      <c r="G43" s="11">
        <v>1200</v>
      </c>
      <c r="H43" s="12">
        <f t="shared" si="2"/>
        <v>0.176056338028169</v>
      </c>
      <c r="I43" s="11">
        <f t="shared" si="0"/>
        <v>6816</v>
      </c>
    </row>
    <row r="44" spans="1:16" ht="12.75" customHeight="1" x14ac:dyDescent="0.2">
      <c r="A44" s="316"/>
      <c r="B44" s="316"/>
      <c r="C44" s="18" t="s">
        <v>21</v>
      </c>
      <c r="D44" s="19">
        <v>0</v>
      </c>
      <c r="E44" s="20" t="s">
        <v>165</v>
      </c>
      <c r="F44" s="11"/>
      <c r="G44" s="19">
        <v>0</v>
      </c>
      <c r="H44" s="20" t="s">
        <v>165</v>
      </c>
      <c r="I44" s="11">
        <f t="shared" si="0"/>
        <v>0</v>
      </c>
    </row>
    <row r="45" spans="1:16" ht="12.75" customHeight="1" x14ac:dyDescent="0.2">
      <c r="A45" s="316"/>
      <c r="B45" s="316"/>
      <c r="C45" s="18" t="s">
        <v>22</v>
      </c>
      <c r="D45" s="11">
        <v>31200</v>
      </c>
      <c r="E45" s="12">
        <f t="shared" si="1"/>
        <v>0.59306569343065696</v>
      </c>
      <c r="F45" s="11"/>
      <c r="G45" s="11">
        <v>21408</v>
      </c>
      <c r="H45" s="12">
        <f t="shared" si="2"/>
        <v>0.40693430656934304</v>
      </c>
      <c r="I45" s="11">
        <f t="shared" si="0"/>
        <v>52608</v>
      </c>
    </row>
    <row r="46" spans="1:16" ht="12.75" customHeight="1" x14ac:dyDescent="0.2">
      <c r="A46" s="316"/>
      <c r="B46" s="316"/>
      <c r="C46" s="18" t="s">
        <v>23</v>
      </c>
      <c r="D46" s="199">
        <v>17136</v>
      </c>
      <c r="E46" s="200">
        <f t="shared" si="1"/>
        <v>0.40940366972477066</v>
      </c>
      <c r="F46" s="189"/>
      <c r="G46" s="199">
        <v>24720</v>
      </c>
      <c r="H46" s="200">
        <f t="shared" si="2"/>
        <v>0.5905963302752294</v>
      </c>
      <c r="I46" s="199">
        <f t="shared" si="0"/>
        <v>41856</v>
      </c>
    </row>
    <row r="47" spans="1:16" ht="12.75" customHeight="1" x14ac:dyDescent="0.2">
      <c r="A47" s="316"/>
      <c r="B47" s="316"/>
      <c r="C47" s="18" t="s">
        <v>24</v>
      </c>
      <c r="D47" s="199">
        <v>1872</v>
      </c>
      <c r="E47" s="200">
        <f t="shared" si="1"/>
        <v>0.53424657534246578</v>
      </c>
      <c r="F47" s="189"/>
      <c r="G47" s="199">
        <v>1632</v>
      </c>
      <c r="H47" s="200">
        <f t="shared" si="2"/>
        <v>0.46575342465753422</v>
      </c>
      <c r="I47" s="199">
        <f t="shared" si="0"/>
        <v>3504</v>
      </c>
    </row>
    <row r="48" spans="1:16" ht="12.75" customHeight="1" x14ac:dyDescent="0.2">
      <c r="A48" s="316"/>
      <c r="B48" s="316"/>
      <c r="C48" s="18" t="s">
        <v>25</v>
      </c>
      <c r="D48" s="199">
        <v>1200</v>
      </c>
      <c r="E48" s="200">
        <f t="shared" si="1"/>
        <v>0.25773195876288657</v>
      </c>
      <c r="F48" s="189"/>
      <c r="G48" s="199">
        <v>3456</v>
      </c>
      <c r="H48" s="200">
        <f t="shared" si="2"/>
        <v>0.74226804123711343</v>
      </c>
      <c r="I48" s="199">
        <f t="shared" si="0"/>
        <v>4656</v>
      </c>
    </row>
    <row r="49" spans="1:9" ht="12.75" customHeight="1" x14ac:dyDescent="0.2">
      <c r="A49" s="316"/>
      <c r="B49" s="316"/>
      <c r="C49" s="61" t="s">
        <v>91</v>
      </c>
      <c r="D49" s="59">
        <f>SUM(D41:D48)</f>
        <v>57024</v>
      </c>
      <c r="E49" s="60">
        <f t="shared" si="1"/>
        <v>0.52105263157894732</v>
      </c>
      <c r="F49" s="59"/>
      <c r="G49" s="59">
        <f>SUM(G41:G48)</f>
        <v>52416</v>
      </c>
      <c r="H49" s="60">
        <f t="shared" si="2"/>
        <v>0.47894736842105262</v>
      </c>
      <c r="I49" s="59">
        <f t="shared" si="0"/>
        <v>109440</v>
      </c>
    </row>
    <row r="50" spans="1:9" ht="12.75" customHeight="1" x14ac:dyDescent="0.2">
      <c r="A50" s="316"/>
      <c r="B50" s="316"/>
      <c r="C50" s="192" t="s">
        <v>129</v>
      </c>
      <c r="D50" s="79"/>
      <c r="E50" s="78"/>
      <c r="F50" s="79"/>
      <c r="G50" s="79"/>
      <c r="H50" s="78"/>
      <c r="I50" s="79"/>
    </row>
    <row r="51" spans="1:9" ht="12.75" customHeight="1" x14ac:dyDescent="0.2">
      <c r="A51" s="316"/>
      <c r="B51" s="316"/>
      <c r="C51" s="18" t="s">
        <v>8</v>
      </c>
      <c r="D51" s="19">
        <v>0</v>
      </c>
      <c r="E51" s="20" t="s">
        <v>165</v>
      </c>
      <c r="F51" s="19"/>
      <c r="G51" s="19">
        <v>0</v>
      </c>
      <c r="H51" s="20" t="s">
        <v>165</v>
      </c>
      <c r="I51" s="19">
        <f t="shared" si="0"/>
        <v>0</v>
      </c>
    </row>
    <row r="52" spans="1:9" ht="12.75" customHeight="1" x14ac:dyDescent="0.2">
      <c r="A52" s="316"/>
      <c r="B52" s="316"/>
      <c r="C52" s="18" t="s">
        <v>1</v>
      </c>
      <c r="D52" s="11">
        <v>74656</v>
      </c>
      <c r="E52" s="12">
        <f t="shared" si="1"/>
        <v>0.57998756991920453</v>
      </c>
      <c r="F52" s="11"/>
      <c r="G52" s="11">
        <v>54064</v>
      </c>
      <c r="H52" s="12">
        <f t="shared" si="2"/>
        <v>0.42001243008079553</v>
      </c>
      <c r="I52" s="11">
        <f t="shared" si="0"/>
        <v>128720</v>
      </c>
    </row>
    <row r="53" spans="1:9" ht="12.75" customHeight="1" x14ac:dyDescent="0.2">
      <c r="A53" s="316"/>
      <c r="B53" s="316"/>
      <c r="C53" s="18" t="s">
        <v>2</v>
      </c>
      <c r="D53" s="19">
        <v>0</v>
      </c>
      <c r="E53" s="20" t="s">
        <v>165</v>
      </c>
      <c r="F53" s="11"/>
      <c r="G53" s="19">
        <v>0</v>
      </c>
      <c r="H53" s="20" t="s">
        <v>165</v>
      </c>
      <c r="I53" s="11">
        <f t="shared" si="0"/>
        <v>0</v>
      </c>
    </row>
    <row r="54" spans="1:9" ht="12.75" customHeight="1" x14ac:dyDescent="0.2">
      <c r="A54" s="316"/>
      <c r="B54" s="316"/>
      <c r="C54" s="18" t="s">
        <v>3</v>
      </c>
      <c r="D54" s="16">
        <v>0</v>
      </c>
      <c r="E54" s="12">
        <f t="shared" si="1"/>
        <v>0</v>
      </c>
      <c r="F54" s="11"/>
      <c r="G54" s="11">
        <v>2784</v>
      </c>
      <c r="H54" s="12">
        <f t="shared" si="2"/>
        <v>1</v>
      </c>
      <c r="I54" s="11">
        <f t="shared" si="0"/>
        <v>2784</v>
      </c>
    </row>
    <row r="55" spans="1:9" ht="12.75" customHeight="1" x14ac:dyDescent="0.2">
      <c r="A55" s="316"/>
      <c r="B55" s="316"/>
      <c r="C55" s="191" t="s">
        <v>9</v>
      </c>
      <c r="D55" s="19">
        <v>0</v>
      </c>
      <c r="E55" s="20" t="s">
        <v>165</v>
      </c>
      <c r="F55" s="11"/>
      <c r="G55" s="19">
        <v>0</v>
      </c>
      <c r="H55" s="20" t="s">
        <v>165</v>
      </c>
      <c r="I55" s="11">
        <f t="shared" si="0"/>
        <v>0</v>
      </c>
    </row>
    <row r="56" spans="1:9" ht="12.75" customHeight="1" x14ac:dyDescent="0.2">
      <c r="A56" s="316"/>
      <c r="B56" s="316"/>
      <c r="C56" s="18" t="s">
        <v>4</v>
      </c>
      <c r="D56" s="19">
        <v>0</v>
      </c>
      <c r="E56" s="20" t="s">
        <v>165</v>
      </c>
      <c r="F56" s="11"/>
      <c r="G56" s="19">
        <v>0</v>
      </c>
      <c r="H56" s="20" t="s">
        <v>165</v>
      </c>
      <c r="I56" s="11">
        <f t="shared" si="0"/>
        <v>0</v>
      </c>
    </row>
    <row r="57" spans="1:9" ht="12.75" customHeight="1" x14ac:dyDescent="0.2">
      <c r="A57" s="316"/>
      <c r="B57" s="316"/>
      <c r="C57" s="18" t="s">
        <v>10</v>
      </c>
      <c r="D57" s="19">
        <v>0</v>
      </c>
      <c r="E57" s="20" t="s">
        <v>165</v>
      </c>
      <c r="F57" s="11"/>
      <c r="G57" s="19">
        <v>0</v>
      </c>
      <c r="H57" s="20" t="s">
        <v>165</v>
      </c>
      <c r="I57" s="11">
        <f t="shared" si="0"/>
        <v>0</v>
      </c>
    </row>
    <row r="58" spans="1:9" ht="12.75" customHeight="1" x14ac:dyDescent="0.2">
      <c r="A58" s="316"/>
      <c r="B58" s="316"/>
      <c r="C58" s="188" t="s">
        <v>52</v>
      </c>
      <c r="D58" s="19">
        <v>0</v>
      </c>
      <c r="E58" s="20" t="s">
        <v>165</v>
      </c>
      <c r="F58" s="7"/>
      <c r="G58" s="19">
        <v>0</v>
      </c>
      <c r="H58" s="20" t="s">
        <v>165</v>
      </c>
      <c r="I58" s="7">
        <f t="shared" si="0"/>
        <v>0</v>
      </c>
    </row>
    <row r="59" spans="1:9" x14ac:dyDescent="0.2">
      <c r="A59" s="316"/>
      <c r="B59" s="316"/>
      <c r="C59" s="18" t="s">
        <v>5</v>
      </c>
      <c r="D59" s="7">
        <v>1152</v>
      </c>
      <c r="E59" s="100">
        <f t="shared" si="1"/>
        <v>0.5</v>
      </c>
      <c r="F59" s="7"/>
      <c r="G59" s="7">
        <v>1152</v>
      </c>
      <c r="H59" s="100">
        <f t="shared" si="2"/>
        <v>0.5</v>
      </c>
      <c r="I59" s="7">
        <f t="shared" si="0"/>
        <v>2304</v>
      </c>
    </row>
    <row r="60" spans="1:9" x14ac:dyDescent="0.2">
      <c r="A60" s="316"/>
      <c r="B60" s="316"/>
      <c r="C60" s="61" t="s">
        <v>91</v>
      </c>
      <c r="D60" s="59">
        <f>SUM(D51:D59)</f>
        <v>75808</v>
      </c>
      <c r="E60" s="60">
        <f t="shared" si="1"/>
        <v>0.56654310654071505</v>
      </c>
      <c r="F60" s="59"/>
      <c r="G60" s="59">
        <f>SUM(G51:G59)</f>
        <v>58000</v>
      </c>
      <c r="H60" s="60">
        <f t="shared" si="2"/>
        <v>0.43345689345928495</v>
      </c>
      <c r="I60" s="59">
        <f t="shared" si="0"/>
        <v>133808</v>
      </c>
    </row>
    <row r="61" spans="1:9" x14ac:dyDescent="0.2">
      <c r="A61" s="316"/>
      <c r="B61" s="316"/>
      <c r="C61" s="192" t="s">
        <v>87</v>
      </c>
      <c r="D61" s="79"/>
      <c r="E61" s="78"/>
      <c r="F61" s="79"/>
      <c r="G61" s="79"/>
      <c r="H61" s="78"/>
      <c r="I61" s="79"/>
    </row>
    <row r="62" spans="1:9" x14ac:dyDescent="0.2">
      <c r="A62" s="316"/>
      <c r="B62" s="316"/>
      <c r="C62" s="18" t="s">
        <v>38</v>
      </c>
      <c r="D62" s="19">
        <v>0</v>
      </c>
      <c r="E62" s="20" t="s">
        <v>165</v>
      </c>
      <c r="F62" s="11"/>
      <c r="G62" s="19">
        <v>0</v>
      </c>
      <c r="H62" s="20" t="s">
        <v>165</v>
      </c>
      <c r="I62" s="11">
        <f t="shared" si="0"/>
        <v>0</v>
      </c>
    </row>
    <row r="63" spans="1:9" x14ac:dyDescent="0.2">
      <c r="A63" s="316"/>
      <c r="B63" s="316"/>
      <c r="C63" s="18" t="s">
        <v>0</v>
      </c>
      <c r="D63" s="11">
        <v>0</v>
      </c>
      <c r="E63" s="12">
        <f t="shared" si="1"/>
        <v>0</v>
      </c>
      <c r="F63" s="11"/>
      <c r="G63" s="11">
        <v>1200</v>
      </c>
      <c r="H63" s="12">
        <f t="shared" si="2"/>
        <v>1</v>
      </c>
      <c r="I63" s="11">
        <f t="shared" si="0"/>
        <v>1200</v>
      </c>
    </row>
    <row r="64" spans="1:9" x14ac:dyDescent="0.2">
      <c r="A64" s="316"/>
      <c r="B64" s="316"/>
      <c r="C64" s="18" t="s">
        <v>36</v>
      </c>
      <c r="D64" s="19">
        <v>0</v>
      </c>
      <c r="E64" s="20" t="s">
        <v>165</v>
      </c>
      <c r="F64" s="11"/>
      <c r="G64" s="19">
        <v>0</v>
      </c>
      <c r="H64" s="20" t="s">
        <v>165</v>
      </c>
      <c r="I64" s="11">
        <f t="shared" si="0"/>
        <v>0</v>
      </c>
    </row>
    <row r="65" spans="1:9" x14ac:dyDescent="0.2">
      <c r="A65" s="316"/>
      <c r="B65" s="316"/>
      <c r="C65" s="18" t="s">
        <v>39</v>
      </c>
      <c r="D65" s="11">
        <v>9840</v>
      </c>
      <c r="E65" s="12">
        <f t="shared" si="1"/>
        <v>0.35964912280701755</v>
      </c>
      <c r="F65" s="11"/>
      <c r="G65" s="11">
        <v>17520</v>
      </c>
      <c r="H65" s="12">
        <f t="shared" si="2"/>
        <v>0.64035087719298245</v>
      </c>
      <c r="I65" s="11">
        <f t="shared" si="0"/>
        <v>27360</v>
      </c>
    </row>
    <row r="66" spans="1:9" x14ac:dyDescent="0.2">
      <c r="A66" s="316"/>
      <c r="B66" s="316"/>
      <c r="C66" s="191" t="s">
        <v>6</v>
      </c>
      <c r="D66" s="11">
        <v>6112</v>
      </c>
      <c r="E66" s="12">
        <f t="shared" si="1"/>
        <v>0.27561327561327559</v>
      </c>
      <c r="F66" s="11"/>
      <c r="G66" s="11">
        <v>16064</v>
      </c>
      <c r="H66" s="12">
        <f t="shared" si="2"/>
        <v>0.72438672438672436</v>
      </c>
      <c r="I66" s="11">
        <f t="shared" si="0"/>
        <v>22176</v>
      </c>
    </row>
    <row r="67" spans="1:9" x14ac:dyDescent="0.2">
      <c r="A67" s="316"/>
      <c r="B67" s="316"/>
      <c r="C67" s="61" t="s">
        <v>91</v>
      </c>
      <c r="D67" s="59">
        <f>SUM(D62:D66)</f>
        <v>15952</v>
      </c>
      <c r="E67" s="60">
        <f t="shared" si="1"/>
        <v>0.31441185745821509</v>
      </c>
      <c r="F67" s="59"/>
      <c r="G67" s="59">
        <f>SUM(G62:G66)</f>
        <v>34784</v>
      </c>
      <c r="H67" s="60">
        <f t="shared" si="2"/>
        <v>0.68558814254178491</v>
      </c>
      <c r="I67" s="59">
        <f t="shared" si="0"/>
        <v>50736</v>
      </c>
    </row>
    <row r="68" spans="1:9" ht="12.75" customHeight="1" x14ac:dyDescent="0.2">
      <c r="A68" s="316"/>
      <c r="B68" s="316"/>
      <c r="C68" s="192" t="s">
        <v>159</v>
      </c>
      <c r="D68" s="59"/>
      <c r="E68" s="60"/>
      <c r="F68" s="59"/>
      <c r="G68" s="59"/>
      <c r="H68" s="60"/>
      <c r="I68" s="59"/>
    </row>
    <row r="69" spans="1:9" x14ac:dyDescent="0.2">
      <c r="A69" s="316"/>
      <c r="B69" s="316"/>
      <c r="C69" s="18" t="s">
        <v>487</v>
      </c>
      <c r="D69" s="19">
        <v>0</v>
      </c>
      <c r="E69" s="20" t="s">
        <v>165</v>
      </c>
      <c r="F69" s="11"/>
      <c r="G69" s="19">
        <v>0</v>
      </c>
      <c r="H69" s="20" t="s">
        <v>165</v>
      </c>
      <c r="I69" s="11">
        <f t="shared" si="0"/>
        <v>0</v>
      </c>
    </row>
    <row r="70" spans="1:9" x14ac:dyDescent="0.2">
      <c r="A70" s="316"/>
      <c r="B70" s="316"/>
      <c r="C70" s="18" t="s">
        <v>488</v>
      </c>
      <c r="D70" s="19">
        <v>0</v>
      </c>
      <c r="E70" s="20" t="s">
        <v>165</v>
      </c>
      <c r="F70" s="11"/>
      <c r="G70" s="19">
        <v>0</v>
      </c>
      <c r="H70" s="20" t="s">
        <v>165</v>
      </c>
      <c r="I70" s="11">
        <f t="shared" si="0"/>
        <v>0</v>
      </c>
    </row>
    <row r="71" spans="1:9" x14ac:dyDescent="0.2">
      <c r="A71" s="316"/>
      <c r="B71" s="316"/>
      <c r="C71" s="18" t="s">
        <v>15</v>
      </c>
      <c r="D71" s="199">
        <v>816</v>
      </c>
      <c r="E71" s="100">
        <f t="shared" si="1"/>
        <v>0.24285714285714285</v>
      </c>
      <c r="F71" s="7"/>
      <c r="G71" s="199">
        <v>2544</v>
      </c>
      <c r="H71" s="100">
        <f t="shared" si="2"/>
        <v>0.75714285714285712</v>
      </c>
      <c r="I71" s="7">
        <f t="shared" si="0"/>
        <v>3360</v>
      </c>
    </row>
    <row r="72" spans="1:9" x14ac:dyDescent="0.2">
      <c r="A72" s="316"/>
      <c r="B72" s="316"/>
      <c r="C72" s="18" t="s">
        <v>16</v>
      </c>
      <c r="D72" s="19">
        <v>0</v>
      </c>
      <c r="E72" s="20" t="s">
        <v>165</v>
      </c>
      <c r="F72" s="7"/>
      <c r="G72" s="19">
        <v>0</v>
      </c>
      <c r="H72" s="20" t="s">
        <v>165</v>
      </c>
      <c r="I72" s="7">
        <f t="shared" si="0"/>
        <v>0</v>
      </c>
    </row>
    <row r="73" spans="1:9" x14ac:dyDescent="0.2">
      <c r="A73" s="316"/>
      <c r="B73" s="316"/>
      <c r="C73" s="18" t="s">
        <v>17</v>
      </c>
      <c r="D73" s="19">
        <v>0</v>
      </c>
      <c r="E73" s="20" t="s">
        <v>165</v>
      </c>
      <c r="F73" s="11"/>
      <c r="G73" s="19">
        <v>0</v>
      </c>
      <c r="H73" s="20" t="s">
        <v>165</v>
      </c>
      <c r="I73" s="11">
        <f t="shared" si="0"/>
        <v>0</v>
      </c>
    </row>
    <row r="74" spans="1:9" x14ac:dyDescent="0.2">
      <c r="A74" s="316"/>
      <c r="B74" s="316"/>
      <c r="C74" s="18" t="s">
        <v>18</v>
      </c>
      <c r="D74" s="19">
        <v>0</v>
      </c>
      <c r="E74" s="20" t="s">
        <v>165</v>
      </c>
      <c r="F74" s="11"/>
      <c r="G74" s="19">
        <v>0</v>
      </c>
      <c r="H74" s="20" t="s">
        <v>165</v>
      </c>
      <c r="I74" s="11">
        <f t="shared" ref="I74:I127" si="3">+D74+G74</f>
        <v>0</v>
      </c>
    </row>
    <row r="75" spans="1:9" x14ac:dyDescent="0.2">
      <c r="A75" s="316"/>
      <c r="B75" s="316"/>
      <c r="C75" s="18" t="s">
        <v>139</v>
      </c>
      <c r="D75" s="19">
        <v>0</v>
      </c>
      <c r="E75" s="20" t="s">
        <v>165</v>
      </c>
      <c r="F75" s="11"/>
      <c r="G75" s="19">
        <v>0</v>
      </c>
      <c r="H75" s="20" t="s">
        <v>165</v>
      </c>
      <c r="I75" s="11">
        <f t="shared" si="3"/>
        <v>0</v>
      </c>
    </row>
    <row r="76" spans="1:9" x14ac:dyDescent="0.2">
      <c r="A76" s="316"/>
      <c r="B76" s="316"/>
      <c r="C76" s="18" t="s">
        <v>489</v>
      </c>
      <c r="D76" s="19">
        <v>0</v>
      </c>
      <c r="E76" s="20" t="s">
        <v>165</v>
      </c>
      <c r="F76" s="11"/>
      <c r="G76" s="19">
        <v>0</v>
      </c>
      <c r="H76" s="20" t="s">
        <v>165</v>
      </c>
      <c r="I76" s="11">
        <f t="shared" si="3"/>
        <v>0</v>
      </c>
    </row>
    <row r="77" spans="1:9" x14ac:dyDescent="0.2">
      <c r="A77" s="316"/>
      <c r="B77" s="316"/>
      <c r="C77" s="18" t="s">
        <v>19</v>
      </c>
      <c r="D77" s="19">
        <v>0</v>
      </c>
      <c r="E77" s="20" t="s">
        <v>165</v>
      </c>
      <c r="F77" s="11"/>
      <c r="G77" s="19">
        <v>0</v>
      </c>
      <c r="H77" s="20" t="s">
        <v>165</v>
      </c>
      <c r="I77" s="11">
        <f t="shared" si="3"/>
        <v>0</v>
      </c>
    </row>
    <row r="78" spans="1:9" ht="13.5" thickBot="1" x14ac:dyDescent="0.25">
      <c r="A78" s="316"/>
      <c r="B78" s="316"/>
      <c r="C78" s="242" t="s">
        <v>91</v>
      </c>
      <c r="D78" s="243">
        <f>SUM(D69:D77)</f>
        <v>816</v>
      </c>
      <c r="E78" s="244">
        <f t="shared" ref="E78:E127" si="4">+D78/$I78</f>
        <v>0.24285714285714285</v>
      </c>
      <c r="F78" s="243"/>
      <c r="G78" s="243">
        <f>SUM(G69:G77)</f>
        <v>2544</v>
      </c>
      <c r="H78" s="244">
        <f t="shared" ref="H78:H127" si="5">+G78/$I78</f>
        <v>0.75714285714285712</v>
      </c>
      <c r="I78" s="243">
        <f t="shared" si="3"/>
        <v>3360</v>
      </c>
    </row>
    <row r="79" spans="1:9" x14ac:dyDescent="0.2">
      <c r="A79" s="299" t="s">
        <v>133</v>
      </c>
      <c r="B79" s="310" t="s">
        <v>509</v>
      </c>
      <c r="C79" s="192" t="s">
        <v>325</v>
      </c>
      <c r="D79" s="241"/>
      <c r="E79" s="78"/>
      <c r="F79" s="79"/>
      <c r="G79" s="241"/>
      <c r="H79" s="78"/>
      <c r="I79" s="79"/>
    </row>
    <row r="80" spans="1:9" x14ac:dyDescent="0.2">
      <c r="A80" s="317"/>
      <c r="B80" s="299"/>
      <c r="C80" s="191" t="s">
        <v>498</v>
      </c>
      <c r="D80" s="19">
        <v>0</v>
      </c>
      <c r="E80" s="20" t="s">
        <v>165</v>
      </c>
      <c r="F80" s="19"/>
      <c r="G80" s="19">
        <v>0</v>
      </c>
      <c r="H80" s="20" t="s">
        <v>165</v>
      </c>
      <c r="I80" s="19">
        <f t="shared" si="3"/>
        <v>0</v>
      </c>
    </row>
    <row r="81" spans="1:9" x14ac:dyDescent="0.2">
      <c r="A81" s="317"/>
      <c r="B81" s="299"/>
      <c r="C81" s="191" t="s">
        <v>491</v>
      </c>
      <c r="D81" s="19">
        <v>0</v>
      </c>
      <c r="E81" s="20" t="s">
        <v>165</v>
      </c>
      <c r="F81" s="19"/>
      <c r="G81" s="19">
        <v>0</v>
      </c>
      <c r="H81" s="20" t="s">
        <v>165</v>
      </c>
      <c r="I81" s="19">
        <f t="shared" si="3"/>
        <v>0</v>
      </c>
    </row>
    <row r="82" spans="1:9" x14ac:dyDescent="0.2">
      <c r="A82" s="317"/>
      <c r="B82" s="299"/>
      <c r="C82" s="191" t="s">
        <v>499</v>
      </c>
      <c r="D82" s="19">
        <v>0</v>
      </c>
      <c r="E82" s="20" t="s">
        <v>165</v>
      </c>
      <c r="F82" s="19"/>
      <c r="G82" s="19">
        <v>0</v>
      </c>
      <c r="H82" s="20" t="s">
        <v>165</v>
      </c>
      <c r="I82" s="19">
        <f t="shared" si="3"/>
        <v>0</v>
      </c>
    </row>
    <row r="83" spans="1:9" x14ac:dyDescent="0.2">
      <c r="A83" s="317"/>
      <c r="B83" s="299"/>
      <c r="C83" s="18" t="s">
        <v>492</v>
      </c>
      <c r="D83" s="19">
        <v>0</v>
      </c>
      <c r="E83" s="20" t="s">
        <v>165</v>
      </c>
      <c r="F83" s="19"/>
      <c r="G83" s="19">
        <v>0</v>
      </c>
      <c r="H83" s="20" t="s">
        <v>165</v>
      </c>
      <c r="I83" s="19">
        <f t="shared" si="3"/>
        <v>0</v>
      </c>
    </row>
    <row r="84" spans="1:9" x14ac:dyDescent="0.2">
      <c r="A84" s="317"/>
      <c r="B84" s="299"/>
      <c r="C84" s="188" t="s">
        <v>500</v>
      </c>
      <c r="D84" s="19">
        <v>0</v>
      </c>
      <c r="E84" s="20" t="s">
        <v>165</v>
      </c>
      <c r="F84" s="19"/>
      <c r="G84" s="19">
        <v>0</v>
      </c>
      <c r="H84" s="20" t="s">
        <v>165</v>
      </c>
      <c r="I84" s="19">
        <f t="shared" si="3"/>
        <v>0</v>
      </c>
    </row>
    <row r="85" spans="1:9" x14ac:dyDescent="0.2">
      <c r="A85" s="317"/>
      <c r="B85" s="299"/>
      <c r="C85" s="188" t="s">
        <v>493</v>
      </c>
      <c r="D85" s="19">
        <v>0</v>
      </c>
      <c r="E85" s="20" t="s">
        <v>165</v>
      </c>
      <c r="F85" s="19"/>
      <c r="G85" s="19">
        <v>0</v>
      </c>
      <c r="H85" s="20" t="s">
        <v>165</v>
      </c>
      <c r="I85" s="19">
        <f t="shared" si="3"/>
        <v>0</v>
      </c>
    </row>
    <row r="86" spans="1:9" x14ac:dyDescent="0.2">
      <c r="A86" s="317"/>
      <c r="B86" s="299"/>
      <c r="C86" s="188" t="s">
        <v>494</v>
      </c>
      <c r="D86" s="19">
        <v>0</v>
      </c>
      <c r="E86" s="20" t="s">
        <v>165</v>
      </c>
      <c r="F86" s="11"/>
      <c r="G86" s="19">
        <v>0</v>
      </c>
      <c r="H86" s="20" t="s">
        <v>165</v>
      </c>
      <c r="I86" s="11">
        <f t="shared" si="3"/>
        <v>0</v>
      </c>
    </row>
    <row r="87" spans="1:9" x14ac:dyDescent="0.2">
      <c r="A87" s="317"/>
      <c r="B87" s="299"/>
      <c r="C87" s="188" t="s">
        <v>501</v>
      </c>
      <c r="D87" s="19">
        <v>0</v>
      </c>
      <c r="E87" s="20" t="s">
        <v>165</v>
      </c>
      <c r="F87" s="11"/>
      <c r="G87" s="19">
        <v>0</v>
      </c>
      <c r="H87" s="20" t="s">
        <v>165</v>
      </c>
      <c r="I87" s="11">
        <f t="shared" si="3"/>
        <v>0</v>
      </c>
    </row>
    <row r="88" spans="1:9" x14ac:dyDescent="0.2">
      <c r="A88" s="317"/>
      <c r="B88" s="299"/>
      <c r="C88" s="18" t="s">
        <v>496</v>
      </c>
      <c r="D88" s="19">
        <v>0</v>
      </c>
      <c r="E88" s="20" t="s">
        <v>165</v>
      </c>
      <c r="F88" s="11"/>
      <c r="G88" s="19">
        <v>0</v>
      </c>
      <c r="H88" s="20" t="s">
        <v>165</v>
      </c>
      <c r="I88" s="11">
        <f t="shared" si="3"/>
        <v>0</v>
      </c>
    </row>
    <row r="89" spans="1:9" x14ac:dyDescent="0.2">
      <c r="A89" s="317"/>
      <c r="B89" s="299"/>
      <c r="C89" s="188" t="s">
        <v>495</v>
      </c>
      <c r="D89" s="19">
        <v>0</v>
      </c>
      <c r="E89" s="20" t="s">
        <v>165</v>
      </c>
      <c r="F89" s="11"/>
      <c r="G89" s="19">
        <v>0</v>
      </c>
      <c r="H89" s="20" t="s">
        <v>165</v>
      </c>
      <c r="I89" s="11">
        <f t="shared" si="3"/>
        <v>0</v>
      </c>
    </row>
    <row r="90" spans="1:9" x14ac:dyDescent="0.2">
      <c r="A90" s="317"/>
      <c r="B90" s="299"/>
      <c r="C90" s="18" t="s">
        <v>502</v>
      </c>
      <c r="D90" s="19">
        <v>0</v>
      </c>
      <c r="E90" s="20" t="s">
        <v>165</v>
      </c>
      <c r="F90" s="11"/>
      <c r="G90" s="19">
        <v>0</v>
      </c>
      <c r="H90" s="20" t="s">
        <v>165</v>
      </c>
      <c r="I90" s="11">
        <f t="shared" si="3"/>
        <v>0</v>
      </c>
    </row>
    <row r="91" spans="1:9" x14ac:dyDescent="0.2">
      <c r="A91" s="317"/>
      <c r="B91" s="299"/>
      <c r="C91" s="18" t="s">
        <v>503</v>
      </c>
      <c r="D91" s="19">
        <v>0</v>
      </c>
      <c r="E91" s="20" t="s">
        <v>165</v>
      </c>
      <c r="F91" s="11"/>
      <c r="G91" s="19">
        <v>0</v>
      </c>
      <c r="H91" s="20" t="s">
        <v>165</v>
      </c>
      <c r="I91" s="11">
        <f t="shared" si="3"/>
        <v>0</v>
      </c>
    </row>
    <row r="92" spans="1:9" x14ac:dyDescent="0.2">
      <c r="A92" s="317"/>
      <c r="B92" s="299"/>
      <c r="C92" s="18" t="s">
        <v>497</v>
      </c>
      <c r="D92" s="19">
        <v>0</v>
      </c>
      <c r="E92" s="20" t="s">
        <v>165</v>
      </c>
      <c r="F92" s="11"/>
      <c r="G92" s="19">
        <v>0</v>
      </c>
      <c r="H92" s="20" t="s">
        <v>165</v>
      </c>
      <c r="I92" s="11">
        <f t="shared" si="3"/>
        <v>0</v>
      </c>
    </row>
    <row r="93" spans="1:9" x14ac:dyDescent="0.2">
      <c r="A93" s="317"/>
      <c r="B93" s="299"/>
      <c r="C93" s="61" t="s">
        <v>91</v>
      </c>
      <c r="D93" s="59">
        <f>SUM(D80:D92)</f>
        <v>0</v>
      </c>
      <c r="E93" s="60" t="s">
        <v>165</v>
      </c>
      <c r="F93" s="59"/>
      <c r="G93" s="59">
        <f>SUM(G80:G92)</f>
        <v>0</v>
      </c>
      <c r="H93" s="60" t="s">
        <v>165</v>
      </c>
      <c r="I93" s="59">
        <f t="shared" si="3"/>
        <v>0</v>
      </c>
    </row>
    <row r="94" spans="1:9" ht="13.5" thickBot="1" x14ac:dyDescent="0.25">
      <c r="A94" s="317"/>
      <c r="B94" s="318"/>
      <c r="C94" s="204" t="s">
        <v>26</v>
      </c>
      <c r="D94" s="205">
        <f>SUM(D49,D60,D67,D78,D93)</f>
        <v>149600</v>
      </c>
      <c r="E94" s="206">
        <f t="shared" si="4"/>
        <v>0.50312096427034003</v>
      </c>
      <c r="F94" s="208"/>
      <c r="G94" s="205">
        <f>SUM(G49,G60,G67,G78,G93)</f>
        <v>147744</v>
      </c>
      <c r="H94" s="206">
        <f t="shared" si="5"/>
        <v>0.49687903572965991</v>
      </c>
      <c r="I94" s="208">
        <f t="shared" si="3"/>
        <v>297344</v>
      </c>
    </row>
    <row r="95" spans="1:9" x14ac:dyDescent="0.2">
      <c r="A95" s="317"/>
      <c r="B95" s="309" t="s">
        <v>510</v>
      </c>
      <c r="C95" s="190" t="s">
        <v>253</v>
      </c>
      <c r="D95" s="79"/>
      <c r="E95" s="78"/>
      <c r="F95" s="79"/>
      <c r="G95" s="79"/>
      <c r="H95" s="78"/>
      <c r="I95" s="79"/>
    </row>
    <row r="96" spans="1:9" x14ac:dyDescent="0.2">
      <c r="A96" s="317"/>
      <c r="B96" s="310"/>
      <c r="C96" s="189" t="s">
        <v>102</v>
      </c>
      <c r="D96" s="19">
        <v>0</v>
      </c>
      <c r="E96" s="20" t="s">
        <v>165</v>
      </c>
      <c r="F96" s="11"/>
      <c r="G96" s="19">
        <v>0</v>
      </c>
      <c r="H96" s="20" t="s">
        <v>165</v>
      </c>
      <c r="I96" s="11">
        <f t="shared" si="3"/>
        <v>0</v>
      </c>
    </row>
    <row r="97" spans="1:9" x14ac:dyDescent="0.2">
      <c r="A97" s="317"/>
      <c r="B97" s="310"/>
      <c r="C97" s="18" t="s">
        <v>106</v>
      </c>
      <c r="D97" s="11">
        <v>560</v>
      </c>
      <c r="E97" s="12">
        <f t="shared" si="4"/>
        <v>0.30434782608695654</v>
      </c>
      <c r="F97" s="11"/>
      <c r="G97" s="11">
        <v>1280</v>
      </c>
      <c r="H97" s="12">
        <f t="shared" si="5"/>
        <v>0.69565217391304346</v>
      </c>
      <c r="I97" s="11">
        <f t="shared" si="3"/>
        <v>1840</v>
      </c>
    </row>
    <row r="98" spans="1:9" ht="12.75" customHeight="1" x14ac:dyDescent="0.2">
      <c r="A98" s="317"/>
      <c r="B98" s="310"/>
      <c r="C98" s="61" t="s">
        <v>91</v>
      </c>
      <c r="D98" s="59">
        <f>SUM(D96:D97)</f>
        <v>560</v>
      </c>
      <c r="E98" s="60">
        <f t="shared" si="4"/>
        <v>0.30434782608695654</v>
      </c>
      <c r="F98" s="59"/>
      <c r="G98" s="59">
        <f>SUM(G96:G97)</f>
        <v>1280</v>
      </c>
      <c r="H98" s="60">
        <f t="shared" si="5"/>
        <v>0.69565217391304346</v>
      </c>
      <c r="I98" s="59">
        <f t="shared" si="3"/>
        <v>1840</v>
      </c>
    </row>
    <row r="99" spans="1:9" x14ac:dyDescent="0.2">
      <c r="A99" s="317"/>
      <c r="B99" s="310"/>
      <c r="C99" s="193" t="s">
        <v>292</v>
      </c>
      <c r="D99" s="59"/>
      <c r="E99" s="60"/>
      <c r="F99" s="210"/>
      <c r="G99" s="59"/>
      <c r="H99" s="60"/>
      <c r="I99" s="59"/>
    </row>
    <row r="100" spans="1:9" x14ac:dyDescent="0.2">
      <c r="A100" s="317"/>
      <c r="B100" s="310"/>
      <c r="C100" s="18" t="s">
        <v>93</v>
      </c>
      <c r="D100" s="19">
        <v>0</v>
      </c>
      <c r="E100" s="20" t="s">
        <v>165</v>
      </c>
      <c r="F100" s="7"/>
      <c r="G100" s="19">
        <v>0</v>
      </c>
      <c r="H100" s="20" t="s">
        <v>165</v>
      </c>
      <c r="I100" s="7">
        <f t="shared" si="3"/>
        <v>0</v>
      </c>
    </row>
    <row r="101" spans="1:9" x14ac:dyDescent="0.2">
      <c r="A101" s="317"/>
      <c r="B101" s="310"/>
      <c r="C101" s="18" t="s">
        <v>107</v>
      </c>
      <c r="D101" s="19">
        <v>0</v>
      </c>
      <c r="E101" s="20" t="s">
        <v>165</v>
      </c>
      <c r="F101" s="7"/>
      <c r="G101" s="19">
        <v>0</v>
      </c>
      <c r="H101" s="20" t="s">
        <v>165</v>
      </c>
      <c r="I101" s="7">
        <f t="shared" si="3"/>
        <v>0</v>
      </c>
    </row>
    <row r="102" spans="1:9" x14ac:dyDescent="0.2">
      <c r="A102" s="317"/>
      <c r="B102" s="310"/>
      <c r="C102" s="189" t="s">
        <v>108</v>
      </c>
      <c r="D102" s="19">
        <v>0</v>
      </c>
      <c r="E102" s="20" t="s">
        <v>165</v>
      </c>
      <c r="F102" s="7"/>
      <c r="G102" s="19">
        <v>0</v>
      </c>
      <c r="H102" s="20" t="s">
        <v>165</v>
      </c>
      <c r="I102" s="7">
        <f t="shared" si="3"/>
        <v>0</v>
      </c>
    </row>
    <row r="103" spans="1:9" x14ac:dyDescent="0.2">
      <c r="A103" s="317"/>
      <c r="B103" s="310"/>
      <c r="C103" s="189" t="s">
        <v>374</v>
      </c>
      <c r="D103" s="19">
        <v>0</v>
      </c>
      <c r="E103" s="20" t="s">
        <v>165</v>
      </c>
      <c r="F103" s="11"/>
      <c r="G103" s="19">
        <v>0</v>
      </c>
      <c r="H103" s="20" t="s">
        <v>165</v>
      </c>
      <c r="I103" s="19">
        <f t="shared" si="3"/>
        <v>0</v>
      </c>
    </row>
    <row r="104" spans="1:9" x14ac:dyDescent="0.2">
      <c r="A104" s="317"/>
      <c r="B104" s="310"/>
      <c r="C104" s="18" t="s">
        <v>109</v>
      </c>
      <c r="D104" s="19">
        <v>0</v>
      </c>
      <c r="E104" s="20" t="s">
        <v>165</v>
      </c>
      <c r="F104" s="11"/>
      <c r="G104" s="19">
        <v>0</v>
      </c>
      <c r="H104" s="20" t="s">
        <v>165</v>
      </c>
      <c r="I104" s="11">
        <f t="shared" si="3"/>
        <v>0</v>
      </c>
    </row>
    <row r="105" spans="1:9" x14ac:dyDescent="0.2">
      <c r="A105" s="317"/>
      <c r="B105" s="310"/>
      <c r="C105" s="18" t="s">
        <v>110</v>
      </c>
      <c r="D105" s="11">
        <v>0</v>
      </c>
      <c r="E105" s="12">
        <f t="shared" si="4"/>
        <v>0</v>
      </c>
      <c r="F105" s="11"/>
      <c r="G105" s="11">
        <v>672</v>
      </c>
      <c r="H105" s="12">
        <f t="shared" si="5"/>
        <v>1</v>
      </c>
      <c r="I105" s="11">
        <f t="shared" si="3"/>
        <v>672</v>
      </c>
    </row>
    <row r="106" spans="1:9" x14ac:dyDescent="0.2">
      <c r="A106" s="317"/>
      <c r="B106" s="310"/>
      <c r="C106" s="189" t="s">
        <v>111</v>
      </c>
      <c r="D106" s="19">
        <v>0</v>
      </c>
      <c r="E106" s="20" t="s">
        <v>165</v>
      </c>
      <c r="F106" s="11"/>
      <c r="G106" s="19">
        <v>0</v>
      </c>
      <c r="H106" s="20" t="s">
        <v>165</v>
      </c>
      <c r="I106" s="11">
        <f t="shared" si="3"/>
        <v>0</v>
      </c>
    </row>
    <row r="107" spans="1:9" x14ac:dyDescent="0.2">
      <c r="A107" s="317"/>
      <c r="B107" s="310"/>
      <c r="C107" s="189" t="s">
        <v>112</v>
      </c>
      <c r="D107" s="17">
        <v>0</v>
      </c>
      <c r="E107" s="20">
        <f t="shared" si="4"/>
        <v>0</v>
      </c>
      <c r="F107" s="19"/>
      <c r="G107" s="11">
        <v>800</v>
      </c>
      <c r="H107" s="20">
        <f t="shared" si="5"/>
        <v>1</v>
      </c>
      <c r="I107" s="19">
        <f t="shared" si="3"/>
        <v>800</v>
      </c>
    </row>
    <row r="108" spans="1:9" x14ac:dyDescent="0.2">
      <c r="A108" s="317"/>
      <c r="B108" s="310"/>
      <c r="C108" s="189" t="s">
        <v>113</v>
      </c>
      <c r="D108" s="19">
        <v>0</v>
      </c>
      <c r="E108" s="20" t="s">
        <v>165</v>
      </c>
      <c r="F108" s="11"/>
      <c r="G108" s="19">
        <v>0</v>
      </c>
      <c r="H108" s="20" t="s">
        <v>165</v>
      </c>
      <c r="I108" s="11">
        <f t="shared" si="3"/>
        <v>0</v>
      </c>
    </row>
    <row r="109" spans="1:9" x14ac:dyDescent="0.2">
      <c r="A109" s="317"/>
      <c r="B109" s="310"/>
      <c r="C109" s="189" t="s">
        <v>538</v>
      </c>
      <c r="D109" s="19">
        <v>0</v>
      </c>
      <c r="E109" s="20" t="s">
        <v>165</v>
      </c>
      <c r="F109" s="11"/>
      <c r="G109" s="19">
        <v>0</v>
      </c>
      <c r="H109" s="20" t="s">
        <v>165</v>
      </c>
      <c r="I109" s="11">
        <f t="shared" si="3"/>
        <v>0</v>
      </c>
    </row>
    <row r="110" spans="1:9" x14ac:dyDescent="0.2">
      <c r="A110" s="317"/>
      <c r="B110" s="310"/>
      <c r="C110" s="61" t="s">
        <v>91</v>
      </c>
      <c r="D110" s="59">
        <f>SUM(D100:D109)</f>
        <v>0</v>
      </c>
      <c r="E110" s="60">
        <f t="shared" si="4"/>
        <v>0</v>
      </c>
      <c r="F110" s="59"/>
      <c r="G110" s="59">
        <f>SUM(G100:G109)</f>
        <v>1472</v>
      </c>
      <c r="H110" s="60">
        <f t="shared" si="5"/>
        <v>1</v>
      </c>
      <c r="I110" s="59">
        <f t="shared" si="3"/>
        <v>1472</v>
      </c>
    </row>
    <row r="111" spans="1:9" x14ac:dyDescent="0.2">
      <c r="A111" s="317"/>
      <c r="B111" s="311"/>
      <c r="C111" s="194" t="s">
        <v>474</v>
      </c>
      <c r="D111" s="19">
        <v>0</v>
      </c>
      <c r="E111" s="20" t="s">
        <v>165</v>
      </c>
      <c r="F111" s="11"/>
      <c r="G111" s="19">
        <v>0</v>
      </c>
      <c r="H111" s="20" t="s">
        <v>165</v>
      </c>
      <c r="I111" s="11">
        <f t="shared" si="3"/>
        <v>0</v>
      </c>
    </row>
    <row r="112" spans="1:9" x14ac:dyDescent="0.2">
      <c r="A112" s="317"/>
      <c r="B112" s="311"/>
      <c r="C112" s="61" t="s">
        <v>91</v>
      </c>
      <c r="D112" s="59">
        <f>+D111</f>
        <v>0</v>
      </c>
      <c r="E112" s="60" t="s">
        <v>165</v>
      </c>
      <c r="F112" s="59"/>
      <c r="G112" s="59">
        <f>+G111</f>
        <v>0</v>
      </c>
      <c r="H112" s="60" t="s">
        <v>165</v>
      </c>
      <c r="I112" s="59">
        <f t="shared" si="3"/>
        <v>0</v>
      </c>
    </row>
    <row r="113" spans="1:9" ht="13.5" thickBot="1" x14ac:dyDescent="0.25">
      <c r="A113" s="317"/>
      <c r="B113" s="312"/>
      <c r="C113" s="276" t="s">
        <v>26</v>
      </c>
      <c r="D113" s="208">
        <f>SUM(D98,D110,D112)</f>
        <v>560</v>
      </c>
      <c r="E113" s="206">
        <f t="shared" si="4"/>
        <v>0.16908212560386474</v>
      </c>
      <c r="F113" s="208"/>
      <c r="G113" s="208">
        <f>SUM(G98,G110,G112)</f>
        <v>2752</v>
      </c>
      <c r="H113" s="206">
        <f t="shared" si="5"/>
        <v>0.83091787439613529</v>
      </c>
      <c r="I113" s="208">
        <f t="shared" si="3"/>
        <v>3312</v>
      </c>
    </row>
    <row r="114" spans="1:9" ht="15.75" thickBot="1" x14ac:dyDescent="0.25">
      <c r="A114" s="296" t="s">
        <v>516</v>
      </c>
      <c r="B114" s="297"/>
      <c r="C114" s="298"/>
      <c r="D114" s="245">
        <f>SUM(D94,D113)</f>
        <v>150160</v>
      </c>
      <c r="E114" s="246">
        <f t="shared" si="4"/>
        <v>0.49944122186152945</v>
      </c>
      <c r="F114" s="247"/>
      <c r="G114" s="245">
        <f>SUM(G94,G113)</f>
        <v>150496</v>
      </c>
      <c r="H114" s="246">
        <f t="shared" si="5"/>
        <v>0.50055877813847049</v>
      </c>
      <c r="I114" s="247">
        <f t="shared" si="3"/>
        <v>300656</v>
      </c>
    </row>
    <row r="115" spans="1:9" x14ac:dyDescent="0.2">
      <c r="A115" s="303" t="s">
        <v>134</v>
      </c>
      <c r="B115" s="306" t="s">
        <v>509</v>
      </c>
      <c r="C115" s="192" t="s">
        <v>92</v>
      </c>
      <c r="D115" s="79"/>
      <c r="E115" s="78"/>
      <c r="F115" s="79"/>
      <c r="G115" s="79"/>
      <c r="H115" s="78"/>
      <c r="I115" s="79"/>
    </row>
    <row r="116" spans="1:9" x14ac:dyDescent="0.2">
      <c r="A116" s="315"/>
      <c r="B116" s="319"/>
      <c r="C116" s="191" t="s">
        <v>487</v>
      </c>
      <c r="D116" s="19">
        <v>0</v>
      </c>
      <c r="E116" s="20" t="s">
        <v>165</v>
      </c>
      <c r="F116" s="19"/>
      <c r="G116" s="19">
        <v>0</v>
      </c>
      <c r="H116" s="20" t="s">
        <v>165</v>
      </c>
      <c r="I116" s="19">
        <f t="shared" si="3"/>
        <v>0</v>
      </c>
    </row>
    <row r="117" spans="1:9" x14ac:dyDescent="0.2">
      <c r="A117" s="315"/>
      <c r="B117" s="319"/>
      <c r="C117" s="18" t="s">
        <v>488</v>
      </c>
      <c r="D117" s="19">
        <v>0</v>
      </c>
      <c r="E117" s="20" t="s">
        <v>165</v>
      </c>
      <c r="F117" s="19"/>
      <c r="G117" s="19">
        <v>0</v>
      </c>
      <c r="H117" s="20" t="s">
        <v>165</v>
      </c>
      <c r="I117" s="19">
        <f t="shared" si="3"/>
        <v>0</v>
      </c>
    </row>
    <row r="118" spans="1:9" x14ac:dyDescent="0.2">
      <c r="A118" s="315"/>
      <c r="B118" s="319"/>
      <c r="C118" s="18" t="s">
        <v>15</v>
      </c>
      <c r="D118" s="19">
        <v>0</v>
      </c>
      <c r="E118" s="20" t="s">
        <v>165</v>
      </c>
      <c r="F118" s="19"/>
      <c r="G118" s="19">
        <v>0</v>
      </c>
      <c r="H118" s="20" t="s">
        <v>165</v>
      </c>
      <c r="I118" s="19">
        <f t="shared" si="3"/>
        <v>0</v>
      </c>
    </row>
    <row r="119" spans="1:9" x14ac:dyDescent="0.2">
      <c r="A119" s="315"/>
      <c r="B119" s="319"/>
      <c r="C119" s="18" t="s">
        <v>16</v>
      </c>
      <c r="D119" s="19">
        <v>0</v>
      </c>
      <c r="E119" s="20" t="s">
        <v>165</v>
      </c>
      <c r="F119" s="11"/>
      <c r="G119" s="19">
        <v>0</v>
      </c>
      <c r="H119" s="20" t="s">
        <v>165</v>
      </c>
      <c r="I119" s="11">
        <f t="shared" si="3"/>
        <v>0</v>
      </c>
    </row>
    <row r="120" spans="1:9" ht="12.75" customHeight="1" x14ac:dyDescent="0.2">
      <c r="A120" s="315"/>
      <c r="B120" s="319"/>
      <c r="C120" s="18" t="s">
        <v>17</v>
      </c>
      <c r="D120" s="11">
        <v>4800</v>
      </c>
      <c r="E120" s="12">
        <f t="shared" si="4"/>
        <v>0.5</v>
      </c>
      <c r="F120" s="11"/>
      <c r="G120" s="11">
        <v>4800</v>
      </c>
      <c r="H120" s="12">
        <f t="shared" si="5"/>
        <v>0.5</v>
      </c>
      <c r="I120" s="11">
        <f t="shared" si="3"/>
        <v>9600</v>
      </c>
    </row>
    <row r="121" spans="1:9" x14ac:dyDescent="0.2">
      <c r="A121" s="315"/>
      <c r="B121" s="319"/>
      <c r="C121" s="18" t="s">
        <v>21</v>
      </c>
      <c r="D121" s="19">
        <v>0</v>
      </c>
      <c r="E121" s="20" t="s">
        <v>165</v>
      </c>
      <c r="F121" s="11"/>
      <c r="G121" s="19">
        <v>0</v>
      </c>
      <c r="H121" s="20" t="s">
        <v>165</v>
      </c>
      <c r="I121" s="11">
        <f t="shared" si="3"/>
        <v>0</v>
      </c>
    </row>
    <row r="122" spans="1:9" x14ac:dyDescent="0.2">
      <c r="A122" s="315"/>
      <c r="B122" s="319"/>
      <c r="C122" s="18" t="s">
        <v>18</v>
      </c>
      <c r="D122" s="19">
        <v>0</v>
      </c>
      <c r="E122" s="20" t="s">
        <v>165</v>
      </c>
      <c r="F122" s="11"/>
      <c r="G122" s="19">
        <v>0</v>
      </c>
      <c r="H122" s="20" t="s">
        <v>165</v>
      </c>
      <c r="I122" s="11">
        <f t="shared" si="3"/>
        <v>0</v>
      </c>
    </row>
    <row r="123" spans="1:9" x14ac:dyDescent="0.2">
      <c r="A123" s="315"/>
      <c r="B123" s="319"/>
      <c r="C123" s="18" t="s">
        <v>139</v>
      </c>
      <c r="D123" s="19">
        <v>0</v>
      </c>
      <c r="E123" s="20" t="s">
        <v>165</v>
      </c>
      <c r="F123" s="11"/>
      <c r="G123" s="19">
        <v>0</v>
      </c>
      <c r="H123" s="20" t="s">
        <v>165</v>
      </c>
      <c r="I123" s="11">
        <f t="shared" si="3"/>
        <v>0</v>
      </c>
    </row>
    <row r="124" spans="1:9" x14ac:dyDescent="0.2">
      <c r="A124" s="315"/>
      <c r="B124" s="319"/>
      <c r="C124" s="18" t="s">
        <v>489</v>
      </c>
      <c r="D124" s="19">
        <v>0</v>
      </c>
      <c r="E124" s="20" t="s">
        <v>165</v>
      </c>
      <c r="F124" s="11"/>
      <c r="G124" s="19">
        <v>0</v>
      </c>
      <c r="H124" s="20" t="s">
        <v>165</v>
      </c>
      <c r="I124" s="11">
        <f t="shared" si="3"/>
        <v>0</v>
      </c>
    </row>
    <row r="125" spans="1:9" x14ac:dyDescent="0.2">
      <c r="A125" s="315"/>
      <c r="B125" s="319"/>
      <c r="C125" s="18" t="s">
        <v>19</v>
      </c>
      <c r="D125" s="19">
        <v>0</v>
      </c>
      <c r="E125" s="20" t="s">
        <v>165</v>
      </c>
      <c r="F125" s="7"/>
      <c r="G125" s="19">
        <v>0</v>
      </c>
      <c r="H125" s="20" t="s">
        <v>165</v>
      </c>
      <c r="I125" s="7">
        <f t="shared" si="3"/>
        <v>0</v>
      </c>
    </row>
    <row r="126" spans="1:9" x14ac:dyDescent="0.2">
      <c r="A126" s="315"/>
      <c r="B126" s="319"/>
      <c r="C126" s="18" t="s">
        <v>23</v>
      </c>
      <c r="D126" s="7">
        <v>2928</v>
      </c>
      <c r="E126" s="100">
        <f t="shared" si="4"/>
        <v>0.27727272727272728</v>
      </c>
      <c r="F126" s="7"/>
      <c r="G126" s="7">
        <v>7632</v>
      </c>
      <c r="H126" s="100">
        <f t="shared" si="5"/>
        <v>0.72272727272727277</v>
      </c>
      <c r="I126" s="7">
        <f t="shared" si="3"/>
        <v>10560</v>
      </c>
    </row>
    <row r="127" spans="1:9" x14ac:dyDescent="0.2">
      <c r="A127" s="315"/>
      <c r="B127" s="319"/>
      <c r="C127" s="61" t="s">
        <v>91</v>
      </c>
      <c r="D127" s="59">
        <f>SUM(D116:D126)</f>
        <v>7728</v>
      </c>
      <c r="E127" s="72">
        <f t="shared" si="4"/>
        <v>0.38333333333333336</v>
      </c>
      <c r="F127" s="71"/>
      <c r="G127" s="59">
        <f>SUM(G116:G126)</f>
        <v>12432</v>
      </c>
      <c r="H127" s="72">
        <f t="shared" si="5"/>
        <v>0.6166666666666667</v>
      </c>
      <c r="I127" s="71">
        <f t="shared" si="3"/>
        <v>20160</v>
      </c>
    </row>
    <row r="128" spans="1:9" x14ac:dyDescent="0.2">
      <c r="A128" s="315"/>
      <c r="B128" s="319"/>
      <c r="C128" s="192" t="s">
        <v>255</v>
      </c>
      <c r="D128" s="59"/>
      <c r="E128" s="60"/>
      <c r="F128" s="210"/>
      <c r="G128" s="59"/>
      <c r="H128" s="60"/>
      <c r="I128" s="59"/>
    </row>
    <row r="129" spans="1:9" x14ac:dyDescent="0.2">
      <c r="A129" s="315"/>
      <c r="B129" s="319"/>
      <c r="C129" s="18" t="s">
        <v>20</v>
      </c>
      <c r="D129" s="19">
        <v>0</v>
      </c>
      <c r="E129" s="20" t="s">
        <v>165</v>
      </c>
      <c r="F129" s="75"/>
      <c r="G129" s="19">
        <v>0</v>
      </c>
      <c r="H129" s="20" t="s">
        <v>165</v>
      </c>
      <c r="I129" s="19">
        <f t="shared" ref="I129:I211" si="6">+D129+G129</f>
        <v>0</v>
      </c>
    </row>
    <row r="130" spans="1:9" x14ac:dyDescent="0.2">
      <c r="A130" s="315"/>
      <c r="B130" s="319"/>
      <c r="C130" s="18" t="s">
        <v>490</v>
      </c>
      <c r="D130" s="19">
        <v>0</v>
      </c>
      <c r="E130" s="20" t="s">
        <v>165</v>
      </c>
      <c r="F130" s="14"/>
      <c r="G130" s="19">
        <v>0</v>
      </c>
      <c r="H130" s="20" t="s">
        <v>165</v>
      </c>
      <c r="I130" s="11">
        <f t="shared" si="6"/>
        <v>0</v>
      </c>
    </row>
    <row r="131" spans="1:9" x14ac:dyDescent="0.2">
      <c r="A131" s="315"/>
      <c r="B131" s="319"/>
      <c r="C131" s="18" t="s">
        <v>1</v>
      </c>
      <c r="D131" s="11">
        <v>21392</v>
      </c>
      <c r="E131" s="12">
        <f t="shared" ref="E131:E211" si="7">+D131/$I131</f>
        <v>0.41367574257425743</v>
      </c>
      <c r="F131" s="14"/>
      <c r="G131" s="11">
        <v>30320</v>
      </c>
      <c r="H131" s="12">
        <f t="shared" ref="H131:H211" si="8">+G131/$I131</f>
        <v>0.58632425742574257</v>
      </c>
      <c r="I131" s="11">
        <f t="shared" si="6"/>
        <v>51712</v>
      </c>
    </row>
    <row r="132" spans="1:9" x14ac:dyDescent="0.2">
      <c r="A132" s="315"/>
      <c r="B132" s="319"/>
      <c r="C132" s="18" t="s">
        <v>2</v>
      </c>
      <c r="D132" s="19">
        <v>0</v>
      </c>
      <c r="E132" s="20" t="s">
        <v>165</v>
      </c>
      <c r="F132" s="11"/>
      <c r="G132" s="19">
        <v>0</v>
      </c>
      <c r="H132" s="20" t="s">
        <v>165</v>
      </c>
      <c r="I132" s="11">
        <f t="shared" si="6"/>
        <v>0</v>
      </c>
    </row>
    <row r="133" spans="1:9" x14ac:dyDescent="0.2">
      <c r="A133" s="315"/>
      <c r="B133" s="319"/>
      <c r="C133" s="18" t="s">
        <v>22</v>
      </c>
      <c r="D133" s="11">
        <v>16560</v>
      </c>
      <c r="E133" s="12">
        <f t="shared" si="7"/>
        <v>0.5857385398981324</v>
      </c>
      <c r="F133" s="11"/>
      <c r="G133" s="11">
        <v>11712</v>
      </c>
      <c r="H133" s="12">
        <f t="shared" si="8"/>
        <v>0.4142614601018676</v>
      </c>
      <c r="I133" s="11">
        <f t="shared" si="6"/>
        <v>28272</v>
      </c>
    </row>
    <row r="134" spans="1:9" x14ac:dyDescent="0.2">
      <c r="A134" s="315"/>
      <c r="B134" s="319"/>
      <c r="C134" s="18" t="s">
        <v>3</v>
      </c>
      <c r="D134" s="19">
        <v>0</v>
      </c>
      <c r="E134" s="20" t="s">
        <v>165</v>
      </c>
      <c r="F134" s="7"/>
      <c r="G134" s="19">
        <v>0</v>
      </c>
      <c r="H134" s="20" t="s">
        <v>165</v>
      </c>
      <c r="I134" s="7">
        <f t="shared" si="6"/>
        <v>0</v>
      </c>
    </row>
    <row r="135" spans="1:9" ht="12.75" customHeight="1" x14ac:dyDescent="0.2">
      <c r="A135" s="315"/>
      <c r="B135" s="319"/>
      <c r="C135" s="18" t="s">
        <v>4</v>
      </c>
      <c r="D135" s="19">
        <v>0</v>
      </c>
      <c r="E135" s="20" t="s">
        <v>165</v>
      </c>
      <c r="F135" s="11"/>
      <c r="G135" s="19">
        <v>0</v>
      </c>
      <c r="H135" s="20" t="s">
        <v>165</v>
      </c>
      <c r="I135" s="7">
        <f t="shared" si="6"/>
        <v>0</v>
      </c>
    </row>
    <row r="136" spans="1:9" x14ac:dyDescent="0.2">
      <c r="A136" s="315"/>
      <c r="B136" s="319"/>
      <c r="C136" s="18" t="s">
        <v>52</v>
      </c>
      <c r="D136" s="19">
        <v>0</v>
      </c>
      <c r="E136" s="20" t="s">
        <v>165</v>
      </c>
      <c r="F136" s="11"/>
      <c r="G136" s="19">
        <v>0</v>
      </c>
      <c r="H136" s="20" t="s">
        <v>165</v>
      </c>
      <c r="I136" s="11">
        <f t="shared" si="6"/>
        <v>0</v>
      </c>
    </row>
    <row r="137" spans="1:9" x14ac:dyDescent="0.2">
      <c r="A137" s="315"/>
      <c r="B137" s="319"/>
      <c r="C137" s="189" t="s">
        <v>5</v>
      </c>
      <c r="D137" s="11">
        <v>0</v>
      </c>
      <c r="E137" s="12">
        <f t="shared" si="7"/>
        <v>0</v>
      </c>
      <c r="F137" s="11"/>
      <c r="G137" s="11">
        <v>1584</v>
      </c>
      <c r="H137" s="12">
        <f t="shared" si="8"/>
        <v>1</v>
      </c>
      <c r="I137" s="11">
        <f t="shared" si="6"/>
        <v>1584</v>
      </c>
    </row>
    <row r="138" spans="1:9" x14ac:dyDescent="0.2">
      <c r="A138" s="315"/>
      <c r="B138" s="319"/>
      <c r="C138" s="61" t="s">
        <v>91</v>
      </c>
      <c r="D138" s="59">
        <f>SUM(D129:D137)</f>
        <v>37952</v>
      </c>
      <c r="E138" s="60">
        <f t="shared" si="7"/>
        <v>0.46528050215770889</v>
      </c>
      <c r="F138" s="59"/>
      <c r="G138" s="59">
        <f>SUM(G129:G137)</f>
        <v>43616</v>
      </c>
      <c r="H138" s="60">
        <f t="shared" si="8"/>
        <v>0.53471949784229111</v>
      </c>
      <c r="I138" s="59">
        <f t="shared" si="6"/>
        <v>81568</v>
      </c>
    </row>
    <row r="139" spans="1:9" x14ac:dyDescent="0.2">
      <c r="A139" s="315"/>
      <c r="B139" s="319"/>
      <c r="C139" s="192" t="s">
        <v>151</v>
      </c>
      <c r="D139" s="59"/>
      <c r="E139" s="60"/>
      <c r="F139" s="210"/>
      <c r="G139" s="59"/>
      <c r="H139" s="60"/>
      <c r="I139" s="59"/>
    </row>
    <row r="140" spans="1:9" x14ac:dyDescent="0.2">
      <c r="A140" s="315"/>
      <c r="B140" s="319"/>
      <c r="C140" s="18" t="s">
        <v>38</v>
      </c>
      <c r="D140" s="19">
        <v>0</v>
      </c>
      <c r="E140" s="20" t="s">
        <v>165</v>
      </c>
      <c r="F140" s="14"/>
      <c r="G140" s="19">
        <v>0</v>
      </c>
      <c r="H140" s="20" t="s">
        <v>165</v>
      </c>
      <c r="I140" s="11">
        <f t="shared" si="6"/>
        <v>0</v>
      </c>
    </row>
    <row r="141" spans="1:9" x14ac:dyDescent="0.2">
      <c r="A141" s="315"/>
      <c r="B141" s="319"/>
      <c r="C141" s="18" t="s">
        <v>7</v>
      </c>
      <c r="D141" s="19">
        <v>0</v>
      </c>
      <c r="E141" s="20" t="s">
        <v>165</v>
      </c>
      <c r="F141" s="11"/>
      <c r="G141" s="19">
        <v>0</v>
      </c>
      <c r="H141" s="20" t="s">
        <v>165</v>
      </c>
      <c r="I141" s="11">
        <f t="shared" si="6"/>
        <v>0</v>
      </c>
    </row>
    <row r="142" spans="1:9" x14ac:dyDescent="0.2">
      <c r="A142" s="315"/>
      <c r="B142" s="319"/>
      <c r="C142" s="18" t="s">
        <v>0</v>
      </c>
      <c r="D142" s="19">
        <v>0</v>
      </c>
      <c r="E142" s="20" t="s">
        <v>165</v>
      </c>
      <c r="F142" s="7"/>
      <c r="G142" s="19">
        <v>0</v>
      </c>
      <c r="H142" s="20" t="s">
        <v>165</v>
      </c>
      <c r="I142" s="7">
        <f t="shared" si="6"/>
        <v>0</v>
      </c>
    </row>
    <row r="143" spans="1:9" x14ac:dyDescent="0.2">
      <c r="A143" s="315"/>
      <c r="B143" s="319"/>
      <c r="C143" s="18" t="s">
        <v>8</v>
      </c>
      <c r="D143" s="19">
        <v>0</v>
      </c>
      <c r="E143" s="20" t="s">
        <v>165</v>
      </c>
      <c r="F143" s="7"/>
      <c r="G143" s="19">
        <v>0</v>
      </c>
      <c r="H143" s="20" t="s">
        <v>165</v>
      </c>
      <c r="I143" s="7">
        <f t="shared" si="6"/>
        <v>0</v>
      </c>
    </row>
    <row r="144" spans="1:9" x14ac:dyDescent="0.2">
      <c r="A144" s="315"/>
      <c r="B144" s="319"/>
      <c r="C144" s="18" t="s">
        <v>36</v>
      </c>
      <c r="D144" s="19">
        <v>0</v>
      </c>
      <c r="E144" s="20" t="s">
        <v>165</v>
      </c>
      <c r="F144" s="7"/>
      <c r="G144" s="19">
        <v>0</v>
      </c>
      <c r="H144" s="20" t="s">
        <v>165</v>
      </c>
      <c r="I144" s="7">
        <f t="shared" si="6"/>
        <v>0</v>
      </c>
    </row>
    <row r="145" spans="1:9" x14ac:dyDescent="0.2">
      <c r="A145" s="315"/>
      <c r="B145" s="319"/>
      <c r="C145" s="18" t="s">
        <v>39</v>
      </c>
      <c r="D145" s="7">
        <v>6672</v>
      </c>
      <c r="E145" s="100">
        <f t="shared" si="7"/>
        <v>0.59913793103448276</v>
      </c>
      <c r="F145" s="7"/>
      <c r="G145" s="7">
        <v>4464</v>
      </c>
      <c r="H145" s="100">
        <f t="shared" si="8"/>
        <v>0.40086206896551724</v>
      </c>
      <c r="I145" s="7">
        <f t="shared" si="6"/>
        <v>11136</v>
      </c>
    </row>
    <row r="146" spans="1:9" x14ac:dyDescent="0.2">
      <c r="A146" s="315"/>
      <c r="B146" s="319"/>
      <c r="C146" s="18" t="s">
        <v>357</v>
      </c>
      <c r="D146" s="19">
        <v>0</v>
      </c>
      <c r="E146" s="20" t="s">
        <v>165</v>
      </c>
      <c r="F146" s="7"/>
      <c r="G146" s="19">
        <v>0</v>
      </c>
      <c r="H146" s="20" t="s">
        <v>165</v>
      </c>
      <c r="I146" s="7">
        <f t="shared" si="6"/>
        <v>0</v>
      </c>
    </row>
    <row r="147" spans="1:9" x14ac:dyDescent="0.2">
      <c r="A147" s="315"/>
      <c r="B147" s="319"/>
      <c r="C147" s="18" t="s">
        <v>402</v>
      </c>
      <c r="D147" s="7">
        <v>1536</v>
      </c>
      <c r="E147" s="100">
        <f t="shared" si="7"/>
        <v>0.69565217391304346</v>
      </c>
      <c r="F147" s="202"/>
      <c r="G147" s="7">
        <v>672</v>
      </c>
      <c r="H147" s="100">
        <f t="shared" si="8"/>
        <v>0.30434782608695654</v>
      </c>
      <c r="I147" s="7">
        <f t="shared" si="6"/>
        <v>2208</v>
      </c>
    </row>
    <row r="148" spans="1:9" x14ac:dyDescent="0.2">
      <c r="A148" s="315"/>
      <c r="B148" s="319"/>
      <c r="C148" s="18" t="s">
        <v>6</v>
      </c>
      <c r="D148" s="199">
        <v>25376</v>
      </c>
      <c r="E148" s="100">
        <f t="shared" si="7"/>
        <v>0.9429250891795482</v>
      </c>
      <c r="F148" s="7"/>
      <c r="G148" s="199">
        <v>1536</v>
      </c>
      <c r="H148" s="100">
        <f t="shared" si="8"/>
        <v>5.7074910820451845E-2</v>
      </c>
      <c r="I148" s="7">
        <f t="shared" si="6"/>
        <v>26912</v>
      </c>
    </row>
    <row r="149" spans="1:9" x14ac:dyDescent="0.2">
      <c r="A149" s="315"/>
      <c r="B149" s="319"/>
      <c r="C149" s="18" t="s">
        <v>9</v>
      </c>
      <c r="D149" s="19">
        <v>0</v>
      </c>
      <c r="E149" s="20" t="s">
        <v>165</v>
      </c>
      <c r="F149" s="7"/>
      <c r="G149" s="19">
        <v>0</v>
      </c>
      <c r="H149" s="20" t="s">
        <v>165</v>
      </c>
      <c r="I149" s="7">
        <f t="shared" si="6"/>
        <v>0</v>
      </c>
    </row>
    <row r="150" spans="1:9" x14ac:dyDescent="0.2">
      <c r="A150" s="315"/>
      <c r="B150" s="319"/>
      <c r="C150" s="18" t="s">
        <v>10</v>
      </c>
      <c r="D150" s="19">
        <v>0</v>
      </c>
      <c r="E150" s="20" t="s">
        <v>165</v>
      </c>
      <c r="F150" s="7"/>
      <c r="G150" s="19">
        <v>0</v>
      </c>
      <c r="H150" s="20" t="s">
        <v>165</v>
      </c>
      <c r="I150" s="7">
        <f t="shared" si="6"/>
        <v>0</v>
      </c>
    </row>
    <row r="151" spans="1:9" x14ac:dyDescent="0.2">
      <c r="A151" s="315"/>
      <c r="B151" s="319"/>
      <c r="C151" s="18" t="s">
        <v>24</v>
      </c>
      <c r="D151" s="7">
        <v>1056</v>
      </c>
      <c r="E151" s="100">
        <f t="shared" si="7"/>
        <v>1</v>
      </c>
      <c r="F151" s="7"/>
      <c r="G151" s="7">
        <v>0</v>
      </c>
      <c r="H151" s="100">
        <f t="shared" si="8"/>
        <v>0</v>
      </c>
      <c r="I151" s="7">
        <f t="shared" si="6"/>
        <v>1056</v>
      </c>
    </row>
    <row r="152" spans="1:9" x14ac:dyDescent="0.2">
      <c r="A152" s="315"/>
      <c r="B152" s="319"/>
      <c r="C152" s="189" t="s">
        <v>25</v>
      </c>
      <c r="D152" s="19">
        <v>0</v>
      </c>
      <c r="E152" s="20" t="s">
        <v>165</v>
      </c>
      <c r="F152" s="7"/>
      <c r="G152" s="19">
        <v>0</v>
      </c>
      <c r="H152" s="20" t="s">
        <v>165</v>
      </c>
      <c r="I152" s="7">
        <f t="shared" si="6"/>
        <v>0</v>
      </c>
    </row>
    <row r="153" spans="1:9" x14ac:dyDescent="0.2">
      <c r="A153" s="315"/>
      <c r="B153" s="319"/>
      <c r="C153" s="189" t="s">
        <v>359</v>
      </c>
      <c r="D153" s="19">
        <v>0</v>
      </c>
      <c r="E153" s="20" t="s">
        <v>165</v>
      </c>
      <c r="F153" s="7"/>
      <c r="G153" s="19">
        <v>0</v>
      </c>
      <c r="H153" s="20" t="s">
        <v>165</v>
      </c>
      <c r="I153" s="7">
        <f t="shared" si="6"/>
        <v>0</v>
      </c>
    </row>
    <row r="154" spans="1:9" ht="12.75" customHeight="1" x14ac:dyDescent="0.2">
      <c r="A154" s="315"/>
      <c r="B154" s="319"/>
      <c r="C154" s="61" t="s">
        <v>91</v>
      </c>
      <c r="D154" s="59">
        <f>SUM(D140:D153)</f>
        <v>34640</v>
      </c>
      <c r="E154" s="60">
        <f t="shared" si="7"/>
        <v>0.83849728892331521</v>
      </c>
      <c r="F154" s="59"/>
      <c r="G154" s="59">
        <f>SUM(G140:G153)</f>
        <v>6672</v>
      </c>
      <c r="H154" s="60">
        <f t="shared" si="8"/>
        <v>0.16150271107668474</v>
      </c>
      <c r="I154" s="59">
        <f t="shared" si="6"/>
        <v>41312</v>
      </c>
    </row>
    <row r="155" spans="1:9" ht="13.5" thickBot="1" x14ac:dyDescent="0.25">
      <c r="A155" s="315"/>
      <c r="B155" s="320"/>
      <c r="C155" s="276" t="s">
        <v>26</v>
      </c>
      <c r="D155" s="208">
        <f>SUM(D127,D138,D154)</f>
        <v>80320</v>
      </c>
      <c r="E155" s="206">
        <f t="shared" si="7"/>
        <v>0.56152125279642062</v>
      </c>
      <c r="F155" s="208"/>
      <c r="G155" s="208">
        <f>SUM(G127,G138,G154)</f>
        <v>62720</v>
      </c>
      <c r="H155" s="206">
        <f t="shared" si="8"/>
        <v>0.43847874720357943</v>
      </c>
      <c r="I155" s="208">
        <f t="shared" si="6"/>
        <v>143040</v>
      </c>
    </row>
    <row r="156" spans="1:9" x14ac:dyDescent="0.2">
      <c r="A156" s="299" t="s">
        <v>134</v>
      </c>
      <c r="B156" s="306" t="s">
        <v>508</v>
      </c>
      <c r="C156" s="191" t="s">
        <v>436</v>
      </c>
      <c r="D156" s="19">
        <v>0</v>
      </c>
      <c r="E156" s="20" t="s">
        <v>165</v>
      </c>
      <c r="F156" s="75"/>
      <c r="G156" s="19">
        <v>0</v>
      </c>
      <c r="H156" s="20" t="s">
        <v>165</v>
      </c>
      <c r="I156" s="19">
        <f t="shared" si="6"/>
        <v>0</v>
      </c>
    </row>
    <row r="157" spans="1:9" x14ac:dyDescent="0.2">
      <c r="A157" s="299"/>
      <c r="B157" s="306"/>
      <c r="C157" s="18" t="s">
        <v>114</v>
      </c>
      <c r="D157" s="19">
        <v>0</v>
      </c>
      <c r="E157" s="20" t="s">
        <v>165</v>
      </c>
      <c r="F157" s="14"/>
      <c r="G157" s="19">
        <v>0</v>
      </c>
      <c r="H157" s="20" t="s">
        <v>165</v>
      </c>
      <c r="I157" s="11">
        <f t="shared" si="6"/>
        <v>0</v>
      </c>
    </row>
    <row r="158" spans="1:9" x14ac:dyDescent="0.2">
      <c r="A158" s="299"/>
      <c r="B158" s="306"/>
      <c r="C158" s="18" t="s">
        <v>533</v>
      </c>
      <c r="D158" s="19">
        <v>0</v>
      </c>
      <c r="E158" s="20" t="s">
        <v>165</v>
      </c>
      <c r="F158" s="11"/>
      <c r="G158" s="19">
        <v>0</v>
      </c>
      <c r="H158" s="20" t="s">
        <v>165</v>
      </c>
      <c r="I158" s="11">
        <f t="shared" si="6"/>
        <v>0</v>
      </c>
    </row>
    <row r="159" spans="1:9" x14ac:dyDescent="0.2">
      <c r="A159" s="299"/>
      <c r="B159" s="306"/>
      <c r="C159" s="18" t="s">
        <v>115</v>
      </c>
      <c r="D159" s="19">
        <v>0</v>
      </c>
      <c r="E159" s="20" t="s">
        <v>165</v>
      </c>
      <c r="F159" s="14"/>
      <c r="G159" s="19">
        <v>0</v>
      </c>
      <c r="H159" s="20" t="s">
        <v>165</v>
      </c>
      <c r="I159" s="11">
        <f t="shared" si="6"/>
        <v>0</v>
      </c>
    </row>
    <row r="160" spans="1:9" x14ac:dyDescent="0.2">
      <c r="A160" s="299"/>
      <c r="B160" s="306"/>
      <c r="C160" s="18" t="s">
        <v>116</v>
      </c>
      <c r="D160" s="19">
        <v>0</v>
      </c>
      <c r="E160" s="20" t="s">
        <v>165</v>
      </c>
      <c r="F160" s="14"/>
      <c r="G160" s="19">
        <v>0</v>
      </c>
      <c r="H160" s="20" t="s">
        <v>165</v>
      </c>
      <c r="I160" s="11">
        <f t="shared" si="6"/>
        <v>0</v>
      </c>
    </row>
    <row r="161" spans="1:9" x14ac:dyDescent="0.2">
      <c r="A161" s="299"/>
      <c r="B161" s="306"/>
      <c r="C161" s="18" t="s">
        <v>276</v>
      </c>
      <c r="D161" s="11">
        <v>1152</v>
      </c>
      <c r="E161" s="12">
        <f t="shared" si="7"/>
        <v>1</v>
      </c>
      <c r="F161" s="14"/>
      <c r="G161" s="11">
        <v>0</v>
      </c>
      <c r="H161" s="12">
        <f t="shared" si="8"/>
        <v>0</v>
      </c>
      <c r="I161" s="11">
        <f t="shared" si="6"/>
        <v>1152</v>
      </c>
    </row>
    <row r="162" spans="1:9" x14ac:dyDescent="0.2">
      <c r="A162" s="299"/>
      <c r="B162" s="306"/>
      <c r="C162" s="18" t="s">
        <v>124</v>
      </c>
      <c r="D162" s="16">
        <v>12464</v>
      </c>
      <c r="E162" s="20">
        <f t="shared" si="7"/>
        <v>0.26496598639455782</v>
      </c>
      <c r="F162" s="19"/>
      <c r="G162" s="16">
        <v>34576</v>
      </c>
      <c r="H162" s="20">
        <f t="shared" si="8"/>
        <v>0.73503401360544218</v>
      </c>
      <c r="I162" s="19">
        <f t="shared" si="6"/>
        <v>47040</v>
      </c>
    </row>
    <row r="163" spans="1:9" x14ac:dyDescent="0.2">
      <c r="A163" s="299"/>
      <c r="B163" s="306"/>
      <c r="C163" s="18" t="s">
        <v>443</v>
      </c>
      <c r="D163" s="11">
        <v>0</v>
      </c>
      <c r="E163" s="12">
        <f t="shared" si="7"/>
        <v>0</v>
      </c>
      <c r="F163" s="11"/>
      <c r="G163" s="11">
        <v>2256</v>
      </c>
      <c r="H163" s="12">
        <f t="shared" si="8"/>
        <v>1</v>
      </c>
      <c r="I163" s="11">
        <f t="shared" si="6"/>
        <v>2256</v>
      </c>
    </row>
    <row r="164" spans="1:9" x14ac:dyDescent="0.2">
      <c r="A164" s="299"/>
      <c r="B164" s="306"/>
      <c r="C164" s="18" t="s">
        <v>528</v>
      </c>
      <c r="D164" s="11">
        <v>0</v>
      </c>
      <c r="E164" s="12">
        <f t="shared" si="7"/>
        <v>0</v>
      </c>
      <c r="F164" s="11"/>
      <c r="G164" s="11">
        <v>1040</v>
      </c>
      <c r="H164" s="12">
        <f t="shared" si="8"/>
        <v>1</v>
      </c>
      <c r="I164" s="11">
        <f t="shared" si="6"/>
        <v>1040</v>
      </c>
    </row>
    <row r="165" spans="1:9" x14ac:dyDescent="0.2">
      <c r="A165" s="299"/>
      <c r="B165" s="306"/>
      <c r="C165" s="18" t="s">
        <v>277</v>
      </c>
      <c r="D165" s="19">
        <v>0</v>
      </c>
      <c r="E165" s="20" t="s">
        <v>165</v>
      </c>
      <c r="F165" s="11"/>
      <c r="G165" s="19">
        <v>0</v>
      </c>
      <c r="H165" s="20" t="s">
        <v>165</v>
      </c>
      <c r="I165" s="11">
        <f t="shared" si="6"/>
        <v>0</v>
      </c>
    </row>
    <row r="166" spans="1:9" x14ac:dyDescent="0.2">
      <c r="A166" s="299"/>
      <c r="B166" s="306"/>
      <c r="C166" s="18" t="s">
        <v>117</v>
      </c>
      <c r="D166" s="19">
        <v>0</v>
      </c>
      <c r="E166" s="20" t="s">
        <v>165</v>
      </c>
      <c r="F166" s="11"/>
      <c r="G166" s="19">
        <v>0</v>
      </c>
      <c r="H166" s="20" t="s">
        <v>165</v>
      </c>
      <c r="I166" s="11">
        <f t="shared" si="6"/>
        <v>0</v>
      </c>
    </row>
    <row r="167" spans="1:9" x14ac:dyDescent="0.2">
      <c r="A167" s="299"/>
      <c r="B167" s="306"/>
      <c r="C167" s="188" t="s">
        <v>278</v>
      </c>
      <c r="D167" s="19">
        <v>0</v>
      </c>
      <c r="E167" s="20" t="s">
        <v>165</v>
      </c>
      <c r="F167" s="11"/>
      <c r="G167" s="19">
        <v>0</v>
      </c>
      <c r="H167" s="20" t="s">
        <v>165</v>
      </c>
      <c r="I167" s="11">
        <f t="shared" si="6"/>
        <v>0</v>
      </c>
    </row>
    <row r="168" spans="1:9" x14ac:dyDescent="0.2">
      <c r="A168" s="299"/>
      <c r="B168" s="306"/>
      <c r="C168" s="18" t="s">
        <v>118</v>
      </c>
      <c r="D168" s="19">
        <v>0</v>
      </c>
      <c r="E168" s="20" t="s">
        <v>165</v>
      </c>
      <c r="F168" s="11"/>
      <c r="G168" s="19">
        <v>0</v>
      </c>
      <c r="H168" s="20" t="s">
        <v>165</v>
      </c>
      <c r="I168" s="11">
        <f t="shared" si="6"/>
        <v>0</v>
      </c>
    </row>
    <row r="169" spans="1:9" ht="13.5" thickBot="1" x14ac:dyDescent="0.25">
      <c r="A169" s="299"/>
      <c r="B169" s="307"/>
      <c r="C169" s="276" t="s">
        <v>26</v>
      </c>
      <c r="D169" s="208">
        <f>SUM(D156:D168)</f>
        <v>13616</v>
      </c>
      <c r="E169" s="206">
        <f t="shared" si="7"/>
        <v>0.264449968924798</v>
      </c>
      <c r="F169" s="208"/>
      <c r="G169" s="208">
        <f>SUM(G156:G168)</f>
        <v>37872</v>
      </c>
      <c r="H169" s="206">
        <f t="shared" si="8"/>
        <v>0.735550031075202</v>
      </c>
      <c r="I169" s="208">
        <f t="shared" si="6"/>
        <v>51488</v>
      </c>
    </row>
    <row r="170" spans="1:9" x14ac:dyDescent="0.2">
      <c r="A170" s="299"/>
      <c r="B170" s="300" t="s">
        <v>14</v>
      </c>
      <c r="C170" s="187" t="s">
        <v>486</v>
      </c>
      <c r="D170" s="19">
        <v>0</v>
      </c>
      <c r="E170" s="20" t="s">
        <v>165</v>
      </c>
      <c r="F170" s="19"/>
      <c r="G170" s="19">
        <v>0</v>
      </c>
      <c r="H170" s="20" t="s">
        <v>165</v>
      </c>
      <c r="I170" s="19">
        <f t="shared" si="6"/>
        <v>0</v>
      </c>
    </row>
    <row r="171" spans="1:9" x14ac:dyDescent="0.2">
      <c r="A171" s="299"/>
      <c r="B171" s="321"/>
      <c r="C171" s="18" t="s">
        <v>378</v>
      </c>
      <c r="D171" s="19">
        <v>0</v>
      </c>
      <c r="E171" s="20" t="s">
        <v>165</v>
      </c>
      <c r="F171" s="11"/>
      <c r="G171" s="19">
        <v>0</v>
      </c>
      <c r="H171" s="20" t="s">
        <v>165</v>
      </c>
      <c r="I171" s="11">
        <f t="shared" si="6"/>
        <v>0</v>
      </c>
    </row>
    <row r="172" spans="1:9" x14ac:dyDescent="0.2">
      <c r="A172" s="299"/>
      <c r="B172" s="321"/>
      <c r="C172" s="189" t="s">
        <v>377</v>
      </c>
      <c r="D172" s="19">
        <v>0</v>
      </c>
      <c r="E172" s="20" t="s">
        <v>165</v>
      </c>
      <c r="F172" s="7"/>
      <c r="G172" s="19">
        <v>0</v>
      </c>
      <c r="H172" s="20" t="s">
        <v>165</v>
      </c>
      <c r="I172" s="7">
        <f t="shared" si="6"/>
        <v>0</v>
      </c>
    </row>
    <row r="173" spans="1:9" ht="13.5" thickBot="1" x14ac:dyDescent="0.25">
      <c r="A173" s="299"/>
      <c r="B173" s="305"/>
      <c r="C173" s="207" t="s">
        <v>26</v>
      </c>
      <c r="D173" s="208">
        <f>SUM(D170:D172)</f>
        <v>0</v>
      </c>
      <c r="E173" s="206" t="s">
        <v>165</v>
      </c>
      <c r="F173" s="208"/>
      <c r="G173" s="208">
        <f>SUM(G170:G172)</f>
        <v>0</v>
      </c>
      <c r="H173" s="206" t="s">
        <v>165</v>
      </c>
      <c r="I173" s="208">
        <f t="shared" si="6"/>
        <v>0</v>
      </c>
    </row>
    <row r="174" spans="1:9" ht="15.75" thickBot="1" x14ac:dyDescent="0.25">
      <c r="A174" s="296" t="s">
        <v>517</v>
      </c>
      <c r="B174" s="297"/>
      <c r="C174" s="298"/>
      <c r="D174" s="245">
        <f>SUM(D155,D169,D173)</f>
        <v>93936</v>
      </c>
      <c r="E174" s="246">
        <f t="shared" si="7"/>
        <v>0.48289192301365358</v>
      </c>
      <c r="F174" s="247"/>
      <c r="G174" s="245">
        <f>SUM(G155,G169,G173)</f>
        <v>100592</v>
      </c>
      <c r="H174" s="246">
        <f t="shared" si="8"/>
        <v>0.51710807698634642</v>
      </c>
      <c r="I174" s="247">
        <f t="shared" si="6"/>
        <v>194528</v>
      </c>
    </row>
    <row r="175" spans="1:9" x14ac:dyDescent="0.2">
      <c r="A175" s="303" t="s">
        <v>132</v>
      </c>
      <c r="B175" s="300" t="s">
        <v>511</v>
      </c>
      <c r="C175" s="183" t="s">
        <v>312</v>
      </c>
      <c r="D175" s="62"/>
      <c r="E175" s="62"/>
      <c r="F175" s="62"/>
      <c r="G175" s="62"/>
      <c r="H175" s="62"/>
      <c r="I175" s="62"/>
    </row>
    <row r="176" spans="1:9" x14ac:dyDescent="0.2">
      <c r="A176" s="315"/>
      <c r="B176" s="322"/>
      <c r="C176" s="18" t="s">
        <v>421</v>
      </c>
      <c r="D176" s="19">
        <v>0</v>
      </c>
      <c r="E176" s="20" t="s">
        <v>165</v>
      </c>
      <c r="F176" s="7"/>
      <c r="G176" s="19">
        <v>0</v>
      </c>
      <c r="H176" s="20" t="s">
        <v>165</v>
      </c>
      <c r="I176" s="7">
        <f t="shared" ref="I176:I182" si="9">+D176+G176</f>
        <v>0</v>
      </c>
    </row>
    <row r="177" spans="1:9" x14ac:dyDescent="0.2">
      <c r="A177" s="315"/>
      <c r="B177" s="322"/>
      <c r="C177" s="18" t="s">
        <v>94</v>
      </c>
      <c r="D177" s="19">
        <v>0</v>
      </c>
      <c r="E177" s="20" t="s">
        <v>165</v>
      </c>
      <c r="F177" s="7"/>
      <c r="G177" s="19">
        <v>0</v>
      </c>
      <c r="H177" s="20" t="s">
        <v>165</v>
      </c>
      <c r="I177" s="7">
        <f t="shared" si="9"/>
        <v>0</v>
      </c>
    </row>
    <row r="178" spans="1:9" x14ac:dyDescent="0.2">
      <c r="A178" s="315"/>
      <c r="B178" s="322"/>
      <c r="C178" s="18" t="s">
        <v>8</v>
      </c>
      <c r="D178" s="19">
        <v>0</v>
      </c>
      <c r="E178" s="20" t="s">
        <v>165</v>
      </c>
      <c r="F178" s="7"/>
      <c r="G178" s="19">
        <v>0</v>
      </c>
      <c r="H178" s="20" t="s">
        <v>165</v>
      </c>
      <c r="I178" s="7">
        <f t="shared" si="9"/>
        <v>0</v>
      </c>
    </row>
    <row r="179" spans="1:9" x14ac:dyDescent="0.2">
      <c r="A179" s="315"/>
      <c r="B179" s="322"/>
      <c r="C179" s="18" t="s">
        <v>9</v>
      </c>
      <c r="D179" s="19">
        <v>0</v>
      </c>
      <c r="E179" s="20" t="s">
        <v>165</v>
      </c>
      <c r="F179" s="203"/>
      <c r="G179" s="19">
        <v>0</v>
      </c>
      <c r="H179" s="20" t="s">
        <v>165</v>
      </c>
      <c r="I179" s="77">
        <f t="shared" si="9"/>
        <v>0</v>
      </c>
    </row>
    <row r="180" spans="1:9" x14ac:dyDescent="0.2">
      <c r="A180" s="315"/>
      <c r="B180" s="322"/>
      <c r="C180" s="18" t="s">
        <v>96</v>
      </c>
      <c r="D180" s="19">
        <v>0</v>
      </c>
      <c r="E180" s="20" t="s">
        <v>165</v>
      </c>
      <c r="F180" s="7"/>
      <c r="G180" s="19">
        <v>0</v>
      </c>
      <c r="H180" s="20" t="s">
        <v>165</v>
      </c>
      <c r="I180" s="7">
        <f t="shared" si="9"/>
        <v>0</v>
      </c>
    </row>
    <row r="181" spans="1:9" x14ac:dyDescent="0.2">
      <c r="A181" s="315"/>
      <c r="B181" s="322"/>
      <c r="C181" s="18" t="s">
        <v>422</v>
      </c>
      <c r="D181" s="19">
        <v>0</v>
      </c>
      <c r="E181" s="20" t="s">
        <v>165</v>
      </c>
      <c r="F181" s="19"/>
      <c r="G181" s="19">
        <v>0</v>
      </c>
      <c r="H181" s="20" t="s">
        <v>165</v>
      </c>
      <c r="I181" s="19">
        <f t="shared" si="9"/>
        <v>0</v>
      </c>
    </row>
    <row r="182" spans="1:9" x14ac:dyDescent="0.2">
      <c r="A182" s="315"/>
      <c r="B182" s="322"/>
      <c r="C182" s="61" t="s">
        <v>91</v>
      </c>
      <c r="D182" s="59">
        <f>SUM(D176:D181)</f>
        <v>0</v>
      </c>
      <c r="E182" s="78" t="s">
        <v>165</v>
      </c>
      <c r="F182" s="79"/>
      <c r="G182" s="59">
        <f>SUM(G176:G181)</f>
        <v>0</v>
      </c>
      <c r="H182" s="78" t="s">
        <v>165</v>
      </c>
      <c r="I182" s="79">
        <f t="shared" si="9"/>
        <v>0</v>
      </c>
    </row>
    <row r="183" spans="1:9" x14ac:dyDescent="0.2">
      <c r="A183" s="315"/>
      <c r="B183" s="322"/>
      <c r="C183" s="192" t="s">
        <v>262</v>
      </c>
      <c r="D183" s="94"/>
      <c r="E183" s="95"/>
      <c r="F183" s="94"/>
      <c r="G183" s="94"/>
      <c r="H183" s="95"/>
      <c r="I183" s="94"/>
    </row>
    <row r="184" spans="1:9" x14ac:dyDescent="0.2">
      <c r="A184" s="315"/>
      <c r="B184" s="322"/>
      <c r="C184" s="18" t="s">
        <v>7</v>
      </c>
      <c r="D184" s="19">
        <v>0</v>
      </c>
      <c r="E184" s="20" t="s">
        <v>165</v>
      </c>
      <c r="F184" s="19"/>
      <c r="G184" s="19">
        <v>0</v>
      </c>
      <c r="H184" s="20" t="s">
        <v>165</v>
      </c>
      <c r="I184" s="19">
        <f t="shared" si="6"/>
        <v>0</v>
      </c>
    </row>
    <row r="185" spans="1:9" x14ac:dyDescent="0.2">
      <c r="A185" s="315"/>
      <c r="B185" s="322"/>
      <c r="C185" s="18" t="s">
        <v>95</v>
      </c>
      <c r="D185" s="19">
        <v>0</v>
      </c>
      <c r="E185" s="20" t="s">
        <v>165</v>
      </c>
      <c r="F185" s="11"/>
      <c r="G185" s="19">
        <v>0</v>
      </c>
      <c r="H185" s="20" t="s">
        <v>165</v>
      </c>
      <c r="I185" s="11">
        <f t="shared" si="6"/>
        <v>0</v>
      </c>
    </row>
    <row r="186" spans="1:9" x14ac:dyDescent="0.2">
      <c r="A186" s="315"/>
      <c r="B186" s="322"/>
      <c r="C186" s="18" t="s">
        <v>357</v>
      </c>
      <c r="D186" s="19">
        <v>0</v>
      </c>
      <c r="E186" s="20" t="s">
        <v>165</v>
      </c>
      <c r="F186" s="14"/>
      <c r="G186" s="19">
        <v>0</v>
      </c>
      <c r="H186" s="20" t="s">
        <v>165</v>
      </c>
      <c r="I186" s="11">
        <f t="shared" si="6"/>
        <v>0</v>
      </c>
    </row>
    <row r="187" spans="1:9" x14ac:dyDescent="0.2">
      <c r="A187" s="315"/>
      <c r="B187" s="322"/>
      <c r="C187" s="18" t="s">
        <v>164</v>
      </c>
      <c r="D187" s="19">
        <v>0</v>
      </c>
      <c r="E187" s="20" t="s">
        <v>165</v>
      </c>
      <c r="F187" s="11"/>
      <c r="G187" s="19">
        <v>0</v>
      </c>
      <c r="H187" s="20" t="s">
        <v>165</v>
      </c>
      <c r="I187" s="11">
        <f t="shared" si="6"/>
        <v>0</v>
      </c>
    </row>
    <row r="188" spans="1:9" x14ac:dyDescent="0.2">
      <c r="A188" s="315"/>
      <c r="B188" s="322"/>
      <c r="C188" s="18" t="s">
        <v>10</v>
      </c>
      <c r="D188" s="19">
        <v>0</v>
      </c>
      <c r="E188" s="20" t="s">
        <v>165</v>
      </c>
      <c r="F188" s="11"/>
      <c r="G188" s="19">
        <v>0</v>
      </c>
      <c r="H188" s="20" t="s">
        <v>165</v>
      </c>
      <c r="I188" s="11">
        <f t="shared" si="6"/>
        <v>0</v>
      </c>
    </row>
    <row r="189" spans="1:9" x14ac:dyDescent="0.2">
      <c r="A189" s="315"/>
      <c r="B189" s="322"/>
      <c r="C189" s="61" t="s">
        <v>91</v>
      </c>
      <c r="D189" s="59">
        <f>SUM(D184:D188)</f>
        <v>0</v>
      </c>
      <c r="E189" s="60" t="s">
        <v>165</v>
      </c>
      <c r="F189" s="59"/>
      <c r="G189" s="59">
        <f>SUM(G184:G188)</f>
        <v>0</v>
      </c>
      <c r="H189" s="60" t="s">
        <v>165</v>
      </c>
      <c r="I189" s="59">
        <f t="shared" si="6"/>
        <v>0</v>
      </c>
    </row>
    <row r="190" spans="1:9" ht="13.5" thickBot="1" x14ac:dyDescent="0.25">
      <c r="A190" s="315"/>
      <c r="B190" s="302"/>
      <c r="C190" s="276" t="s">
        <v>26</v>
      </c>
      <c r="D190" s="208">
        <f>SUM(D182,D189)</f>
        <v>0</v>
      </c>
      <c r="E190" s="206" t="s">
        <v>165</v>
      </c>
      <c r="F190" s="208"/>
      <c r="G190" s="208">
        <f>SUM(G182,G189)</f>
        <v>0</v>
      </c>
      <c r="H190" s="206" t="s">
        <v>165</v>
      </c>
      <c r="I190" s="208">
        <f t="shared" si="6"/>
        <v>0</v>
      </c>
    </row>
    <row r="191" spans="1:9" x14ac:dyDescent="0.2">
      <c r="A191" s="315"/>
      <c r="B191" s="300" t="s">
        <v>512</v>
      </c>
      <c r="C191" s="192" t="s">
        <v>160</v>
      </c>
      <c r="D191" s="62"/>
      <c r="E191" s="62"/>
      <c r="F191" s="62"/>
      <c r="G191" s="62"/>
      <c r="H191" s="62"/>
      <c r="I191" s="62"/>
    </row>
    <row r="192" spans="1:9" x14ac:dyDescent="0.2">
      <c r="A192" s="315"/>
      <c r="B192" s="322"/>
      <c r="C192" s="191" t="s">
        <v>38</v>
      </c>
      <c r="D192" s="19">
        <v>0</v>
      </c>
      <c r="E192" s="20" t="s">
        <v>165</v>
      </c>
      <c r="F192" s="7"/>
      <c r="G192" s="19">
        <v>0</v>
      </c>
      <c r="H192" s="20" t="s">
        <v>165</v>
      </c>
      <c r="I192" s="7">
        <f t="shared" ref="I192:I200" si="10">+D192+G192</f>
        <v>0</v>
      </c>
    </row>
    <row r="193" spans="1:9" x14ac:dyDescent="0.2">
      <c r="A193" s="315"/>
      <c r="B193" s="322"/>
      <c r="C193" s="191" t="s">
        <v>354</v>
      </c>
      <c r="D193" s="19">
        <v>0</v>
      </c>
      <c r="E193" s="20" t="s">
        <v>165</v>
      </c>
      <c r="F193" s="7"/>
      <c r="G193" s="19">
        <v>0</v>
      </c>
      <c r="H193" s="20" t="s">
        <v>165</v>
      </c>
      <c r="I193" s="7">
        <f t="shared" si="10"/>
        <v>0</v>
      </c>
    </row>
    <row r="194" spans="1:9" x14ac:dyDescent="0.2">
      <c r="A194" s="315"/>
      <c r="B194" s="322"/>
      <c r="C194" s="18" t="s">
        <v>0</v>
      </c>
      <c r="D194" s="19">
        <v>0</v>
      </c>
      <c r="E194" s="20" t="s">
        <v>165</v>
      </c>
      <c r="F194" s="77"/>
      <c r="G194" s="19">
        <v>0</v>
      </c>
      <c r="H194" s="20" t="s">
        <v>165</v>
      </c>
      <c r="I194" s="77">
        <f t="shared" si="10"/>
        <v>0</v>
      </c>
    </row>
    <row r="195" spans="1:9" x14ac:dyDescent="0.2">
      <c r="A195" s="315"/>
      <c r="B195" s="322"/>
      <c r="C195" s="191" t="s">
        <v>39</v>
      </c>
      <c r="D195" s="7">
        <v>5808</v>
      </c>
      <c r="E195" s="100">
        <f t="shared" ref="E195:E200" si="11">+D195/$I195</f>
        <v>0.32266666666666666</v>
      </c>
      <c r="F195" s="7"/>
      <c r="G195" s="7">
        <v>12192</v>
      </c>
      <c r="H195" s="100">
        <f t="shared" ref="H195:H200" si="12">+G195/$I195</f>
        <v>0.67733333333333334</v>
      </c>
      <c r="I195" s="7">
        <f t="shared" si="10"/>
        <v>18000</v>
      </c>
    </row>
    <row r="196" spans="1:9" x14ac:dyDescent="0.2">
      <c r="A196" s="315"/>
      <c r="B196" s="322"/>
      <c r="C196" s="18" t="s">
        <v>2</v>
      </c>
      <c r="D196" s="19">
        <v>0</v>
      </c>
      <c r="E196" s="20" t="s">
        <v>165</v>
      </c>
      <c r="F196" s="7"/>
      <c r="G196" s="19">
        <v>0</v>
      </c>
      <c r="H196" s="20" t="s">
        <v>165</v>
      </c>
      <c r="I196" s="7">
        <f t="shared" si="10"/>
        <v>0</v>
      </c>
    </row>
    <row r="197" spans="1:9" x14ac:dyDescent="0.2">
      <c r="A197" s="315"/>
      <c r="B197" s="322"/>
      <c r="C197" s="191" t="s">
        <v>3</v>
      </c>
      <c r="D197" s="19">
        <v>0</v>
      </c>
      <c r="E197" s="20" t="s">
        <v>165</v>
      </c>
      <c r="F197" s="7"/>
      <c r="G197" s="19">
        <v>0</v>
      </c>
      <c r="H197" s="20" t="s">
        <v>165</v>
      </c>
      <c r="I197" s="7">
        <f t="shared" si="10"/>
        <v>0</v>
      </c>
    </row>
    <row r="198" spans="1:9" x14ac:dyDescent="0.2">
      <c r="A198" s="315"/>
      <c r="B198" s="322"/>
      <c r="C198" s="195" t="s">
        <v>353</v>
      </c>
      <c r="D198" s="19">
        <v>0</v>
      </c>
      <c r="E198" s="20" t="s">
        <v>165</v>
      </c>
      <c r="F198" s="7"/>
      <c r="G198" s="19">
        <v>0</v>
      </c>
      <c r="H198" s="20" t="s">
        <v>165</v>
      </c>
      <c r="I198" s="7">
        <f t="shared" si="10"/>
        <v>0</v>
      </c>
    </row>
    <row r="199" spans="1:9" x14ac:dyDescent="0.2">
      <c r="A199" s="315"/>
      <c r="B199" s="322"/>
      <c r="C199" s="18" t="s">
        <v>5</v>
      </c>
      <c r="D199" s="19">
        <v>0</v>
      </c>
      <c r="E199" s="20" t="s">
        <v>165</v>
      </c>
      <c r="F199" s="7"/>
      <c r="G199" s="19">
        <v>0</v>
      </c>
      <c r="H199" s="20" t="s">
        <v>165</v>
      </c>
      <c r="I199" s="7">
        <f t="shared" si="10"/>
        <v>0</v>
      </c>
    </row>
    <row r="200" spans="1:9" x14ac:dyDescent="0.2">
      <c r="A200" s="315"/>
      <c r="B200" s="322"/>
      <c r="C200" s="61" t="s">
        <v>91</v>
      </c>
      <c r="D200" s="63">
        <f>SUM(D192:D199)</f>
        <v>5808</v>
      </c>
      <c r="E200" s="60">
        <f t="shared" si="11"/>
        <v>0.32266666666666666</v>
      </c>
      <c r="F200" s="59"/>
      <c r="G200" s="63">
        <f>SUM(G192:G199)</f>
        <v>12192</v>
      </c>
      <c r="H200" s="60">
        <f t="shared" si="12"/>
        <v>0.67733333333333334</v>
      </c>
      <c r="I200" s="59">
        <f t="shared" si="10"/>
        <v>18000</v>
      </c>
    </row>
    <row r="201" spans="1:9" x14ac:dyDescent="0.2">
      <c r="A201" s="315"/>
      <c r="B201" s="322"/>
      <c r="C201" s="192" t="s">
        <v>254</v>
      </c>
      <c r="D201" s="63"/>
      <c r="E201" s="60"/>
      <c r="F201" s="59"/>
      <c r="G201" s="63"/>
      <c r="H201" s="60"/>
      <c r="I201" s="59"/>
    </row>
    <row r="202" spans="1:9" x14ac:dyDescent="0.2">
      <c r="A202" s="315"/>
      <c r="B202" s="322"/>
      <c r="C202" s="18" t="s">
        <v>532</v>
      </c>
      <c r="D202" s="19">
        <v>0</v>
      </c>
      <c r="E202" s="20" t="s">
        <v>165</v>
      </c>
      <c r="F202" s="19"/>
      <c r="G202" s="19">
        <v>0</v>
      </c>
      <c r="H202" s="20" t="s">
        <v>165</v>
      </c>
      <c r="I202" s="19">
        <f>+D202+G202</f>
        <v>0</v>
      </c>
    </row>
    <row r="203" spans="1:9" x14ac:dyDescent="0.2">
      <c r="A203" s="315"/>
      <c r="B203" s="322"/>
      <c r="C203" s="18" t="s">
        <v>36</v>
      </c>
      <c r="D203" s="19">
        <v>0</v>
      </c>
      <c r="E203" s="20" t="s">
        <v>165</v>
      </c>
      <c r="F203" s="19"/>
      <c r="G203" s="19">
        <v>0</v>
      </c>
      <c r="H203" s="20" t="s">
        <v>165</v>
      </c>
      <c r="I203" s="19">
        <f>+D203+G203</f>
        <v>0</v>
      </c>
    </row>
    <row r="204" spans="1:9" x14ac:dyDescent="0.2">
      <c r="A204" s="315"/>
      <c r="B204" s="322"/>
      <c r="C204" s="18" t="s">
        <v>97</v>
      </c>
      <c r="D204" s="19">
        <v>0</v>
      </c>
      <c r="E204" s="20" t="s">
        <v>165</v>
      </c>
      <c r="F204" s="11"/>
      <c r="G204" s="19">
        <v>0</v>
      </c>
      <c r="H204" s="20" t="s">
        <v>165</v>
      </c>
      <c r="I204" s="11">
        <f>+D204+G204</f>
        <v>0</v>
      </c>
    </row>
    <row r="205" spans="1:9" x14ac:dyDescent="0.2">
      <c r="A205" s="315"/>
      <c r="B205" s="322"/>
      <c r="C205" s="18" t="s">
        <v>52</v>
      </c>
      <c r="D205" s="19">
        <v>0</v>
      </c>
      <c r="E205" s="20" t="s">
        <v>165</v>
      </c>
      <c r="F205" s="11"/>
      <c r="G205" s="19">
        <v>0</v>
      </c>
      <c r="H205" s="20" t="s">
        <v>165</v>
      </c>
      <c r="I205" s="11">
        <f>+D205+G205</f>
        <v>0</v>
      </c>
    </row>
    <row r="206" spans="1:9" x14ac:dyDescent="0.2">
      <c r="A206" s="315"/>
      <c r="B206" s="322"/>
      <c r="C206" s="61" t="s">
        <v>91</v>
      </c>
      <c r="D206" s="59">
        <f>SUM(D202:D205)</f>
        <v>0</v>
      </c>
      <c r="E206" s="60" t="s">
        <v>165</v>
      </c>
      <c r="F206" s="59"/>
      <c r="G206" s="59">
        <f>SUM(G202:G205)</f>
        <v>0</v>
      </c>
      <c r="H206" s="60" t="s">
        <v>165</v>
      </c>
      <c r="I206" s="59">
        <f>+D206+G206</f>
        <v>0</v>
      </c>
    </row>
    <row r="207" spans="1:9" x14ac:dyDescent="0.2">
      <c r="A207" s="315"/>
      <c r="B207" s="322"/>
      <c r="C207" s="192" t="s">
        <v>128</v>
      </c>
      <c r="D207" s="79"/>
      <c r="E207" s="78"/>
      <c r="F207" s="79"/>
      <c r="G207" s="79"/>
      <c r="H207" s="78"/>
      <c r="I207" s="79"/>
    </row>
    <row r="208" spans="1:9" x14ac:dyDescent="0.2">
      <c r="A208" s="315"/>
      <c r="B208" s="322"/>
      <c r="C208" s="18" t="s">
        <v>1</v>
      </c>
      <c r="D208" s="17">
        <v>43824</v>
      </c>
      <c r="E208" s="12">
        <f t="shared" si="7"/>
        <v>0.72135896760600471</v>
      </c>
      <c r="F208" s="11"/>
      <c r="G208" s="17">
        <v>16928</v>
      </c>
      <c r="H208" s="12">
        <f t="shared" si="8"/>
        <v>0.27864103239399524</v>
      </c>
      <c r="I208" s="11">
        <f t="shared" si="6"/>
        <v>60752</v>
      </c>
    </row>
    <row r="209" spans="1:9" x14ac:dyDescent="0.2">
      <c r="A209" s="315"/>
      <c r="B209" s="322"/>
      <c r="C209" s="18" t="s">
        <v>4</v>
      </c>
      <c r="D209" s="19">
        <v>0</v>
      </c>
      <c r="E209" s="20" t="s">
        <v>165</v>
      </c>
      <c r="F209" s="11"/>
      <c r="G209" s="19">
        <v>0</v>
      </c>
      <c r="H209" s="20" t="s">
        <v>165</v>
      </c>
      <c r="I209" s="11">
        <f t="shared" si="6"/>
        <v>0</v>
      </c>
    </row>
    <row r="210" spans="1:9" x14ac:dyDescent="0.2">
      <c r="A210" s="315"/>
      <c r="B210" s="322"/>
      <c r="C210" s="61" t="s">
        <v>91</v>
      </c>
      <c r="D210" s="59">
        <f>SUM(D208:D209)</f>
        <v>43824</v>
      </c>
      <c r="E210" s="60">
        <f t="shared" si="7"/>
        <v>0.72135896760600471</v>
      </c>
      <c r="F210" s="59"/>
      <c r="G210" s="59">
        <f>SUM(G208:G209)</f>
        <v>16928</v>
      </c>
      <c r="H210" s="60">
        <f t="shared" si="8"/>
        <v>0.27864103239399524</v>
      </c>
      <c r="I210" s="59">
        <f t="shared" si="6"/>
        <v>60752</v>
      </c>
    </row>
    <row r="211" spans="1:9" ht="13.5" thickBot="1" x14ac:dyDescent="0.25">
      <c r="A211" s="315"/>
      <c r="B211" s="302"/>
      <c r="C211" s="276" t="s">
        <v>26</v>
      </c>
      <c r="D211" s="208">
        <f>SUM(D200,D206,D210)</f>
        <v>49632</v>
      </c>
      <c r="E211" s="206">
        <f t="shared" si="7"/>
        <v>0.6302316131653799</v>
      </c>
      <c r="F211" s="208"/>
      <c r="G211" s="208">
        <f>SUM(G200,G206,G210)</f>
        <v>29120</v>
      </c>
      <c r="H211" s="206">
        <f t="shared" si="8"/>
        <v>0.3697683868346201</v>
      </c>
      <c r="I211" s="208">
        <f t="shared" si="6"/>
        <v>78752</v>
      </c>
    </row>
    <row r="212" spans="1:9" x14ac:dyDescent="0.2">
      <c r="A212" s="299" t="s">
        <v>132</v>
      </c>
      <c r="B212" s="300" t="s">
        <v>513</v>
      </c>
      <c r="C212" s="190" t="s">
        <v>332</v>
      </c>
      <c r="D212" s="210"/>
      <c r="E212" s="210"/>
      <c r="F212" s="210"/>
      <c r="G212" s="59"/>
      <c r="H212" s="59"/>
      <c r="I212" s="64"/>
    </row>
    <row r="213" spans="1:9" x14ac:dyDescent="0.2">
      <c r="A213" s="299"/>
      <c r="B213" s="301"/>
      <c r="C213" s="18" t="s">
        <v>17</v>
      </c>
      <c r="D213" s="19">
        <v>0</v>
      </c>
      <c r="E213" s="20" t="s">
        <v>165</v>
      </c>
      <c r="F213" s="14"/>
      <c r="G213" s="19">
        <v>0</v>
      </c>
      <c r="H213" s="20" t="s">
        <v>165</v>
      </c>
      <c r="I213" s="17">
        <f>+D213+G213</f>
        <v>0</v>
      </c>
    </row>
    <row r="214" spans="1:9" x14ac:dyDescent="0.2">
      <c r="A214" s="299"/>
      <c r="B214" s="301"/>
      <c r="C214" s="18" t="s">
        <v>18</v>
      </c>
      <c r="D214" s="19">
        <v>0</v>
      </c>
      <c r="E214" s="20" t="s">
        <v>165</v>
      </c>
      <c r="F214" s="14"/>
      <c r="G214" s="19">
        <v>0</v>
      </c>
      <c r="H214" s="20" t="s">
        <v>165</v>
      </c>
      <c r="I214" s="17">
        <f>+D214+G214</f>
        <v>0</v>
      </c>
    </row>
    <row r="215" spans="1:9" x14ac:dyDescent="0.2">
      <c r="A215" s="299"/>
      <c r="B215" s="301"/>
      <c r="C215" s="18" t="s">
        <v>6</v>
      </c>
      <c r="D215" s="11">
        <v>18624</v>
      </c>
      <c r="E215" s="12">
        <f>+D215/$I215</f>
        <v>0.69700598802395208</v>
      </c>
      <c r="F215" s="14"/>
      <c r="G215" s="11">
        <v>8096</v>
      </c>
      <c r="H215" s="12">
        <f>+G215/$I215</f>
        <v>0.30299401197604792</v>
      </c>
      <c r="I215" s="17">
        <f>+D215+G215</f>
        <v>26720</v>
      </c>
    </row>
    <row r="216" spans="1:9" x14ac:dyDescent="0.2">
      <c r="A216" s="299"/>
      <c r="B216" s="301"/>
      <c r="C216" s="18" t="s">
        <v>19</v>
      </c>
      <c r="D216" s="19">
        <v>0</v>
      </c>
      <c r="E216" s="20" t="s">
        <v>165</v>
      </c>
      <c r="F216" s="14"/>
      <c r="G216" s="19">
        <v>0</v>
      </c>
      <c r="H216" s="20" t="s">
        <v>165</v>
      </c>
      <c r="I216" s="17">
        <f>+D216+G216</f>
        <v>0</v>
      </c>
    </row>
    <row r="217" spans="1:9" x14ac:dyDescent="0.2">
      <c r="A217" s="299"/>
      <c r="B217" s="301"/>
      <c r="C217" s="61" t="s">
        <v>91</v>
      </c>
      <c r="D217" s="59">
        <f>SUM(D213:D216)</f>
        <v>18624</v>
      </c>
      <c r="E217" s="60">
        <f>+D217/$I217</f>
        <v>0.69700598802395208</v>
      </c>
      <c r="F217" s="210"/>
      <c r="G217" s="59">
        <f>SUM(G213:G216)</f>
        <v>8096</v>
      </c>
      <c r="H217" s="60">
        <f>+G217/$I217</f>
        <v>0.30299401197604792</v>
      </c>
      <c r="I217" s="63">
        <f>+D217+G217</f>
        <v>26720</v>
      </c>
    </row>
    <row r="218" spans="1:9" x14ac:dyDescent="0.2">
      <c r="A218" s="299"/>
      <c r="B218" s="301"/>
      <c r="C218" s="183" t="s">
        <v>161</v>
      </c>
      <c r="D218" s="59"/>
      <c r="E218" s="60"/>
      <c r="F218" s="210"/>
      <c r="G218" s="59"/>
      <c r="H218" s="60"/>
      <c r="I218" s="63"/>
    </row>
    <row r="219" spans="1:9" x14ac:dyDescent="0.2">
      <c r="A219" s="299"/>
      <c r="B219" s="301"/>
      <c r="C219" s="191" t="s">
        <v>487</v>
      </c>
      <c r="D219" s="19">
        <v>0</v>
      </c>
      <c r="E219" s="20" t="s">
        <v>165</v>
      </c>
      <c r="F219" s="14"/>
      <c r="G219" s="19">
        <v>0</v>
      </c>
      <c r="H219" s="20" t="s">
        <v>165</v>
      </c>
      <c r="I219" s="17">
        <f t="shared" ref="I219:I275" si="13">+D219+G219</f>
        <v>0</v>
      </c>
    </row>
    <row r="220" spans="1:9" x14ac:dyDescent="0.2">
      <c r="A220" s="299"/>
      <c r="B220" s="301"/>
      <c r="C220" s="191" t="s">
        <v>20</v>
      </c>
      <c r="D220" s="19">
        <v>0</v>
      </c>
      <c r="E220" s="20" t="s">
        <v>165</v>
      </c>
      <c r="F220" s="14"/>
      <c r="G220" s="19">
        <v>0</v>
      </c>
      <c r="H220" s="20" t="s">
        <v>165</v>
      </c>
      <c r="I220" s="17">
        <f t="shared" si="13"/>
        <v>0</v>
      </c>
    </row>
    <row r="221" spans="1:9" x14ac:dyDescent="0.2">
      <c r="A221" s="299"/>
      <c r="B221" s="301"/>
      <c r="C221" s="18" t="s">
        <v>15</v>
      </c>
      <c r="D221" s="11">
        <v>6528</v>
      </c>
      <c r="E221" s="12">
        <f t="shared" ref="E221:E275" si="14">+D221/$I221</f>
        <v>0.75555555555555554</v>
      </c>
      <c r="F221" s="14"/>
      <c r="G221" s="11">
        <v>2112</v>
      </c>
      <c r="H221" s="12">
        <f t="shared" ref="H221:H275" si="15">+G221/$I221</f>
        <v>0.24444444444444444</v>
      </c>
      <c r="I221" s="17">
        <f t="shared" si="13"/>
        <v>8640</v>
      </c>
    </row>
    <row r="222" spans="1:9" x14ac:dyDescent="0.2">
      <c r="A222" s="299"/>
      <c r="B222" s="301"/>
      <c r="C222" s="18" t="s">
        <v>16</v>
      </c>
      <c r="D222" s="19">
        <v>0</v>
      </c>
      <c r="E222" s="20" t="s">
        <v>165</v>
      </c>
      <c r="F222" s="14"/>
      <c r="G222" s="19">
        <v>0</v>
      </c>
      <c r="H222" s="20" t="s">
        <v>165</v>
      </c>
      <c r="I222" s="17">
        <f t="shared" si="13"/>
        <v>0</v>
      </c>
    </row>
    <row r="223" spans="1:9" x14ac:dyDescent="0.2">
      <c r="A223" s="299"/>
      <c r="B223" s="301"/>
      <c r="C223" s="18" t="s">
        <v>139</v>
      </c>
      <c r="D223" s="19">
        <v>0</v>
      </c>
      <c r="E223" s="20" t="s">
        <v>165</v>
      </c>
      <c r="F223" s="14"/>
      <c r="G223" s="19">
        <v>0</v>
      </c>
      <c r="H223" s="20" t="s">
        <v>165</v>
      </c>
      <c r="I223" s="17">
        <f t="shared" si="13"/>
        <v>0</v>
      </c>
    </row>
    <row r="224" spans="1:9" x14ac:dyDescent="0.2">
      <c r="A224" s="299"/>
      <c r="B224" s="301"/>
      <c r="C224" s="18" t="s">
        <v>489</v>
      </c>
      <c r="D224" s="19">
        <v>0</v>
      </c>
      <c r="E224" s="20" t="s">
        <v>165</v>
      </c>
      <c r="F224" s="14"/>
      <c r="G224" s="19">
        <v>0</v>
      </c>
      <c r="H224" s="20" t="s">
        <v>165</v>
      </c>
      <c r="I224" s="17">
        <f t="shared" si="13"/>
        <v>0</v>
      </c>
    </row>
    <row r="225" spans="1:9" x14ac:dyDescent="0.2">
      <c r="A225" s="299"/>
      <c r="B225" s="301"/>
      <c r="C225" s="18" t="s">
        <v>25</v>
      </c>
      <c r="D225" s="19">
        <v>0</v>
      </c>
      <c r="E225" s="20" t="s">
        <v>165</v>
      </c>
      <c r="F225" s="14"/>
      <c r="G225" s="19">
        <v>0</v>
      </c>
      <c r="H225" s="20" t="s">
        <v>165</v>
      </c>
      <c r="I225" s="17">
        <f t="shared" si="13"/>
        <v>0</v>
      </c>
    </row>
    <row r="226" spans="1:9" x14ac:dyDescent="0.2">
      <c r="A226" s="299"/>
      <c r="B226" s="301"/>
      <c r="C226" s="18" t="s">
        <v>538</v>
      </c>
      <c r="D226" s="19">
        <v>0</v>
      </c>
      <c r="E226" s="20" t="s">
        <v>165</v>
      </c>
      <c r="F226" s="14"/>
      <c r="G226" s="19">
        <v>0</v>
      </c>
      <c r="H226" s="20" t="s">
        <v>165</v>
      </c>
      <c r="I226" s="17">
        <f t="shared" si="13"/>
        <v>0</v>
      </c>
    </row>
    <row r="227" spans="1:9" x14ac:dyDescent="0.2">
      <c r="A227" s="299"/>
      <c r="B227" s="301"/>
      <c r="C227" s="197" t="s">
        <v>91</v>
      </c>
      <c r="D227" s="59">
        <f>SUM(D219:D226)</f>
        <v>6528</v>
      </c>
      <c r="E227" s="60">
        <f t="shared" si="14"/>
        <v>0.75555555555555554</v>
      </c>
      <c r="F227" s="210"/>
      <c r="G227" s="59">
        <f>SUM(G219:G226)</f>
        <v>2112</v>
      </c>
      <c r="H227" s="60">
        <f t="shared" si="15"/>
        <v>0.24444444444444444</v>
      </c>
      <c r="I227" s="63">
        <f t="shared" si="13"/>
        <v>8640</v>
      </c>
    </row>
    <row r="228" spans="1:9" x14ac:dyDescent="0.2">
      <c r="A228" s="299"/>
      <c r="B228" s="301"/>
      <c r="C228" s="192" t="s">
        <v>162</v>
      </c>
      <c r="D228" s="59"/>
      <c r="E228" s="60"/>
      <c r="F228" s="210"/>
      <c r="G228" s="59"/>
      <c r="H228" s="60"/>
      <c r="I228" s="63"/>
    </row>
    <row r="229" spans="1:9" x14ac:dyDescent="0.2">
      <c r="A229" s="299"/>
      <c r="B229" s="301"/>
      <c r="C229" s="188" t="s">
        <v>357</v>
      </c>
      <c r="D229" s="19">
        <v>0</v>
      </c>
      <c r="E229" s="20" t="s">
        <v>165</v>
      </c>
      <c r="F229" s="14"/>
      <c r="G229" s="19">
        <v>0</v>
      </c>
      <c r="H229" s="20" t="s">
        <v>165</v>
      </c>
      <c r="I229" s="17">
        <f t="shared" si="13"/>
        <v>0</v>
      </c>
    </row>
    <row r="230" spans="1:9" x14ac:dyDescent="0.2">
      <c r="A230" s="299"/>
      <c r="B230" s="301"/>
      <c r="C230" s="18" t="s">
        <v>22</v>
      </c>
      <c r="D230" s="11">
        <v>16992</v>
      </c>
      <c r="E230" s="12">
        <f t="shared" si="14"/>
        <v>0.6</v>
      </c>
      <c r="F230" s="14"/>
      <c r="G230" s="11">
        <v>11328</v>
      </c>
      <c r="H230" s="12">
        <f t="shared" si="15"/>
        <v>0.4</v>
      </c>
      <c r="I230" s="17">
        <f t="shared" si="13"/>
        <v>28320</v>
      </c>
    </row>
    <row r="231" spans="1:9" x14ac:dyDescent="0.2">
      <c r="A231" s="299"/>
      <c r="B231" s="301"/>
      <c r="C231" s="188" t="s">
        <v>23</v>
      </c>
      <c r="D231" s="11">
        <v>12144</v>
      </c>
      <c r="E231" s="12">
        <f t="shared" si="14"/>
        <v>0.93014705882352944</v>
      </c>
      <c r="F231" s="14"/>
      <c r="G231" s="11">
        <v>912</v>
      </c>
      <c r="H231" s="12">
        <f t="shared" si="15"/>
        <v>6.985294117647059E-2</v>
      </c>
      <c r="I231" s="17">
        <f t="shared" si="13"/>
        <v>13056</v>
      </c>
    </row>
    <row r="232" spans="1:9" x14ac:dyDescent="0.2">
      <c r="A232" s="299"/>
      <c r="B232" s="301"/>
      <c r="C232" s="18" t="s">
        <v>24</v>
      </c>
      <c r="D232" s="19">
        <v>0</v>
      </c>
      <c r="E232" s="20" t="s">
        <v>165</v>
      </c>
      <c r="F232" s="14"/>
      <c r="G232" s="19">
        <v>0</v>
      </c>
      <c r="H232" s="20" t="s">
        <v>165</v>
      </c>
      <c r="I232" s="17">
        <f t="shared" si="13"/>
        <v>0</v>
      </c>
    </row>
    <row r="233" spans="1:9" x14ac:dyDescent="0.2">
      <c r="A233" s="299"/>
      <c r="B233" s="301"/>
      <c r="C233" s="61" t="s">
        <v>91</v>
      </c>
      <c r="D233" s="59">
        <f>SUM(D229:D232)</f>
        <v>29136</v>
      </c>
      <c r="E233" s="60">
        <f t="shared" si="14"/>
        <v>0.70417633410672853</v>
      </c>
      <c r="F233" s="210"/>
      <c r="G233" s="59">
        <f>SUM(G229:G232)</f>
        <v>12240</v>
      </c>
      <c r="H233" s="60">
        <f t="shared" si="15"/>
        <v>0.29582366589327147</v>
      </c>
      <c r="I233" s="63">
        <f t="shared" si="13"/>
        <v>41376</v>
      </c>
    </row>
    <row r="234" spans="1:9" x14ac:dyDescent="0.2">
      <c r="A234" s="299"/>
      <c r="B234" s="301"/>
      <c r="C234" s="183" t="s">
        <v>163</v>
      </c>
      <c r="D234" s="59"/>
      <c r="E234" s="60"/>
      <c r="F234" s="210"/>
      <c r="G234" s="59"/>
      <c r="H234" s="60"/>
      <c r="I234" s="63"/>
    </row>
    <row r="235" spans="1:9" x14ac:dyDescent="0.2">
      <c r="A235" s="299"/>
      <c r="B235" s="301"/>
      <c r="C235" s="191" t="s">
        <v>491</v>
      </c>
      <c r="D235" s="11">
        <v>0</v>
      </c>
      <c r="E235" s="12" t="s">
        <v>165</v>
      </c>
      <c r="F235" s="14"/>
      <c r="G235" s="11">
        <v>0</v>
      </c>
      <c r="H235" s="12" t="s">
        <v>165</v>
      </c>
      <c r="I235" s="17">
        <f t="shared" si="13"/>
        <v>0</v>
      </c>
    </row>
    <row r="236" spans="1:9" x14ac:dyDescent="0.2">
      <c r="A236" s="299"/>
      <c r="B236" s="301"/>
      <c r="C236" s="18" t="s">
        <v>492</v>
      </c>
      <c r="D236" s="11">
        <v>0</v>
      </c>
      <c r="E236" s="12" t="s">
        <v>165</v>
      </c>
      <c r="F236" s="14"/>
      <c r="G236" s="11">
        <v>0</v>
      </c>
      <c r="H236" s="12" t="s">
        <v>165</v>
      </c>
      <c r="I236" s="17">
        <f t="shared" si="13"/>
        <v>0</v>
      </c>
    </row>
    <row r="237" spans="1:9" x14ac:dyDescent="0.2">
      <c r="A237" s="299"/>
      <c r="B237" s="301"/>
      <c r="C237" s="188" t="s">
        <v>493</v>
      </c>
      <c r="D237" s="11">
        <v>0</v>
      </c>
      <c r="E237" s="12" t="s">
        <v>165</v>
      </c>
      <c r="F237" s="14"/>
      <c r="G237" s="11">
        <v>0</v>
      </c>
      <c r="H237" s="12" t="s">
        <v>165</v>
      </c>
      <c r="I237" s="17">
        <f t="shared" si="13"/>
        <v>0</v>
      </c>
    </row>
    <row r="238" spans="1:9" x14ac:dyDescent="0.2">
      <c r="A238" s="299"/>
      <c r="B238" s="301"/>
      <c r="C238" s="188" t="s">
        <v>494</v>
      </c>
      <c r="D238" s="11">
        <v>0</v>
      </c>
      <c r="E238" s="12" t="s">
        <v>165</v>
      </c>
      <c r="F238" s="14"/>
      <c r="G238" s="11">
        <v>0</v>
      </c>
      <c r="H238" s="12" t="s">
        <v>165</v>
      </c>
      <c r="I238" s="17">
        <f t="shared" si="13"/>
        <v>0</v>
      </c>
    </row>
    <row r="239" spans="1:9" x14ac:dyDescent="0.2">
      <c r="A239" s="299"/>
      <c r="B239" s="301"/>
      <c r="C239" s="18" t="s">
        <v>496</v>
      </c>
      <c r="D239" s="11">
        <v>0</v>
      </c>
      <c r="E239" s="12" t="s">
        <v>165</v>
      </c>
      <c r="F239" s="14"/>
      <c r="G239" s="11">
        <v>0</v>
      </c>
      <c r="H239" s="12" t="s">
        <v>165</v>
      </c>
      <c r="I239" s="17">
        <f t="shared" si="13"/>
        <v>0</v>
      </c>
    </row>
    <row r="240" spans="1:9" x14ac:dyDescent="0.2">
      <c r="A240" s="299"/>
      <c r="B240" s="301"/>
      <c r="C240" s="188" t="s">
        <v>495</v>
      </c>
      <c r="D240" s="11">
        <v>0</v>
      </c>
      <c r="E240" s="12" t="s">
        <v>165</v>
      </c>
      <c r="F240" s="14"/>
      <c r="G240" s="11">
        <v>0</v>
      </c>
      <c r="H240" s="12" t="s">
        <v>165</v>
      </c>
      <c r="I240" s="17">
        <f t="shared" si="13"/>
        <v>0</v>
      </c>
    </row>
    <row r="241" spans="1:9" x14ac:dyDescent="0.2">
      <c r="A241" s="299"/>
      <c r="B241" s="301"/>
      <c r="C241" s="18" t="s">
        <v>497</v>
      </c>
      <c r="D241" s="11">
        <v>0</v>
      </c>
      <c r="E241" s="12" t="s">
        <v>165</v>
      </c>
      <c r="F241" s="14"/>
      <c r="G241" s="11">
        <v>0</v>
      </c>
      <c r="H241" s="12" t="s">
        <v>165</v>
      </c>
      <c r="I241" s="17">
        <f t="shared" si="13"/>
        <v>0</v>
      </c>
    </row>
    <row r="242" spans="1:9" x14ac:dyDescent="0.2">
      <c r="A242" s="299"/>
      <c r="B242" s="301"/>
      <c r="C242" s="198" t="s">
        <v>91</v>
      </c>
      <c r="D242" s="59">
        <f>SUM(D235:D241)</f>
        <v>0</v>
      </c>
      <c r="E242" s="60" t="s">
        <v>165</v>
      </c>
      <c r="F242" s="210"/>
      <c r="G242" s="59">
        <f>SUM(G235:G241)</f>
        <v>0</v>
      </c>
      <c r="H242" s="60" t="s">
        <v>165</v>
      </c>
      <c r="I242" s="63">
        <f t="shared" si="13"/>
        <v>0</v>
      </c>
    </row>
    <row r="243" spans="1:9" ht="13.5" thickBot="1" x14ac:dyDescent="0.25">
      <c r="A243" s="299"/>
      <c r="B243" s="302"/>
      <c r="C243" s="276" t="s">
        <v>26</v>
      </c>
      <c r="D243" s="208">
        <f>SUM(D217,D227,D233,D242)</f>
        <v>54288</v>
      </c>
      <c r="E243" s="206">
        <f t="shared" si="14"/>
        <v>0.70746455379482898</v>
      </c>
      <c r="F243" s="218"/>
      <c r="G243" s="208">
        <f>SUM(G217,G227,G233,G242)</f>
        <v>22448</v>
      </c>
      <c r="H243" s="206">
        <f t="shared" si="15"/>
        <v>0.29253544620517097</v>
      </c>
      <c r="I243" s="205">
        <f t="shared" si="13"/>
        <v>76736</v>
      </c>
    </row>
    <row r="244" spans="1:9" ht="15.75" thickBot="1" x14ac:dyDescent="0.25">
      <c r="A244" s="296" t="s">
        <v>518</v>
      </c>
      <c r="B244" s="297"/>
      <c r="C244" s="298"/>
      <c r="D244" s="245">
        <f>SUM(D190,D211,D243)</f>
        <v>103920</v>
      </c>
      <c r="E244" s="246">
        <f t="shared" si="14"/>
        <v>0.66834739658365916</v>
      </c>
      <c r="F244" s="247"/>
      <c r="G244" s="245">
        <f>SUM(G190,G211,G243)</f>
        <v>51568</v>
      </c>
      <c r="H244" s="246">
        <f t="shared" si="15"/>
        <v>0.33165260341634079</v>
      </c>
      <c r="I244" s="247">
        <f t="shared" si="13"/>
        <v>155488</v>
      </c>
    </row>
    <row r="245" spans="1:9" x14ac:dyDescent="0.2">
      <c r="A245" s="303" t="s">
        <v>345</v>
      </c>
      <c r="B245" s="300" t="s">
        <v>509</v>
      </c>
      <c r="C245" s="196" t="s">
        <v>347</v>
      </c>
      <c r="D245" s="220"/>
      <c r="E245" s="264"/>
      <c r="F245" s="219"/>
      <c r="G245" s="220"/>
      <c r="H245" s="264"/>
      <c r="I245" s="278"/>
    </row>
    <row r="246" spans="1:9" x14ac:dyDescent="0.2">
      <c r="A246" s="299"/>
      <c r="B246" s="304"/>
      <c r="C246" s="191" t="s">
        <v>38</v>
      </c>
      <c r="D246" s="11">
        <v>0</v>
      </c>
      <c r="E246" s="12" t="s">
        <v>165</v>
      </c>
      <c r="F246" s="14"/>
      <c r="G246" s="11">
        <v>0</v>
      </c>
      <c r="H246" s="12" t="s">
        <v>165</v>
      </c>
      <c r="I246" s="17">
        <f t="shared" si="13"/>
        <v>0</v>
      </c>
    </row>
    <row r="247" spans="1:9" x14ac:dyDescent="0.2">
      <c r="A247" s="299"/>
      <c r="B247" s="304"/>
      <c r="C247" s="18" t="s">
        <v>7</v>
      </c>
      <c r="D247" s="11">
        <v>0</v>
      </c>
      <c r="E247" s="12">
        <f t="shared" si="14"/>
        <v>0</v>
      </c>
      <c r="F247" s="14"/>
      <c r="G247" s="11">
        <v>1104</v>
      </c>
      <c r="H247" s="12">
        <f t="shared" si="15"/>
        <v>1</v>
      </c>
      <c r="I247" s="17">
        <f t="shared" si="13"/>
        <v>1104</v>
      </c>
    </row>
    <row r="248" spans="1:9" x14ac:dyDescent="0.2">
      <c r="A248" s="299"/>
      <c r="B248" s="304"/>
      <c r="C248" s="18" t="s">
        <v>15</v>
      </c>
      <c r="D248" s="11">
        <v>0</v>
      </c>
      <c r="E248" s="12">
        <f t="shared" si="14"/>
        <v>0</v>
      </c>
      <c r="F248" s="14"/>
      <c r="G248" s="11">
        <v>1440</v>
      </c>
      <c r="H248" s="12">
        <f t="shared" si="15"/>
        <v>1</v>
      </c>
      <c r="I248" s="17">
        <f t="shared" si="13"/>
        <v>1440</v>
      </c>
    </row>
    <row r="249" spans="1:9" x14ac:dyDescent="0.2">
      <c r="A249" s="299"/>
      <c r="B249" s="304"/>
      <c r="C249" s="18" t="s">
        <v>0</v>
      </c>
      <c r="D249" s="11">
        <v>0</v>
      </c>
      <c r="E249" s="12" t="s">
        <v>165</v>
      </c>
      <c r="F249" s="14"/>
      <c r="G249" s="11">
        <v>0</v>
      </c>
      <c r="H249" s="12" t="s">
        <v>165</v>
      </c>
      <c r="I249" s="17">
        <f t="shared" si="13"/>
        <v>0</v>
      </c>
    </row>
    <row r="250" spans="1:9" x14ac:dyDescent="0.2">
      <c r="A250" s="299"/>
      <c r="B250" s="304"/>
      <c r="C250" s="18" t="s">
        <v>16</v>
      </c>
      <c r="D250" s="11">
        <v>0</v>
      </c>
      <c r="E250" s="12" t="s">
        <v>165</v>
      </c>
      <c r="F250" s="14"/>
      <c r="G250" s="11">
        <v>0</v>
      </c>
      <c r="H250" s="12" t="s">
        <v>165</v>
      </c>
      <c r="I250" s="17">
        <f t="shared" si="13"/>
        <v>0</v>
      </c>
    </row>
    <row r="251" spans="1:9" x14ac:dyDescent="0.2">
      <c r="A251" s="299"/>
      <c r="B251" s="304"/>
      <c r="C251" s="18" t="s">
        <v>36</v>
      </c>
      <c r="D251" s="11">
        <v>0</v>
      </c>
      <c r="E251" s="12" t="s">
        <v>165</v>
      </c>
      <c r="F251" s="14"/>
      <c r="G251" s="11">
        <v>0</v>
      </c>
      <c r="H251" s="12" t="s">
        <v>165</v>
      </c>
      <c r="I251" s="17">
        <f t="shared" si="13"/>
        <v>0</v>
      </c>
    </row>
    <row r="252" spans="1:9" x14ac:dyDescent="0.2">
      <c r="A252" s="299"/>
      <c r="B252" s="304"/>
      <c r="C252" s="18" t="s">
        <v>39</v>
      </c>
      <c r="D252" s="11">
        <v>7632</v>
      </c>
      <c r="E252" s="12">
        <f t="shared" si="14"/>
        <v>0.57608695652173914</v>
      </c>
      <c r="F252" s="14"/>
      <c r="G252" s="11">
        <v>5616</v>
      </c>
      <c r="H252" s="12">
        <f t="shared" si="15"/>
        <v>0.42391304347826086</v>
      </c>
      <c r="I252" s="17">
        <f t="shared" si="13"/>
        <v>13248</v>
      </c>
    </row>
    <row r="253" spans="1:9" x14ac:dyDescent="0.2">
      <c r="A253" s="299"/>
      <c r="B253" s="304"/>
      <c r="C253" s="18" t="s">
        <v>357</v>
      </c>
      <c r="D253" s="11">
        <v>0</v>
      </c>
      <c r="E253" s="12">
        <f t="shared" si="14"/>
        <v>0</v>
      </c>
      <c r="F253" s="14"/>
      <c r="G253" s="11">
        <v>1728</v>
      </c>
      <c r="H253" s="12">
        <f t="shared" si="15"/>
        <v>1</v>
      </c>
      <c r="I253" s="17">
        <f t="shared" si="13"/>
        <v>1728</v>
      </c>
    </row>
    <row r="254" spans="1:9" x14ac:dyDescent="0.2">
      <c r="A254" s="299"/>
      <c r="B254" s="304"/>
      <c r="C254" s="18" t="s">
        <v>402</v>
      </c>
      <c r="D254" s="11">
        <v>0</v>
      </c>
      <c r="E254" s="12">
        <f t="shared" si="14"/>
        <v>0</v>
      </c>
      <c r="F254" s="14"/>
      <c r="G254" s="11">
        <v>704</v>
      </c>
      <c r="H254" s="12">
        <f t="shared" si="15"/>
        <v>1</v>
      </c>
      <c r="I254" s="17">
        <f t="shared" si="13"/>
        <v>704</v>
      </c>
    </row>
    <row r="255" spans="1:9" x14ac:dyDescent="0.2">
      <c r="A255" s="299"/>
      <c r="B255" s="304"/>
      <c r="C255" s="18" t="s">
        <v>1</v>
      </c>
      <c r="D255" s="11">
        <v>6144</v>
      </c>
      <c r="E255" s="12">
        <f t="shared" si="14"/>
        <v>9.2776032858178301E-2</v>
      </c>
      <c r="F255" s="14"/>
      <c r="G255" s="11">
        <v>60080</v>
      </c>
      <c r="H255" s="12">
        <f t="shared" si="15"/>
        <v>0.90722396714182174</v>
      </c>
      <c r="I255" s="17">
        <f t="shared" si="13"/>
        <v>66224</v>
      </c>
    </row>
    <row r="256" spans="1:9" x14ac:dyDescent="0.2">
      <c r="A256" s="299"/>
      <c r="B256" s="304"/>
      <c r="C256" s="18" t="s">
        <v>17</v>
      </c>
      <c r="D256" s="11">
        <v>0</v>
      </c>
      <c r="E256" s="12">
        <f t="shared" si="14"/>
        <v>0</v>
      </c>
      <c r="F256" s="14"/>
      <c r="G256" s="11">
        <v>1824</v>
      </c>
      <c r="H256" s="12">
        <f t="shared" si="15"/>
        <v>1</v>
      </c>
      <c r="I256" s="17">
        <f t="shared" si="13"/>
        <v>1824</v>
      </c>
    </row>
    <row r="257" spans="1:16" x14ac:dyDescent="0.2">
      <c r="A257" s="299"/>
      <c r="B257" s="304"/>
      <c r="C257" s="18" t="s">
        <v>2</v>
      </c>
      <c r="D257" s="11">
        <v>0</v>
      </c>
      <c r="E257" s="12">
        <f t="shared" si="14"/>
        <v>0</v>
      </c>
      <c r="F257" s="14"/>
      <c r="G257" s="11">
        <v>2320</v>
      </c>
      <c r="H257" s="12">
        <f t="shared" si="15"/>
        <v>1</v>
      </c>
      <c r="I257" s="17">
        <f t="shared" si="13"/>
        <v>2320</v>
      </c>
    </row>
    <row r="258" spans="1:16" x14ac:dyDescent="0.2">
      <c r="A258" s="299"/>
      <c r="B258" s="304"/>
      <c r="C258" s="18" t="s">
        <v>18</v>
      </c>
      <c r="D258" s="11">
        <v>0</v>
      </c>
      <c r="E258" s="12" t="s">
        <v>165</v>
      </c>
      <c r="F258" s="14"/>
      <c r="G258" s="11">
        <v>0</v>
      </c>
      <c r="H258" s="12" t="s">
        <v>165</v>
      </c>
      <c r="I258" s="17">
        <f t="shared" si="13"/>
        <v>0</v>
      </c>
    </row>
    <row r="259" spans="1:16" x14ac:dyDescent="0.2">
      <c r="A259" s="299"/>
      <c r="B259" s="304"/>
      <c r="C259" s="18" t="s">
        <v>22</v>
      </c>
      <c r="D259" s="11">
        <v>5712</v>
      </c>
      <c r="E259" s="12">
        <f t="shared" si="14"/>
        <v>0.16951566951566951</v>
      </c>
      <c r="F259" s="14"/>
      <c r="G259" s="11">
        <v>27984</v>
      </c>
      <c r="H259" s="12">
        <f t="shared" si="15"/>
        <v>0.83048433048433046</v>
      </c>
      <c r="I259" s="17">
        <f t="shared" si="13"/>
        <v>33696</v>
      </c>
    </row>
    <row r="260" spans="1:16" x14ac:dyDescent="0.2">
      <c r="A260" s="299"/>
      <c r="B260" s="304"/>
      <c r="C260" s="18" t="s">
        <v>3</v>
      </c>
      <c r="D260" s="11">
        <v>0</v>
      </c>
      <c r="E260" s="12">
        <f t="shared" si="14"/>
        <v>0</v>
      </c>
      <c r="F260" s="14"/>
      <c r="G260" s="11">
        <v>1296</v>
      </c>
      <c r="H260" s="12">
        <f t="shared" si="15"/>
        <v>1</v>
      </c>
      <c r="I260" s="17">
        <f t="shared" si="13"/>
        <v>1296</v>
      </c>
    </row>
    <row r="261" spans="1:16" x14ac:dyDescent="0.2">
      <c r="A261" s="299"/>
      <c r="B261" s="304"/>
      <c r="C261" s="18" t="s">
        <v>139</v>
      </c>
      <c r="D261" s="11">
        <v>0</v>
      </c>
      <c r="E261" s="12" t="s">
        <v>165</v>
      </c>
      <c r="F261" s="14"/>
      <c r="G261" s="11">
        <v>0</v>
      </c>
      <c r="H261" s="12" t="s">
        <v>165</v>
      </c>
      <c r="I261" s="17">
        <f t="shared" si="13"/>
        <v>0</v>
      </c>
    </row>
    <row r="262" spans="1:16" x14ac:dyDescent="0.2">
      <c r="A262" s="299"/>
      <c r="B262" s="304"/>
      <c r="C262" s="18" t="s">
        <v>6</v>
      </c>
      <c r="D262" s="11">
        <v>1280</v>
      </c>
      <c r="E262" s="12">
        <f t="shared" si="14"/>
        <v>7.2727272727272724E-2</v>
      </c>
      <c r="F262" s="14"/>
      <c r="G262" s="11">
        <v>16320</v>
      </c>
      <c r="H262" s="12">
        <f t="shared" si="15"/>
        <v>0.92727272727272725</v>
      </c>
      <c r="I262" s="17">
        <f t="shared" si="13"/>
        <v>17600</v>
      </c>
    </row>
    <row r="263" spans="1:16" x14ac:dyDescent="0.2">
      <c r="A263" s="299"/>
      <c r="B263" s="304"/>
      <c r="C263" s="18" t="s">
        <v>9</v>
      </c>
      <c r="D263" s="11">
        <v>0</v>
      </c>
      <c r="E263" s="12" t="s">
        <v>165</v>
      </c>
      <c r="F263" s="14"/>
      <c r="G263" s="11">
        <v>0</v>
      </c>
      <c r="H263" s="12" t="s">
        <v>165</v>
      </c>
      <c r="I263" s="17">
        <f t="shared" si="13"/>
        <v>0</v>
      </c>
    </row>
    <row r="264" spans="1:16" x14ac:dyDescent="0.2">
      <c r="A264" s="299"/>
      <c r="B264" s="304"/>
      <c r="C264" s="18" t="s">
        <v>4</v>
      </c>
      <c r="D264" s="11">
        <v>0</v>
      </c>
      <c r="E264" s="12" t="s">
        <v>165</v>
      </c>
      <c r="F264" s="14"/>
      <c r="G264" s="11">
        <v>0</v>
      </c>
      <c r="H264" s="12" t="s">
        <v>165</v>
      </c>
      <c r="I264" s="17">
        <f t="shared" si="13"/>
        <v>0</v>
      </c>
    </row>
    <row r="265" spans="1:16" x14ac:dyDescent="0.2">
      <c r="A265" s="299"/>
      <c r="B265" s="304"/>
      <c r="C265" s="18" t="s">
        <v>19</v>
      </c>
      <c r="D265" s="11">
        <v>0</v>
      </c>
      <c r="E265" s="12" t="s">
        <v>165</v>
      </c>
      <c r="F265" s="14"/>
      <c r="G265" s="11">
        <v>0</v>
      </c>
      <c r="H265" s="12" t="s">
        <v>165</v>
      </c>
      <c r="I265" s="17">
        <f t="shared" si="13"/>
        <v>0</v>
      </c>
    </row>
    <row r="266" spans="1:16" x14ac:dyDescent="0.2">
      <c r="A266" s="299"/>
      <c r="B266" s="304"/>
      <c r="C266" s="18" t="s">
        <v>23</v>
      </c>
      <c r="D266" s="11">
        <v>0</v>
      </c>
      <c r="E266" s="12">
        <f t="shared" si="14"/>
        <v>0</v>
      </c>
      <c r="F266" s="14"/>
      <c r="G266" s="11">
        <v>11040</v>
      </c>
      <c r="H266" s="12">
        <f t="shared" si="15"/>
        <v>1</v>
      </c>
      <c r="I266" s="17">
        <f t="shared" si="13"/>
        <v>11040</v>
      </c>
    </row>
    <row r="267" spans="1:16" x14ac:dyDescent="0.2">
      <c r="A267" s="299"/>
      <c r="B267" s="304"/>
      <c r="C267" s="18" t="s">
        <v>24</v>
      </c>
      <c r="D267" s="11">
        <v>0</v>
      </c>
      <c r="E267" s="12">
        <f t="shared" si="14"/>
        <v>0</v>
      </c>
      <c r="F267" s="14"/>
      <c r="G267" s="11">
        <v>672</v>
      </c>
      <c r="H267" s="12">
        <f t="shared" si="15"/>
        <v>1</v>
      </c>
      <c r="I267" s="17">
        <f t="shared" si="13"/>
        <v>672</v>
      </c>
    </row>
    <row r="268" spans="1:16" x14ac:dyDescent="0.2">
      <c r="A268" s="299"/>
      <c r="B268" s="304"/>
      <c r="C268" s="18" t="s">
        <v>52</v>
      </c>
      <c r="D268" s="11">
        <v>0</v>
      </c>
      <c r="E268" s="12" t="s">
        <v>165</v>
      </c>
      <c r="F268" s="14"/>
      <c r="G268" s="11">
        <v>0</v>
      </c>
      <c r="H268" s="12" t="s">
        <v>165</v>
      </c>
      <c r="I268" s="17">
        <f t="shared" si="13"/>
        <v>0</v>
      </c>
    </row>
    <row r="269" spans="1:16" x14ac:dyDescent="0.2">
      <c r="A269" s="299"/>
      <c r="B269" s="304"/>
      <c r="C269" s="18" t="s">
        <v>25</v>
      </c>
      <c r="D269" s="11">
        <v>0</v>
      </c>
      <c r="E269" s="12">
        <f t="shared" si="14"/>
        <v>0</v>
      </c>
      <c r="F269" s="14"/>
      <c r="G269" s="11">
        <v>432</v>
      </c>
      <c r="H269" s="12">
        <f t="shared" si="15"/>
        <v>1</v>
      </c>
      <c r="I269" s="17">
        <f t="shared" si="13"/>
        <v>432</v>
      </c>
    </row>
    <row r="270" spans="1:16" x14ac:dyDescent="0.2">
      <c r="A270" s="299"/>
      <c r="B270" s="304"/>
      <c r="C270" s="18" t="s">
        <v>5</v>
      </c>
      <c r="D270" s="11">
        <v>0</v>
      </c>
      <c r="E270" s="12">
        <f t="shared" si="14"/>
        <v>0</v>
      </c>
      <c r="F270" s="14"/>
      <c r="G270" s="11">
        <v>720</v>
      </c>
      <c r="H270" s="12">
        <f t="shared" si="15"/>
        <v>1</v>
      </c>
      <c r="I270" s="17">
        <f t="shared" si="13"/>
        <v>720</v>
      </c>
    </row>
    <row r="271" spans="1:16" ht="13.5" thickBot="1" x14ac:dyDescent="0.25">
      <c r="A271" s="299"/>
      <c r="B271" s="305"/>
      <c r="C271" s="276" t="s">
        <v>26</v>
      </c>
      <c r="D271" s="208">
        <f>SUM(D246:D270)</f>
        <v>20768</v>
      </c>
      <c r="E271" s="206">
        <f t="shared" si="14"/>
        <v>0.13481512255920233</v>
      </c>
      <c r="F271" s="218"/>
      <c r="G271" s="208">
        <f>SUM(G246:G270)</f>
        <v>133280</v>
      </c>
      <c r="H271" s="206">
        <f t="shared" si="15"/>
        <v>0.86518487744079764</v>
      </c>
      <c r="I271" s="205">
        <f t="shared" si="13"/>
        <v>154048</v>
      </c>
      <c r="N271" s="284"/>
      <c r="O271" s="284"/>
      <c r="P271" s="284"/>
    </row>
    <row r="272" spans="1:16" x14ac:dyDescent="0.2">
      <c r="A272" s="299"/>
      <c r="B272" s="300" t="s">
        <v>514</v>
      </c>
      <c r="C272" s="187" t="s">
        <v>472</v>
      </c>
      <c r="D272" s="11">
        <v>0</v>
      </c>
      <c r="E272" s="12" t="s">
        <v>165</v>
      </c>
      <c r="F272" s="214"/>
      <c r="G272" s="11">
        <v>0</v>
      </c>
      <c r="H272" s="12" t="s">
        <v>165</v>
      </c>
      <c r="I272" s="279">
        <f t="shared" si="13"/>
        <v>0</v>
      </c>
    </row>
    <row r="273" spans="1:16" x14ac:dyDescent="0.2">
      <c r="A273" s="299"/>
      <c r="B273" s="306"/>
      <c r="C273" s="18" t="s">
        <v>473</v>
      </c>
      <c r="D273" s="11">
        <v>0</v>
      </c>
      <c r="E273" s="12" t="s">
        <v>165</v>
      </c>
      <c r="F273" s="14"/>
      <c r="G273" s="11">
        <v>0</v>
      </c>
      <c r="H273" s="12" t="s">
        <v>165</v>
      </c>
      <c r="I273" s="17">
        <f t="shared" si="13"/>
        <v>0</v>
      </c>
    </row>
    <row r="274" spans="1:16" ht="13.5" thickBot="1" x14ac:dyDescent="0.25">
      <c r="A274" s="299"/>
      <c r="B274" s="307"/>
      <c r="C274" s="276" t="s">
        <v>26</v>
      </c>
      <c r="D274" s="212">
        <f>SUM(D272:D273)</f>
        <v>0</v>
      </c>
      <c r="E274" s="249" t="s">
        <v>165</v>
      </c>
      <c r="F274" s="211"/>
      <c r="G274" s="212">
        <f>SUM(G272:G273)</f>
        <v>0</v>
      </c>
      <c r="H274" s="249" t="s">
        <v>165</v>
      </c>
      <c r="I274" s="280">
        <f t="shared" si="13"/>
        <v>0</v>
      </c>
    </row>
    <row r="275" spans="1:16" ht="15.75" thickBot="1" x14ac:dyDescent="0.25">
      <c r="A275" s="296" t="s">
        <v>519</v>
      </c>
      <c r="B275" s="297"/>
      <c r="C275" s="298"/>
      <c r="D275" s="245">
        <f>SUM(D271,D274)</f>
        <v>20768</v>
      </c>
      <c r="E275" s="246">
        <f t="shared" si="14"/>
        <v>0.13481512255920233</v>
      </c>
      <c r="F275" s="247"/>
      <c r="G275" s="245">
        <f>SUM(G271,G274)</f>
        <v>133280</v>
      </c>
      <c r="H275" s="246">
        <f t="shared" si="15"/>
        <v>0.86518487744079764</v>
      </c>
      <c r="I275" s="247">
        <f t="shared" si="13"/>
        <v>154048</v>
      </c>
      <c r="N275" s="284"/>
      <c r="O275" s="284"/>
      <c r="P275" s="284"/>
    </row>
    <row r="276" spans="1:16" x14ac:dyDescent="0.2">
      <c r="D276" s="2"/>
      <c r="E276" s="2"/>
      <c r="F276" s="2"/>
      <c r="G276" s="1"/>
      <c r="H276" s="1"/>
    </row>
  </sheetData>
  <mergeCells count="29">
    <mergeCell ref="B272:B274"/>
    <mergeCell ref="A275:C275"/>
    <mergeCell ref="A174:C174"/>
    <mergeCell ref="A175:A211"/>
    <mergeCell ref="B175:B190"/>
    <mergeCell ref="B191:B211"/>
    <mergeCell ref="A212:A243"/>
    <mergeCell ref="B212:B243"/>
    <mergeCell ref="A244:C244"/>
    <mergeCell ref="A245:A274"/>
    <mergeCell ref="B245:B271"/>
    <mergeCell ref="A114:C114"/>
    <mergeCell ref="A115:A155"/>
    <mergeCell ref="B115:B155"/>
    <mergeCell ref="A156:A173"/>
    <mergeCell ref="B156:B169"/>
    <mergeCell ref="B170:B173"/>
    <mergeCell ref="A39:C39"/>
    <mergeCell ref="A40:A78"/>
    <mergeCell ref="B40:B78"/>
    <mergeCell ref="A79:A113"/>
    <mergeCell ref="B79:B94"/>
    <mergeCell ref="B95:B113"/>
    <mergeCell ref="G6:H6"/>
    <mergeCell ref="B8:C8"/>
    <mergeCell ref="D6:E6"/>
    <mergeCell ref="A9:A38"/>
    <mergeCell ref="B9:B21"/>
    <mergeCell ref="B22:B38"/>
  </mergeCells>
  <printOptions horizontalCentered="1"/>
  <pageMargins left="0.25" right="0.25" top="1" bottom="1" header="0.5" footer="0.5"/>
  <pageSetup orientation="portrait" r:id="rId1"/>
  <headerFooter alignWithMargins="0">
    <oddFooter>&amp;C&amp;10Collin IRO tkm; 10/29/2020; Page &amp;P of &amp;N
...\Faculty Workload\F-T vs P-T Faculty Load Reports\202110 Contact Hours.xlsx</oddFooter>
  </headerFooter>
  <rowBreaks count="4" manualBreakCount="4">
    <brk id="21" min="1" max="8" man="1"/>
    <brk id="57" min="1" max="8" man="1"/>
    <brk id="97" min="1" max="8" man="1"/>
    <brk id="134" min="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276"/>
  <sheetViews>
    <sheetView zoomScale="140" zoomScaleNormal="140" workbookViewId="0">
      <pane ySplit="7" topLeftCell="A8" activePane="bottomLeft" state="frozen"/>
      <selection activeCell="A8" sqref="A8"/>
      <selection pane="bottomLeft" activeCell="A8" sqref="A8"/>
    </sheetView>
  </sheetViews>
  <sheetFormatPr defaultColWidth="8.88671875" defaultRowHeight="12.75" x14ac:dyDescent="0.2"/>
  <cols>
    <col min="1" max="1" width="1.77734375" style="9" customWidth="1"/>
    <col min="2" max="2" width="10.77734375" style="9" customWidth="1"/>
    <col min="3" max="3" width="25.77734375" style="9" customWidth="1"/>
    <col min="4" max="4" width="8.77734375" style="9" customWidth="1"/>
    <col min="5" max="5" width="6.77734375" style="9" customWidth="1"/>
    <col min="6" max="6" width="1.77734375" style="9" customWidth="1"/>
    <col min="7" max="7" width="8.77734375" style="9" customWidth="1"/>
    <col min="8" max="8" width="6.77734375" style="9" customWidth="1"/>
    <col min="9" max="9" width="8.77734375" style="9" customWidth="1"/>
    <col min="10" max="12" width="1.77734375" style="9" customWidth="1"/>
    <col min="13" max="13" width="25.88671875" style="9" bestFit="1" customWidth="1"/>
    <col min="14" max="16" width="8.88671875" style="9"/>
    <col min="17" max="17" width="1.77734375" style="9" customWidth="1"/>
    <col min="18" max="16384" width="8.88671875" style="9"/>
  </cols>
  <sheetData>
    <row r="1" spans="1:21" ht="12.75" customHeight="1" x14ac:dyDescent="0.2">
      <c r="B1" s="33" t="s">
        <v>286</v>
      </c>
      <c r="C1" s="33"/>
      <c r="D1" s="33"/>
      <c r="E1" s="33"/>
      <c r="F1" s="33"/>
      <c r="G1" s="33"/>
      <c r="H1" s="33"/>
      <c r="I1" s="33"/>
    </row>
    <row r="2" spans="1:21" ht="12.75" customHeight="1" x14ac:dyDescent="0.2">
      <c r="B2" s="33" t="s">
        <v>33</v>
      </c>
      <c r="C2" s="33"/>
      <c r="D2" s="33"/>
      <c r="E2" s="33"/>
      <c r="F2" s="33"/>
      <c r="G2" s="33"/>
      <c r="H2" s="33"/>
      <c r="I2" s="33"/>
    </row>
    <row r="3" spans="1:21" ht="12.75" customHeight="1" x14ac:dyDescent="0.2">
      <c r="B3" s="33" t="s">
        <v>45</v>
      </c>
      <c r="C3" s="33"/>
      <c r="D3" s="33"/>
      <c r="E3" s="33"/>
      <c r="F3" s="33"/>
      <c r="G3" s="33"/>
      <c r="H3" s="33"/>
      <c r="I3" s="33"/>
    </row>
    <row r="4" spans="1:21" ht="12.75" customHeight="1" x14ac:dyDescent="0.2">
      <c r="B4" s="33" t="s">
        <v>298</v>
      </c>
      <c r="C4" s="33"/>
      <c r="D4" s="33"/>
      <c r="E4" s="33"/>
      <c r="F4" s="33"/>
      <c r="G4" s="33"/>
      <c r="H4" s="33"/>
      <c r="I4" s="33"/>
    </row>
    <row r="5" spans="1:21" ht="12.75" customHeight="1" x14ac:dyDescent="0.2">
      <c r="B5" s="101"/>
    </row>
    <row r="6" spans="1:21" ht="12.75" customHeight="1" x14ac:dyDescent="0.2">
      <c r="D6" s="291" t="s">
        <v>50</v>
      </c>
      <c r="E6" s="291"/>
      <c r="F6" s="3"/>
      <c r="G6" s="291" t="s">
        <v>27</v>
      </c>
      <c r="H6" s="291"/>
      <c r="I6" s="3"/>
    </row>
    <row r="7" spans="1:21" ht="12.75" customHeight="1" x14ac:dyDescent="0.2">
      <c r="B7" s="4" t="s">
        <v>28</v>
      </c>
      <c r="C7" s="4" t="s">
        <v>29</v>
      </c>
      <c r="D7" s="5" t="s">
        <v>30</v>
      </c>
      <c r="E7" s="90" t="s">
        <v>31</v>
      </c>
      <c r="F7" s="5"/>
      <c r="G7" s="5" t="s">
        <v>30</v>
      </c>
      <c r="H7" s="90" t="s">
        <v>31</v>
      </c>
      <c r="I7" s="5" t="s">
        <v>32</v>
      </c>
    </row>
    <row r="8" spans="1:21" ht="12.75" customHeight="1" thickBot="1" x14ac:dyDescent="0.25">
      <c r="A8" s="236"/>
      <c r="B8" s="295" t="s">
        <v>47</v>
      </c>
      <c r="C8" s="295"/>
      <c r="D8" s="208">
        <f>SUM(D39,D114,D174,D244,D275)</f>
        <v>3054568</v>
      </c>
      <c r="E8" s="206">
        <f>D8/$I8</f>
        <v>0.66010915924560143</v>
      </c>
      <c r="F8" s="205"/>
      <c r="G8" s="208">
        <f>SUM(G39,G114,G174,G244,G275)</f>
        <v>1572800</v>
      </c>
      <c r="H8" s="206">
        <f>G8/$I8</f>
        <v>0.33989084075439863</v>
      </c>
      <c r="I8" s="208">
        <f>+D8+G8</f>
        <v>4627368</v>
      </c>
      <c r="N8" s="16"/>
      <c r="O8" s="16"/>
      <c r="P8" s="16"/>
    </row>
    <row r="9" spans="1:21" ht="12.75" customHeight="1" x14ac:dyDescent="0.2">
      <c r="A9" s="308" t="s">
        <v>441</v>
      </c>
      <c r="B9" s="309" t="s">
        <v>509</v>
      </c>
      <c r="C9" s="190" t="s">
        <v>312</v>
      </c>
      <c r="D9" s="94"/>
      <c r="E9" s="95"/>
      <c r="F9" s="94"/>
      <c r="G9" s="94"/>
      <c r="H9" s="95"/>
      <c r="I9" s="94"/>
      <c r="N9" s="16"/>
      <c r="O9" s="16"/>
    </row>
    <row r="10" spans="1:21" ht="12.75" customHeight="1" x14ac:dyDescent="0.2">
      <c r="A10" s="308"/>
      <c r="B10" s="310"/>
      <c r="C10" s="191" t="s">
        <v>15</v>
      </c>
      <c r="D10" s="11">
        <v>0</v>
      </c>
      <c r="E10" s="12" t="s">
        <v>165</v>
      </c>
      <c r="F10" s="19"/>
      <c r="G10" s="11">
        <v>0</v>
      </c>
      <c r="H10" s="12" t="s">
        <v>165</v>
      </c>
      <c r="I10" s="19">
        <f t="shared" ref="I10:I73" si="0">+D10+G10</f>
        <v>0</v>
      </c>
    </row>
    <row r="11" spans="1:21" ht="12.75" customHeight="1" x14ac:dyDescent="0.2">
      <c r="A11" s="308"/>
      <c r="B11" s="310"/>
      <c r="C11" s="191" t="s">
        <v>39</v>
      </c>
      <c r="D11" s="11">
        <v>8592</v>
      </c>
      <c r="E11" s="12">
        <f t="shared" ref="E11:E74" si="1">+D11/$I11</f>
        <v>0.82488479262672809</v>
      </c>
      <c r="F11" s="11"/>
      <c r="G11" s="11">
        <v>1824</v>
      </c>
      <c r="H11" s="12">
        <f t="shared" ref="H11:H74" si="2">+G11/$I11</f>
        <v>0.17511520737327188</v>
      </c>
      <c r="I11" s="11">
        <f t="shared" si="0"/>
        <v>10416</v>
      </c>
    </row>
    <row r="12" spans="1:21" ht="12.75" customHeight="1" x14ac:dyDescent="0.2">
      <c r="A12" s="308"/>
      <c r="B12" s="311"/>
      <c r="C12" s="18" t="s">
        <v>357</v>
      </c>
      <c r="D12" s="11">
        <v>1632</v>
      </c>
      <c r="E12" s="12">
        <f t="shared" si="1"/>
        <v>1</v>
      </c>
      <c r="F12" s="11"/>
      <c r="G12" s="11">
        <v>0</v>
      </c>
      <c r="H12" s="12">
        <f t="shared" si="2"/>
        <v>0</v>
      </c>
      <c r="I12" s="11">
        <f t="shared" si="0"/>
        <v>1632</v>
      </c>
      <c r="N12" s="16"/>
      <c r="O12" s="16"/>
    </row>
    <row r="13" spans="1:21" ht="12.75" customHeight="1" x14ac:dyDescent="0.2">
      <c r="A13" s="308"/>
      <c r="B13" s="311"/>
      <c r="C13" s="18" t="s">
        <v>1</v>
      </c>
      <c r="D13" s="11">
        <v>40704</v>
      </c>
      <c r="E13" s="12">
        <f t="shared" si="1"/>
        <v>0.9053380782918149</v>
      </c>
      <c r="F13" s="11"/>
      <c r="G13" s="11">
        <v>4256</v>
      </c>
      <c r="H13" s="12">
        <f t="shared" si="2"/>
        <v>9.4661921708185048E-2</v>
      </c>
      <c r="I13" s="11">
        <f t="shared" si="0"/>
        <v>44960</v>
      </c>
      <c r="N13" s="16"/>
      <c r="O13" s="16"/>
    </row>
    <row r="14" spans="1:21" ht="12.75" customHeight="1" x14ac:dyDescent="0.2">
      <c r="A14" s="308"/>
      <c r="B14" s="311"/>
      <c r="C14" s="18" t="s">
        <v>17</v>
      </c>
      <c r="D14" s="11">
        <v>0</v>
      </c>
      <c r="E14" s="12" t="s">
        <v>165</v>
      </c>
      <c r="F14" s="14"/>
      <c r="G14" s="11">
        <v>0</v>
      </c>
      <c r="H14" s="12" t="s">
        <v>165</v>
      </c>
      <c r="I14" s="11">
        <f t="shared" si="0"/>
        <v>0</v>
      </c>
    </row>
    <row r="15" spans="1:21" ht="12.75" customHeight="1" x14ac:dyDescent="0.2">
      <c r="A15" s="308"/>
      <c r="B15" s="311"/>
      <c r="C15" s="18" t="s">
        <v>22</v>
      </c>
      <c r="D15" s="17">
        <v>12720</v>
      </c>
      <c r="E15" s="12">
        <f t="shared" si="1"/>
        <v>0.65920398009950254</v>
      </c>
      <c r="F15" s="11"/>
      <c r="G15" s="17">
        <v>6576</v>
      </c>
      <c r="H15" s="12">
        <f t="shared" si="2"/>
        <v>0.34079601990049752</v>
      </c>
      <c r="I15" s="11">
        <f t="shared" si="0"/>
        <v>19296</v>
      </c>
      <c r="O15" s="16"/>
      <c r="P15" s="16"/>
    </row>
    <row r="16" spans="1:21" ht="12.75" customHeight="1" x14ac:dyDescent="0.2">
      <c r="A16" s="308"/>
      <c r="B16" s="311"/>
      <c r="C16" s="18" t="s">
        <v>6</v>
      </c>
      <c r="D16" s="17">
        <v>11584</v>
      </c>
      <c r="E16" s="12">
        <f t="shared" si="1"/>
        <v>1</v>
      </c>
      <c r="F16" s="11"/>
      <c r="G16" s="17">
        <v>0</v>
      </c>
      <c r="H16" s="12">
        <f t="shared" si="2"/>
        <v>0</v>
      </c>
      <c r="I16" s="11">
        <f t="shared" si="0"/>
        <v>11584</v>
      </c>
      <c r="N16" s="16"/>
      <c r="O16" s="16"/>
      <c r="P16" s="16"/>
      <c r="S16" s="16"/>
      <c r="T16" s="16"/>
      <c r="U16" s="16"/>
    </row>
    <row r="17" spans="1:16" ht="12.75" customHeight="1" x14ac:dyDescent="0.2">
      <c r="A17" s="308"/>
      <c r="B17" s="311"/>
      <c r="C17" s="18" t="s">
        <v>19</v>
      </c>
      <c r="D17" s="11">
        <v>0</v>
      </c>
      <c r="E17" s="12">
        <f t="shared" si="1"/>
        <v>0</v>
      </c>
      <c r="F17" s="11"/>
      <c r="G17" s="11">
        <v>2304</v>
      </c>
      <c r="H17" s="12">
        <f t="shared" si="2"/>
        <v>1</v>
      </c>
      <c r="I17" s="11">
        <f t="shared" si="0"/>
        <v>2304</v>
      </c>
      <c r="N17" s="16"/>
      <c r="P17" s="16"/>
    </row>
    <row r="18" spans="1:16" ht="12.75" customHeight="1" x14ac:dyDescent="0.2">
      <c r="A18" s="308"/>
      <c r="B18" s="311"/>
      <c r="C18" s="18" t="s">
        <v>23</v>
      </c>
      <c r="D18" s="11">
        <v>7247.9999999999991</v>
      </c>
      <c r="E18" s="12">
        <f t="shared" si="1"/>
        <v>0.64255319148936163</v>
      </c>
      <c r="F18" s="11"/>
      <c r="G18" s="11">
        <v>4032</v>
      </c>
      <c r="H18" s="12">
        <f t="shared" si="2"/>
        <v>0.35744680851063831</v>
      </c>
      <c r="I18" s="11">
        <f t="shared" si="0"/>
        <v>11280</v>
      </c>
      <c r="N18" s="16"/>
      <c r="P18" s="16"/>
    </row>
    <row r="19" spans="1:16" ht="12.75" customHeight="1" x14ac:dyDescent="0.2">
      <c r="A19" s="308"/>
      <c r="B19" s="311"/>
      <c r="C19" s="18" t="s">
        <v>24</v>
      </c>
      <c r="D19" s="11">
        <v>2880</v>
      </c>
      <c r="E19" s="12">
        <f t="shared" si="1"/>
        <v>1</v>
      </c>
      <c r="F19" s="11"/>
      <c r="G19" s="11">
        <v>0</v>
      </c>
      <c r="H19" s="12">
        <f t="shared" si="2"/>
        <v>0</v>
      </c>
      <c r="I19" s="11">
        <f t="shared" si="0"/>
        <v>2880</v>
      </c>
      <c r="N19" s="16"/>
      <c r="O19" s="16"/>
    </row>
    <row r="20" spans="1:16" ht="12.75" customHeight="1" x14ac:dyDescent="0.2">
      <c r="A20" s="308"/>
      <c r="B20" s="311"/>
      <c r="C20" s="18" t="s">
        <v>5</v>
      </c>
      <c r="D20" s="11">
        <v>5472</v>
      </c>
      <c r="E20" s="12">
        <f t="shared" si="1"/>
        <v>1</v>
      </c>
      <c r="F20" s="11"/>
      <c r="G20" s="11">
        <v>0</v>
      </c>
      <c r="H20" s="12">
        <f t="shared" si="2"/>
        <v>0</v>
      </c>
      <c r="I20" s="11">
        <f t="shared" si="0"/>
        <v>5472</v>
      </c>
    </row>
    <row r="21" spans="1:16" ht="12.75" customHeight="1" thickBot="1" x14ac:dyDescent="0.25">
      <c r="A21" s="308"/>
      <c r="B21" s="312"/>
      <c r="C21" s="204" t="s">
        <v>26</v>
      </c>
      <c r="D21" s="205">
        <f>SUM(D10:D20)</f>
        <v>90832</v>
      </c>
      <c r="E21" s="206">
        <f t="shared" si="1"/>
        <v>0.82706876456876455</v>
      </c>
      <c r="F21" s="207"/>
      <c r="G21" s="205">
        <f>SUM(G10:G20)</f>
        <v>18992</v>
      </c>
      <c r="H21" s="206">
        <f t="shared" si="2"/>
        <v>0.17293123543123542</v>
      </c>
      <c r="I21" s="208">
        <f t="shared" si="0"/>
        <v>109824</v>
      </c>
      <c r="N21" s="16"/>
      <c r="P21" s="16"/>
    </row>
    <row r="22" spans="1:16" ht="12.75" customHeight="1" x14ac:dyDescent="0.2">
      <c r="A22" s="308"/>
      <c r="B22" s="313" t="s">
        <v>510</v>
      </c>
      <c r="C22" s="187" t="s">
        <v>479</v>
      </c>
      <c r="D22" s="11">
        <v>0</v>
      </c>
      <c r="E22" s="12" t="s">
        <v>165</v>
      </c>
      <c r="F22" s="19"/>
      <c r="G22" s="11">
        <v>0</v>
      </c>
      <c r="H22" s="12" t="s">
        <v>165</v>
      </c>
      <c r="I22" s="19">
        <f t="shared" si="0"/>
        <v>0</v>
      </c>
      <c r="N22" s="16"/>
      <c r="O22" s="16"/>
    </row>
    <row r="23" spans="1:16" ht="12.75" customHeight="1" x14ac:dyDescent="0.2">
      <c r="A23" s="308"/>
      <c r="B23" s="313"/>
      <c r="C23" s="18" t="s">
        <v>480</v>
      </c>
      <c r="D23" s="11">
        <v>0</v>
      </c>
      <c r="E23" s="12" t="s">
        <v>165</v>
      </c>
      <c r="F23" s="14"/>
      <c r="G23" s="11">
        <v>0</v>
      </c>
      <c r="H23" s="12" t="s">
        <v>165</v>
      </c>
      <c r="I23" s="11">
        <f t="shared" si="0"/>
        <v>0</v>
      </c>
      <c r="N23" s="16"/>
      <c r="O23" s="16"/>
      <c r="P23" s="16"/>
    </row>
    <row r="24" spans="1:16" ht="12.75" customHeight="1" x14ac:dyDescent="0.2">
      <c r="A24" s="308"/>
      <c r="B24" s="313"/>
      <c r="C24" s="18" t="s">
        <v>101</v>
      </c>
      <c r="D24" s="11">
        <v>6080</v>
      </c>
      <c r="E24" s="12">
        <f t="shared" si="1"/>
        <v>0.71969696969696972</v>
      </c>
      <c r="F24" s="14"/>
      <c r="G24" s="11">
        <v>2368</v>
      </c>
      <c r="H24" s="12">
        <f t="shared" si="2"/>
        <v>0.28030303030303028</v>
      </c>
      <c r="I24" s="11">
        <f t="shared" si="0"/>
        <v>8448</v>
      </c>
    </row>
    <row r="25" spans="1:16" ht="12.75" customHeight="1" x14ac:dyDescent="0.2">
      <c r="A25" s="308"/>
      <c r="B25" s="313"/>
      <c r="C25" s="18" t="s">
        <v>481</v>
      </c>
      <c r="D25" s="11">
        <v>0</v>
      </c>
      <c r="E25" s="12" t="s">
        <v>165</v>
      </c>
      <c r="F25" s="11"/>
      <c r="G25" s="11">
        <v>0</v>
      </c>
      <c r="H25" s="12" t="s">
        <v>165</v>
      </c>
      <c r="I25" s="11">
        <f t="shared" si="0"/>
        <v>0</v>
      </c>
    </row>
    <row r="26" spans="1:16" ht="12.75" customHeight="1" x14ac:dyDescent="0.2">
      <c r="A26" s="308"/>
      <c r="B26" s="313"/>
      <c r="C26" s="18" t="s">
        <v>482</v>
      </c>
      <c r="D26" s="11">
        <v>0</v>
      </c>
      <c r="E26" s="12" t="s">
        <v>165</v>
      </c>
      <c r="F26" s="11"/>
      <c r="G26" s="11">
        <v>0</v>
      </c>
      <c r="H26" s="12" t="s">
        <v>165</v>
      </c>
      <c r="I26" s="11">
        <f t="shared" si="0"/>
        <v>0</v>
      </c>
    </row>
    <row r="27" spans="1:16" ht="12.75" customHeight="1" x14ac:dyDescent="0.2">
      <c r="A27" s="308"/>
      <c r="B27" s="313"/>
      <c r="C27" s="18" t="s">
        <v>483</v>
      </c>
      <c r="D27" s="11">
        <v>7376</v>
      </c>
      <c r="E27" s="12">
        <f t="shared" si="1"/>
        <v>0.73642172523961658</v>
      </c>
      <c r="F27" s="11"/>
      <c r="G27" s="11">
        <v>2640</v>
      </c>
      <c r="H27" s="12">
        <f t="shared" si="2"/>
        <v>0.26357827476038337</v>
      </c>
      <c r="I27" s="11">
        <f t="shared" si="0"/>
        <v>10016</v>
      </c>
    </row>
    <row r="28" spans="1:16" ht="12.75" customHeight="1" x14ac:dyDescent="0.2">
      <c r="A28" s="308"/>
      <c r="B28" s="313"/>
      <c r="C28" s="18" t="s">
        <v>484</v>
      </c>
      <c r="D28" s="11">
        <v>0</v>
      </c>
      <c r="E28" s="12" t="s">
        <v>165</v>
      </c>
      <c r="F28" s="11"/>
      <c r="G28" s="11">
        <v>0</v>
      </c>
      <c r="H28" s="12" t="s">
        <v>165</v>
      </c>
      <c r="I28" s="11">
        <f t="shared" si="0"/>
        <v>0</v>
      </c>
    </row>
    <row r="29" spans="1:16" ht="12.75" customHeight="1" x14ac:dyDescent="0.2">
      <c r="A29" s="308"/>
      <c r="B29" s="313"/>
      <c r="C29" s="18" t="s">
        <v>103</v>
      </c>
      <c r="D29" s="11">
        <v>0</v>
      </c>
      <c r="E29" s="12" t="s">
        <v>165</v>
      </c>
      <c r="F29" s="11"/>
      <c r="G29" s="11">
        <v>0</v>
      </c>
      <c r="H29" s="12" t="s">
        <v>165</v>
      </c>
      <c r="I29" s="11">
        <f t="shared" si="0"/>
        <v>0</v>
      </c>
    </row>
    <row r="30" spans="1:16" ht="12.75" customHeight="1" x14ac:dyDescent="0.2">
      <c r="A30" s="308"/>
      <c r="B30" s="313"/>
      <c r="C30" s="18" t="s">
        <v>104</v>
      </c>
      <c r="D30" s="11">
        <v>8448</v>
      </c>
      <c r="E30" s="12">
        <f t="shared" si="1"/>
        <v>1</v>
      </c>
      <c r="F30" s="11"/>
      <c r="G30" s="11">
        <v>0</v>
      </c>
      <c r="H30" s="12">
        <f t="shared" si="2"/>
        <v>0</v>
      </c>
      <c r="I30" s="11">
        <f t="shared" si="0"/>
        <v>8448</v>
      </c>
    </row>
    <row r="31" spans="1:16" ht="12.75" customHeight="1" x14ac:dyDescent="0.2">
      <c r="A31" s="308"/>
      <c r="B31" s="313"/>
      <c r="C31" s="18" t="s">
        <v>485</v>
      </c>
      <c r="D31" s="11">
        <v>0</v>
      </c>
      <c r="E31" s="12" t="s">
        <v>165</v>
      </c>
      <c r="F31" s="11"/>
      <c r="G31" s="11">
        <v>0</v>
      </c>
      <c r="H31" s="12" t="s">
        <v>165</v>
      </c>
      <c r="I31" s="11">
        <f t="shared" si="0"/>
        <v>0</v>
      </c>
    </row>
    <row r="32" spans="1:16" ht="12.75" customHeight="1" x14ac:dyDescent="0.2">
      <c r="A32" s="308"/>
      <c r="B32" s="313"/>
      <c r="C32" s="18" t="s">
        <v>131</v>
      </c>
      <c r="D32" s="73">
        <v>6896</v>
      </c>
      <c r="E32" s="20">
        <f t="shared" si="1"/>
        <v>0.37510879025239341</v>
      </c>
      <c r="F32" s="19"/>
      <c r="G32" s="73">
        <v>11488</v>
      </c>
      <c r="H32" s="20">
        <f t="shared" si="2"/>
        <v>0.62489120974760659</v>
      </c>
      <c r="I32" s="19">
        <f t="shared" si="0"/>
        <v>18384</v>
      </c>
      <c r="N32" s="16"/>
      <c r="O32" s="16"/>
      <c r="P32" s="16"/>
    </row>
    <row r="33" spans="1:16" ht="12.75" customHeight="1" x14ac:dyDescent="0.2">
      <c r="A33" s="308"/>
      <c r="B33" s="313"/>
      <c r="C33" s="18" t="s">
        <v>478</v>
      </c>
      <c r="D33" s="11">
        <v>0</v>
      </c>
      <c r="E33" s="12" t="s">
        <v>165</v>
      </c>
      <c r="F33" s="14"/>
      <c r="G33" s="11">
        <v>0</v>
      </c>
      <c r="H33" s="12" t="s">
        <v>165</v>
      </c>
      <c r="I33" s="11">
        <f t="shared" si="0"/>
        <v>0</v>
      </c>
    </row>
    <row r="34" spans="1:16" ht="12.75" customHeight="1" x14ac:dyDescent="0.2">
      <c r="A34" s="308"/>
      <c r="B34" s="313"/>
      <c r="C34" s="18" t="s">
        <v>105</v>
      </c>
      <c r="D34" s="11">
        <v>11360</v>
      </c>
      <c r="E34" s="12">
        <f t="shared" si="1"/>
        <v>0.63791554357592095</v>
      </c>
      <c r="F34" s="11"/>
      <c r="G34" s="11">
        <v>6448</v>
      </c>
      <c r="H34" s="12">
        <f t="shared" si="2"/>
        <v>0.36208445642407905</v>
      </c>
      <c r="I34" s="11">
        <f t="shared" si="0"/>
        <v>17808</v>
      </c>
    </row>
    <row r="35" spans="1:16" ht="12.75" customHeight="1" x14ac:dyDescent="0.2">
      <c r="A35" s="308"/>
      <c r="B35" s="313"/>
      <c r="C35" s="18" t="s">
        <v>477</v>
      </c>
      <c r="D35" s="11">
        <v>0</v>
      </c>
      <c r="E35" s="12" t="s">
        <v>165</v>
      </c>
      <c r="F35" s="11"/>
      <c r="G35" s="11">
        <v>0</v>
      </c>
      <c r="H35" s="12" t="s">
        <v>165</v>
      </c>
      <c r="I35" s="11">
        <f t="shared" si="0"/>
        <v>0</v>
      </c>
    </row>
    <row r="36" spans="1:16" ht="12.75" customHeight="1" x14ac:dyDescent="0.2">
      <c r="A36" s="308"/>
      <c r="B36" s="313"/>
      <c r="C36" s="18" t="s">
        <v>476</v>
      </c>
      <c r="D36" s="11">
        <v>0</v>
      </c>
      <c r="E36" s="12" t="s">
        <v>165</v>
      </c>
      <c r="F36" s="11"/>
      <c r="G36" s="11">
        <v>0</v>
      </c>
      <c r="H36" s="12" t="s">
        <v>165</v>
      </c>
      <c r="I36" s="11">
        <f t="shared" si="0"/>
        <v>0</v>
      </c>
    </row>
    <row r="37" spans="1:16" ht="12.75" customHeight="1" x14ac:dyDescent="0.2">
      <c r="A37" s="308"/>
      <c r="B37" s="313"/>
      <c r="C37" s="18" t="s">
        <v>475</v>
      </c>
      <c r="D37" s="17">
        <v>8288</v>
      </c>
      <c r="E37" s="12">
        <f t="shared" si="1"/>
        <v>0.85197368421052633</v>
      </c>
      <c r="F37" s="11"/>
      <c r="G37" s="17">
        <v>1440</v>
      </c>
      <c r="H37" s="12">
        <f t="shared" si="2"/>
        <v>0.14802631578947367</v>
      </c>
      <c r="I37" s="11">
        <f t="shared" si="0"/>
        <v>9728</v>
      </c>
      <c r="N37" s="16"/>
      <c r="O37" s="16"/>
      <c r="P37" s="16"/>
    </row>
    <row r="38" spans="1:16" ht="12.75" customHeight="1" thickBot="1" x14ac:dyDescent="0.25">
      <c r="A38" s="308"/>
      <c r="B38" s="314"/>
      <c r="C38" s="276" t="s">
        <v>26</v>
      </c>
      <c r="D38" s="205">
        <f>SUM(D22:D37)</f>
        <v>48448</v>
      </c>
      <c r="E38" s="206">
        <f t="shared" si="1"/>
        <v>0.66520210896309317</v>
      </c>
      <c r="F38" s="208"/>
      <c r="G38" s="205">
        <f>SUM(G22:G37)</f>
        <v>24384</v>
      </c>
      <c r="H38" s="206">
        <f t="shared" si="2"/>
        <v>0.33479789103690688</v>
      </c>
      <c r="I38" s="208">
        <f t="shared" si="0"/>
        <v>72832</v>
      </c>
      <c r="N38" s="16"/>
      <c r="O38" s="16"/>
      <c r="P38" s="16"/>
    </row>
    <row r="39" spans="1:16" ht="12.75" customHeight="1" thickBot="1" x14ac:dyDescent="0.25">
      <c r="A39" s="296" t="s">
        <v>515</v>
      </c>
      <c r="B39" s="297"/>
      <c r="C39" s="298"/>
      <c r="D39" s="245">
        <f>SUM(D21,D38)</f>
        <v>139280</v>
      </c>
      <c r="E39" s="246">
        <f t="shared" si="1"/>
        <v>0.76252627890679747</v>
      </c>
      <c r="F39" s="247"/>
      <c r="G39" s="245">
        <f>SUM(G21,G38)</f>
        <v>43376</v>
      </c>
      <c r="H39" s="246">
        <f t="shared" si="2"/>
        <v>0.23747372109320253</v>
      </c>
      <c r="I39" s="247">
        <f t="shared" si="0"/>
        <v>182656</v>
      </c>
      <c r="N39" s="16"/>
      <c r="O39" s="16"/>
      <c r="P39" s="16"/>
    </row>
    <row r="40" spans="1:16" ht="12.75" customHeight="1" x14ac:dyDescent="0.2">
      <c r="A40" s="315" t="s">
        <v>133</v>
      </c>
      <c r="B40" s="309" t="s">
        <v>509</v>
      </c>
      <c r="C40" s="192" t="s">
        <v>86</v>
      </c>
      <c r="D40" s="79"/>
      <c r="E40" s="78"/>
      <c r="F40" s="79"/>
      <c r="G40" s="79"/>
      <c r="H40" s="78"/>
      <c r="I40" s="79"/>
    </row>
    <row r="41" spans="1:16" ht="12.75" customHeight="1" x14ac:dyDescent="0.2">
      <c r="A41" s="316"/>
      <c r="B41" s="316"/>
      <c r="C41" s="18" t="s">
        <v>20</v>
      </c>
      <c r="D41" s="11">
        <v>0</v>
      </c>
      <c r="E41" s="12">
        <f t="shared" si="1"/>
        <v>0</v>
      </c>
      <c r="F41" s="14"/>
      <c r="G41" s="11">
        <v>3024</v>
      </c>
      <c r="H41" s="12">
        <f t="shared" si="2"/>
        <v>1</v>
      </c>
      <c r="I41" s="11">
        <f t="shared" si="0"/>
        <v>3024</v>
      </c>
      <c r="N41" s="16"/>
      <c r="O41" s="16"/>
      <c r="P41" s="16"/>
    </row>
    <row r="42" spans="1:16" ht="12.75" customHeight="1" x14ac:dyDescent="0.2">
      <c r="A42" s="316"/>
      <c r="B42" s="316"/>
      <c r="C42" s="18" t="s">
        <v>7</v>
      </c>
      <c r="D42" s="11">
        <v>21312</v>
      </c>
      <c r="E42" s="12">
        <f t="shared" si="1"/>
        <v>0.70926517571884984</v>
      </c>
      <c r="F42" s="11"/>
      <c r="G42" s="11">
        <v>8736</v>
      </c>
      <c r="H42" s="12">
        <f t="shared" si="2"/>
        <v>0.29073482428115016</v>
      </c>
      <c r="I42" s="11">
        <f t="shared" si="0"/>
        <v>30048</v>
      </c>
      <c r="N42" s="16"/>
      <c r="O42" s="16"/>
      <c r="P42" s="16"/>
    </row>
    <row r="43" spans="1:16" ht="12.75" customHeight="1" x14ac:dyDescent="0.2">
      <c r="A43" s="316"/>
      <c r="B43" s="316"/>
      <c r="C43" s="18" t="s">
        <v>357</v>
      </c>
      <c r="D43" s="11">
        <v>6768</v>
      </c>
      <c r="E43" s="12">
        <f t="shared" si="1"/>
        <v>0.64090909090909087</v>
      </c>
      <c r="F43" s="11"/>
      <c r="G43" s="11">
        <v>3792</v>
      </c>
      <c r="H43" s="12">
        <f t="shared" si="2"/>
        <v>0.35909090909090907</v>
      </c>
      <c r="I43" s="11">
        <f t="shared" si="0"/>
        <v>10560</v>
      </c>
    </row>
    <row r="44" spans="1:16" ht="12.75" customHeight="1" x14ac:dyDescent="0.2">
      <c r="A44" s="316"/>
      <c r="B44" s="316"/>
      <c r="C44" s="18" t="s">
        <v>21</v>
      </c>
      <c r="D44" s="11">
        <v>0</v>
      </c>
      <c r="E44" s="12">
        <f t="shared" si="1"/>
        <v>0</v>
      </c>
      <c r="F44" s="11"/>
      <c r="G44" s="11">
        <v>2304</v>
      </c>
      <c r="H44" s="12">
        <f t="shared" si="2"/>
        <v>1</v>
      </c>
      <c r="I44" s="11">
        <f t="shared" si="0"/>
        <v>2304</v>
      </c>
    </row>
    <row r="45" spans="1:16" ht="12.75" customHeight="1" x14ac:dyDescent="0.2">
      <c r="A45" s="316"/>
      <c r="B45" s="316"/>
      <c r="C45" s="18" t="s">
        <v>22</v>
      </c>
      <c r="D45" s="11">
        <v>86447.999999999971</v>
      </c>
      <c r="E45" s="12">
        <f t="shared" si="1"/>
        <v>0.66384076667895309</v>
      </c>
      <c r="F45" s="11"/>
      <c r="G45" s="11">
        <v>43775.999999999993</v>
      </c>
      <c r="H45" s="12">
        <f t="shared" si="2"/>
        <v>0.33615923332104686</v>
      </c>
      <c r="I45" s="11">
        <f t="shared" si="0"/>
        <v>130223.99999999997</v>
      </c>
      <c r="N45" s="16"/>
      <c r="O45" s="16"/>
      <c r="P45" s="16"/>
    </row>
    <row r="46" spans="1:16" ht="12.75" customHeight="1" x14ac:dyDescent="0.2">
      <c r="A46" s="316"/>
      <c r="B46" s="316"/>
      <c r="C46" s="18" t="s">
        <v>23</v>
      </c>
      <c r="D46" s="199">
        <v>59136</v>
      </c>
      <c r="E46" s="200">
        <f t="shared" si="1"/>
        <v>0.53728739642389878</v>
      </c>
      <c r="F46" s="189"/>
      <c r="G46" s="199">
        <v>50928.000000000015</v>
      </c>
      <c r="H46" s="200">
        <f t="shared" si="2"/>
        <v>0.46271260357610122</v>
      </c>
      <c r="I46" s="199">
        <f t="shared" si="0"/>
        <v>110064.00000000001</v>
      </c>
    </row>
    <row r="47" spans="1:16" ht="12.75" customHeight="1" x14ac:dyDescent="0.2">
      <c r="A47" s="316"/>
      <c r="B47" s="316"/>
      <c r="C47" s="18" t="s">
        <v>24</v>
      </c>
      <c r="D47" s="199">
        <v>19392</v>
      </c>
      <c r="E47" s="200">
        <f t="shared" si="1"/>
        <v>0.47141190198366395</v>
      </c>
      <c r="F47" s="189"/>
      <c r="G47" s="199">
        <v>21744.000000000004</v>
      </c>
      <c r="H47" s="200">
        <f t="shared" si="2"/>
        <v>0.52858809801633611</v>
      </c>
      <c r="I47" s="199">
        <f t="shared" si="0"/>
        <v>41136</v>
      </c>
    </row>
    <row r="48" spans="1:16" ht="12.75" customHeight="1" x14ac:dyDescent="0.2">
      <c r="A48" s="316"/>
      <c r="B48" s="316"/>
      <c r="C48" s="18" t="s">
        <v>25</v>
      </c>
      <c r="D48" s="199">
        <v>12720</v>
      </c>
      <c r="E48" s="200">
        <f t="shared" si="1"/>
        <v>0.6955380577427821</v>
      </c>
      <c r="F48" s="189"/>
      <c r="G48" s="199">
        <v>5568</v>
      </c>
      <c r="H48" s="200">
        <f t="shared" si="2"/>
        <v>0.30446194225721784</v>
      </c>
      <c r="I48" s="199">
        <f t="shared" si="0"/>
        <v>18288</v>
      </c>
      <c r="N48" s="16"/>
      <c r="O48" s="16"/>
      <c r="P48" s="16"/>
    </row>
    <row r="49" spans="1:16" ht="12.75" customHeight="1" x14ac:dyDescent="0.2">
      <c r="A49" s="316"/>
      <c r="B49" s="316"/>
      <c r="C49" s="61" t="s">
        <v>91</v>
      </c>
      <c r="D49" s="59">
        <f>SUM(D41:D48)</f>
        <v>205775.99999999997</v>
      </c>
      <c r="E49" s="60">
        <f t="shared" si="1"/>
        <v>0.59533398139147331</v>
      </c>
      <c r="F49" s="59"/>
      <c r="G49" s="59">
        <f>SUM(G41:G48)</f>
        <v>139872</v>
      </c>
      <c r="H49" s="60">
        <f t="shared" si="2"/>
        <v>0.40466601860852658</v>
      </c>
      <c r="I49" s="59">
        <f t="shared" si="0"/>
        <v>345648</v>
      </c>
      <c r="N49" s="16"/>
      <c r="O49" s="16"/>
      <c r="P49" s="16"/>
    </row>
    <row r="50" spans="1:16" ht="12.75" customHeight="1" x14ac:dyDescent="0.2">
      <c r="A50" s="316"/>
      <c r="B50" s="316"/>
      <c r="C50" s="192" t="s">
        <v>129</v>
      </c>
      <c r="D50" s="79"/>
      <c r="E50" s="78"/>
      <c r="F50" s="79"/>
      <c r="G50" s="79"/>
      <c r="H50" s="78"/>
      <c r="I50" s="79"/>
    </row>
    <row r="51" spans="1:16" ht="12.75" customHeight="1" x14ac:dyDescent="0.2">
      <c r="A51" s="316"/>
      <c r="B51" s="316"/>
      <c r="C51" s="18" t="s">
        <v>8</v>
      </c>
      <c r="D51" s="19">
        <v>3552</v>
      </c>
      <c r="E51" s="20">
        <f t="shared" si="1"/>
        <v>1</v>
      </c>
      <c r="F51" s="19"/>
      <c r="G51" s="19">
        <v>0</v>
      </c>
      <c r="H51" s="20">
        <f t="shared" si="2"/>
        <v>0</v>
      </c>
      <c r="I51" s="19">
        <f t="shared" si="0"/>
        <v>3552</v>
      </c>
      <c r="N51" s="16"/>
      <c r="O51" s="16"/>
      <c r="P51" s="16"/>
    </row>
    <row r="52" spans="1:16" ht="12.75" customHeight="1" x14ac:dyDescent="0.2">
      <c r="A52" s="316"/>
      <c r="B52" s="316"/>
      <c r="C52" s="18" t="s">
        <v>1</v>
      </c>
      <c r="D52" s="11">
        <v>157183.99999999997</v>
      </c>
      <c r="E52" s="12">
        <f t="shared" si="1"/>
        <v>0.6679358172423171</v>
      </c>
      <c r="F52" s="11"/>
      <c r="G52" s="11">
        <v>78143.999999999985</v>
      </c>
      <c r="H52" s="12">
        <f t="shared" si="2"/>
        <v>0.3320641827576829</v>
      </c>
      <c r="I52" s="11">
        <f t="shared" si="0"/>
        <v>235327.99999999994</v>
      </c>
    </row>
    <row r="53" spans="1:16" ht="12.75" customHeight="1" x14ac:dyDescent="0.2">
      <c r="A53" s="316"/>
      <c r="B53" s="316"/>
      <c r="C53" s="18" t="s">
        <v>2</v>
      </c>
      <c r="D53" s="11">
        <v>7280</v>
      </c>
      <c r="E53" s="12">
        <f t="shared" si="1"/>
        <v>0.66423357664233573</v>
      </c>
      <c r="F53" s="11"/>
      <c r="G53" s="11">
        <v>3680</v>
      </c>
      <c r="H53" s="12">
        <f t="shared" si="2"/>
        <v>0.33576642335766421</v>
      </c>
      <c r="I53" s="11">
        <f t="shared" si="0"/>
        <v>10960</v>
      </c>
      <c r="N53" s="16"/>
      <c r="O53" s="16"/>
      <c r="P53" s="16"/>
    </row>
    <row r="54" spans="1:16" ht="12.75" customHeight="1" x14ac:dyDescent="0.2">
      <c r="A54" s="316"/>
      <c r="B54" s="316"/>
      <c r="C54" s="18" t="s">
        <v>3</v>
      </c>
      <c r="D54" s="16">
        <v>11616.000000000002</v>
      </c>
      <c r="E54" s="12">
        <f t="shared" si="1"/>
        <v>0.69540229885057481</v>
      </c>
      <c r="F54" s="11"/>
      <c r="G54" s="11">
        <v>5088</v>
      </c>
      <c r="H54" s="12">
        <f t="shared" si="2"/>
        <v>0.3045977011494253</v>
      </c>
      <c r="I54" s="11">
        <f t="shared" si="0"/>
        <v>16704</v>
      </c>
      <c r="N54" s="16"/>
      <c r="O54" s="16"/>
    </row>
    <row r="55" spans="1:16" ht="12.75" customHeight="1" x14ac:dyDescent="0.2">
      <c r="A55" s="316"/>
      <c r="B55" s="316"/>
      <c r="C55" s="191" t="s">
        <v>9</v>
      </c>
      <c r="D55" s="11">
        <v>13344</v>
      </c>
      <c r="E55" s="12">
        <f t="shared" si="1"/>
        <v>1</v>
      </c>
      <c r="F55" s="11"/>
      <c r="G55" s="11">
        <v>0</v>
      </c>
      <c r="H55" s="12">
        <f t="shared" si="2"/>
        <v>0</v>
      </c>
      <c r="I55" s="11">
        <f t="shared" si="0"/>
        <v>13344</v>
      </c>
      <c r="N55" s="16"/>
      <c r="O55" s="16"/>
    </row>
    <row r="56" spans="1:16" ht="12.75" customHeight="1" x14ac:dyDescent="0.2">
      <c r="A56" s="316"/>
      <c r="B56" s="316"/>
      <c r="C56" s="18" t="s">
        <v>4</v>
      </c>
      <c r="D56" s="11">
        <v>8832</v>
      </c>
      <c r="E56" s="12">
        <f t="shared" si="1"/>
        <v>0.48806366047745359</v>
      </c>
      <c r="F56" s="11"/>
      <c r="G56" s="11">
        <v>9264</v>
      </c>
      <c r="H56" s="12">
        <f t="shared" si="2"/>
        <v>0.51193633952254647</v>
      </c>
      <c r="I56" s="11">
        <f t="shared" si="0"/>
        <v>18096</v>
      </c>
      <c r="N56" s="16"/>
      <c r="O56" s="16"/>
      <c r="P56" s="16"/>
    </row>
    <row r="57" spans="1:16" ht="12.75" customHeight="1" x14ac:dyDescent="0.2">
      <c r="A57" s="316"/>
      <c r="B57" s="316"/>
      <c r="C57" s="18" t="s">
        <v>10</v>
      </c>
      <c r="D57" s="11">
        <v>0</v>
      </c>
      <c r="E57" s="12">
        <f t="shared" si="1"/>
        <v>0</v>
      </c>
      <c r="F57" s="11"/>
      <c r="G57" s="11">
        <v>2496</v>
      </c>
      <c r="H57" s="12">
        <f t="shared" si="2"/>
        <v>1</v>
      </c>
      <c r="I57" s="11">
        <f t="shared" si="0"/>
        <v>2496</v>
      </c>
      <c r="N57" s="16"/>
      <c r="O57" s="16"/>
      <c r="P57" s="16"/>
    </row>
    <row r="58" spans="1:16" ht="12.75" customHeight="1" x14ac:dyDescent="0.2">
      <c r="A58" s="316"/>
      <c r="B58" s="316"/>
      <c r="C58" s="188" t="s">
        <v>52</v>
      </c>
      <c r="D58" s="7">
        <v>12896</v>
      </c>
      <c r="E58" s="100">
        <f t="shared" si="1"/>
        <v>0.74354243542435428</v>
      </c>
      <c r="F58" s="7"/>
      <c r="G58" s="7">
        <v>4448</v>
      </c>
      <c r="H58" s="100">
        <f t="shared" si="2"/>
        <v>0.25645756457564578</v>
      </c>
      <c r="I58" s="7">
        <f t="shared" si="0"/>
        <v>17344</v>
      </c>
      <c r="N58" s="16"/>
      <c r="O58" s="16"/>
    </row>
    <row r="59" spans="1:16" ht="12.75" customHeight="1" x14ac:dyDescent="0.2">
      <c r="A59" s="316"/>
      <c r="B59" s="316"/>
      <c r="C59" s="18" t="s">
        <v>5</v>
      </c>
      <c r="D59" s="7">
        <v>19584.000000000004</v>
      </c>
      <c r="E59" s="100">
        <f t="shared" si="1"/>
        <v>0.61631419939577048</v>
      </c>
      <c r="F59" s="7"/>
      <c r="G59" s="7">
        <v>12191.999999999998</v>
      </c>
      <c r="H59" s="100">
        <f t="shared" si="2"/>
        <v>0.38368580060422958</v>
      </c>
      <c r="I59" s="7">
        <f t="shared" si="0"/>
        <v>31776</v>
      </c>
      <c r="N59" s="16"/>
      <c r="O59" s="16"/>
    </row>
    <row r="60" spans="1:16" ht="12.75" customHeight="1" x14ac:dyDescent="0.2">
      <c r="A60" s="316"/>
      <c r="B60" s="316"/>
      <c r="C60" s="61" t="s">
        <v>91</v>
      </c>
      <c r="D60" s="59">
        <f>SUM(D51:D59)</f>
        <v>234287.99999999997</v>
      </c>
      <c r="E60" s="60">
        <f t="shared" si="1"/>
        <v>0.6701601830663616</v>
      </c>
      <c r="F60" s="59"/>
      <c r="G60" s="59">
        <f>SUM(G51:G59)</f>
        <v>115311.99999999999</v>
      </c>
      <c r="H60" s="60">
        <f t="shared" si="2"/>
        <v>0.32983981693363845</v>
      </c>
      <c r="I60" s="59">
        <f t="shared" si="0"/>
        <v>349599.99999999994</v>
      </c>
      <c r="N60" s="16"/>
      <c r="P60" s="16"/>
    </row>
    <row r="61" spans="1:16" ht="12.75" customHeight="1" x14ac:dyDescent="0.2">
      <c r="A61" s="316"/>
      <c r="B61" s="316"/>
      <c r="C61" s="192" t="s">
        <v>87</v>
      </c>
      <c r="D61" s="79"/>
      <c r="E61" s="78"/>
      <c r="F61" s="79"/>
      <c r="G61" s="79"/>
      <c r="H61" s="78"/>
      <c r="I61" s="79"/>
      <c r="N61" s="16"/>
      <c r="O61" s="16"/>
      <c r="P61" s="16"/>
    </row>
    <row r="62" spans="1:16" ht="12.75" customHeight="1" x14ac:dyDescent="0.2">
      <c r="A62" s="316"/>
      <c r="B62" s="316"/>
      <c r="C62" s="18" t="s">
        <v>38</v>
      </c>
      <c r="D62" s="11">
        <v>10368</v>
      </c>
      <c r="E62" s="12">
        <f t="shared" si="1"/>
        <v>0.56055363321799312</v>
      </c>
      <c r="F62" s="11"/>
      <c r="G62" s="11">
        <v>8128</v>
      </c>
      <c r="H62" s="12">
        <f t="shared" si="2"/>
        <v>0.43944636678200694</v>
      </c>
      <c r="I62" s="11">
        <f t="shared" si="0"/>
        <v>18496</v>
      </c>
      <c r="N62" s="16"/>
      <c r="O62" s="16"/>
      <c r="P62" s="16"/>
    </row>
    <row r="63" spans="1:16" ht="12.75" customHeight="1" x14ac:dyDescent="0.2">
      <c r="A63" s="316"/>
      <c r="B63" s="316"/>
      <c r="C63" s="18" t="s">
        <v>0</v>
      </c>
      <c r="D63" s="11">
        <v>10368</v>
      </c>
      <c r="E63" s="12">
        <f t="shared" si="1"/>
        <v>0.54545454545454541</v>
      </c>
      <c r="F63" s="11"/>
      <c r="G63" s="11">
        <v>8640</v>
      </c>
      <c r="H63" s="12">
        <f t="shared" si="2"/>
        <v>0.45454545454545453</v>
      </c>
      <c r="I63" s="11">
        <f t="shared" si="0"/>
        <v>19008</v>
      </c>
      <c r="N63" s="16"/>
      <c r="O63" s="16"/>
      <c r="P63" s="16"/>
    </row>
    <row r="64" spans="1:16" ht="12.75" customHeight="1" x14ac:dyDescent="0.2">
      <c r="A64" s="316"/>
      <c r="B64" s="316"/>
      <c r="C64" s="18" t="s">
        <v>36</v>
      </c>
      <c r="D64" s="11">
        <v>15663.999999999996</v>
      </c>
      <c r="E64" s="12">
        <f t="shared" si="1"/>
        <v>0.5447968836950472</v>
      </c>
      <c r="F64" s="11"/>
      <c r="G64" s="11">
        <v>13088.000000000002</v>
      </c>
      <c r="H64" s="12">
        <f t="shared" si="2"/>
        <v>0.45520311630495275</v>
      </c>
      <c r="I64" s="11">
        <f t="shared" si="0"/>
        <v>28752</v>
      </c>
      <c r="N64" s="16"/>
      <c r="O64" s="16"/>
      <c r="P64" s="16"/>
    </row>
    <row r="65" spans="1:16" ht="12.75" customHeight="1" x14ac:dyDescent="0.2">
      <c r="A65" s="316"/>
      <c r="B65" s="316"/>
      <c r="C65" s="18" t="s">
        <v>39</v>
      </c>
      <c r="D65" s="11">
        <v>33984</v>
      </c>
      <c r="E65" s="12">
        <f t="shared" si="1"/>
        <v>0.61298701298701297</v>
      </c>
      <c r="F65" s="11"/>
      <c r="G65" s="11">
        <v>21456</v>
      </c>
      <c r="H65" s="12">
        <f t="shared" si="2"/>
        <v>0.38701298701298703</v>
      </c>
      <c r="I65" s="11">
        <f t="shared" si="0"/>
        <v>55440</v>
      </c>
      <c r="N65" s="16"/>
      <c r="O65" s="16"/>
      <c r="P65" s="16"/>
    </row>
    <row r="66" spans="1:16" ht="12.75" customHeight="1" x14ac:dyDescent="0.2">
      <c r="A66" s="316"/>
      <c r="B66" s="316"/>
      <c r="C66" s="191" t="s">
        <v>6</v>
      </c>
      <c r="D66" s="11">
        <v>116480.00000000003</v>
      </c>
      <c r="E66" s="12">
        <f t="shared" si="1"/>
        <v>0.73505654281098554</v>
      </c>
      <c r="F66" s="11"/>
      <c r="G66" s="11">
        <v>41984</v>
      </c>
      <c r="H66" s="12">
        <f t="shared" si="2"/>
        <v>0.26494345718901446</v>
      </c>
      <c r="I66" s="11">
        <f t="shared" si="0"/>
        <v>158464.00000000003</v>
      </c>
      <c r="M66" s="16"/>
      <c r="N66" s="16"/>
      <c r="O66" s="16"/>
      <c r="P66" s="16"/>
    </row>
    <row r="67" spans="1:16" ht="12.75" customHeight="1" x14ac:dyDescent="0.2">
      <c r="A67" s="316"/>
      <c r="B67" s="316"/>
      <c r="C67" s="61" t="s">
        <v>91</v>
      </c>
      <c r="D67" s="59">
        <f>SUM(D62:D66)</f>
        <v>186864.00000000003</v>
      </c>
      <c r="E67" s="60">
        <f t="shared" si="1"/>
        <v>0.66699029126213605</v>
      </c>
      <c r="F67" s="59"/>
      <c r="G67" s="59">
        <f>SUM(G62:G66)</f>
        <v>93296</v>
      </c>
      <c r="H67" s="60">
        <f t="shared" si="2"/>
        <v>0.33300970873786406</v>
      </c>
      <c r="I67" s="59">
        <f t="shared" si="0"/>
        <v>280160</v>
      </c>
      <c r="N67" s="16"/>
      <c r="O67" s="16"/>
      <c r="P67" s="16"/>
    </row>
    <row r="68" spans="1:16" ht="12.75" customHeight="1" x14ac:dyDescent="0.2">
      <c r="A68" s="316"/>
      <c r="B68" s="316"/>
      <c r="C68" s="192" t="s">
        <v>159</v>
      </c>
      <c r="D68" s="59"/>
      <c r="E68" s="60"/>
      <c r="F68" s="59"/>
      <c r="G68" s="59"/>
      <c r="H68" s="60"/>
      <c r="I68" s="59"/>
    </row>
    <row r="69" spans="1:16" ht="12.75" customHeight="1" x14ac:dyDescent="0.2">
      <c r="A69" s="316"/>
      <c r="B69" s="316"/>
      <c r="C69" s="18" t="s">
        <v>487</v>
      </c>
      <c r="D69" s="11">
        <v>26176.000000000004</v>
      </c>
      <c r="E69" s="12">
        <f t="shared" si="1"/>
        <v>0.85386221294363263</v>
      </c>
      <c r="F69" s="11"/>
      <c r="G69" s="11">
        <v>4480</v>
      </c>
      <c r="H69" s="12">
        <f t="shared" si="2"/>
        <v>0.1461377870563674</v>
      </c>
      <c r="I69" s="11">
        <f t="shared" si="0"/>
        <v>30656.000000000004</v>
      </c>
      <c r="N69" s="16"/>
      <c r="O69" s="16"/>
    </row>
    <row r="70" spans="1:16" ht="12.75" customHeight="1" x14ac:dyDescent="0.2">
      <c r="A70" s="316"/>
      <c r="B70" s="316"/>
      <c r="C70" s="18" t="s">
        <v>488</v>
      </c>
      <c r="D70" s="11">
        <v>4896</v>
      </c>
      <c r="E70" s="12">
        <f t="shared" si="1"/>
        <v>1</v>
      </c>
      <c r="F70" s="11"/>
      <c r="G70" s="11">
        <v>0</v>
      </c>
      <c r="H70" s="12">
        <f t="shared" si="2"/>
        <v>0</v>
      </c>
      <c r="I70" s="11">
        <f t="shared" si="0"/>
        <v>4896</v>
      </c>
      <c r="N70" s="16"/>
      <c r="O70" s="16"/>
      <c r="P70" s="16"/>
    </row>
    <row r="71" spans="1:16" ht="12.75" customHeight="1" x14ac:dyDescent="0.2">
      <c r="A71" s="316"/>
      <c r="B71" s="316"/>
      <c r="C71" s="18" t="s">
        <v>15</v>
      </c>
      <c r="D71" s="199">
        <v>31183.999999999996</v>
      </c>
      <c r="E71" s="100">
        <f t="shared" si="1"/>
        <v>0.59024833434282242</v>
      </c>
      <c r="F71" s="7"/>
      <c r="G71" s="199">
        <v>21648</v>
      </c>
      <c r="H71" s="100">
        <f t="shared" si="2"/>
        <v>0.40975166565717747</v>
      </c>
      <c r="I71" s="7">
        <f t="shared" si="0"/>
        <v>52832</v>
      </c>
      <c r="N71" s="16"/>
      <c r="O71" s="16"/>
      <c r="P71" s="16"/>
    </row>
    <row r="72" spans="1:16" ht="12.75" customHeight="1" x14ac:dyDescent="0.2">
      <c r="A72" s="316"/>
      <c r="B72" s="316"/>
      <c r="C72" s="18" t="s">
        <v>16</v>
      </c>
      <c r="D72" s="199">
        <v>14080</v>
      </c>
      <c r="E72" s="100">
        <f t="shared" si="1"/>
        <v>0.67901234567901236</v>
      </c>
      <c r="F72" s="7"/>
      <c r="G72" s="199">
        <v>6656</v>
      </c>
      <c r="H72" s="100">
        <f t="shared" si="2"/>
        <v>0.32098765432098764</v>
      </c>
      <c r="I72" s="7">
        <f t="shared" si="0"/>
        <v>20736</v>
      </c>
      <c r="N72" s="16"/>
      <c r="O72" s="16"/>
      <c r="P72" s="16"/>
    </row>
    <row r="73" spans="1:16" ht="12.75" customHeight="1" x14ac:dyDescent="0.2">
      <c r="A73" s="316"/>
      <c r="B73" s="316"/>
      <c r="C73" s="18" t="s">
        <v>17</v>
      </c>
      <c r="D73" s="11">
        <v>10752</v>
      </c>
      <c r="E73" s="12">
        <f t="shared" si="1"/>
        <v>0.84848484848484851</v>
      </c>
      <c r="F73" s="11"/>
      <c r="G73" s="11">
        <v>1920</v>
      </c>
      <c r="H73" s="12">
        <f t="shared" si="2"/>
        <v>0.15151515151515152</v>
      </c>
      <c r="I73" s="11">
        <f t="shared" si="0"/>
        <v>12672</v>
      </c>
      <c r="N73" s="16"/>
      <c r="O73" s="16"/>
      <c r="P73" s="16"/>
    </row>
    <row r="74" spans="1:16" ht="12.75" customHeight="1" x14ac:dyDescent="0.2">
      <c r="A74" s="316"/>
      <c r="B74" s="316"/>
      <c r="C74" s="18" t="s">
        <v>18</v>
      </c>
      <c r="D74" s="11">
        <v>9504</v>
      </c>
      <c r="E74" s="12">
        <f t="shared" si="1"/>
        <v>0.75572519083969469</v>
      </c>
      <c r="F74" s="11"/>
      <c r="G74" s="11">
        <v>3072</v>
      </c>
      <c r="H74" s="12">
        <f t="shared" si="2"/>
        <v>0.24427480916030533</v>
      </c>
      <c r="I74" s="11">
        <f t="shared" ref="I74:I127" si="3">+D74+G74</f>
        <v>12576</v>
      </c>
      <c r="N74" s="16"/>
      <c r="O74" s="16"/>
      <c r="P74" s="16"/>
    </row>
    <row r="75" spans="1:16" ht="12.75" customHeight="1" x14ac:dyDescent="0.2">
      <c r="A75" s="316"/>
      <c r="B75" s="316"/>
      <c r="C75" s="18" t="s">
        <v>139</v>
      </c>
      <c r="D75" s="11">
        <v>7056</v>
      </c>
      <c r="E75" s="12">
        <f t="shared" ref="E75:E127" si="4">+D75/$I75</f>
        <v>0.88554216867469882</v>
      </c>
      <c r="F75" s="11"/>
      <c r="G75" s="11">
        <v>912</v>
      </c>
      <c r="H75" s="12">
        <f t="shared" ref="H75:H127" si="5">+G75/$I75</f>
        <v>0.1144578313253012</v>
      </c>
      <c r="I75" s="11">
        <f t="shared" si="3"/>
        <v>7968</v>
      </c>
    </row>
    <row r="76" spans="1:16" ht="12.75" customHeight="1" x14ac:dyDescent="0.2">
      <c r="A76" s="316"/>
      <c r="B76" s="316"/>
      <c r="C76" s="18" t="s">
        <v>489</v>
      </c>
      <c r="D76" s="11">
        <v>9456</v>
      </c>
      <c r="E76" s="12">
        <f t="shared" si="4"/>
        <v>1</v>
      </c>
      <c r="F76" s="11"/>
      <c r="G76" s="11">
        <v>0</v>
      </c>
      <c r="H76" s="12">
        <f t="shared" si="5"/>
        <v>0</v>
      </c>
      <c r="I76" s="11">
        <f t="shared" si="3"/>
        <v>9456</v>
      </c>
    </row>
    <row r="77" spans="1:16" ht="12.75" customHeight="1" x14ac:dyDescent="0.2">
      <c r="A77" s="316"/>
      <c r="B77" s="316"/>
      <c r="C77" s="18" t="s">
        <v>19</v>
      </c>
      <c r="D77" s="11">
        <v>8208</v>
      </c>
      <c r="E77" s="12">
        <f t="shared" si="4"/>
        <v>0.41809290953545231</v>
      </c>
      <c r="F77" s="11"/>
      <c r="G77" s="11">
        <v>11424</v>
      </c>
      <c r="H77" s="12">
        <f t="shared" si="5"/>
        <v>0.58190709046454769</v>
      </c>
      <c r="I77" s="11">
        <f t="shared" si="3"/>
        <v>19632</v>
      </c>
    </row>
    <row r="78" spans="1:16" ht="12.75" customHeight="1" thickBot="1" x14ac:dyDescent="0.25">
      <c r="A78" s="316"/>
      <c r="B78" s="316"/>
      <c r="C78" s="242" t="s">
        <v>91</v>
      </c>
      <c r="D78" s="243">
        <f>SUM(D69:D77)</f>
        <v>121312</v>
      </c>
      <c r="E78" s="244">
        <f t="shared" si="4"/>
        <v>0.70767220459212243</v>
      </c>
      <c r="F78" s="243"/>
      <c r="G78" s="243">
        <f>SUM(G69:G77)</f>
        <v>50112</v>
      </c>
      <c r="H78" s="244">
        <f t="shared" si="5"/>
        <v>0.29232779540787757</v>
      </c>
      <c r="I78" s="243">
        <f t="shared" si="3"/>
        <v>171424</v>
      </c>
      <c r="N78" s="16"/>
      <c r="O78" s="16"/>
    </row>
    <row r="79" spans="1:16" ht="12.75" customHeight="1" x14ac:dyDescent="0.2">
      <c r="A79" s="299" t="s">
        <v>133</v>
      </c>
      <c r="B79" s="310" t="s">
        <v>509</v>
      </c>
      <c r="C79" s="192" t="s">
        <v>325</v>
      </c>
      <c r="D79" s="241"/>
      <c r="E79" s="78"/>
      <c r="F79" s="79"/>
      <c r="G79" s="241"/>
      <c r="H79" s="78"/>
      <c r="I79" s="79"/>
    </row>
    <row r="80" spans="1:16" ht="12.75" customHeight="1" x14ac:dyDescent="0.2">
      <c r="A80" s="317"/>
      <c r="B80" s="299"/>
      <c r="C80" s="191" t="s">
        <v>498</v>
      </c>
      <c r="D80" s="19">
        <v>0</v>
      </c>
      <c r="E80" s="20" t="s">
        <v>165</v>
      </c>
      <c r="F80" s="19"/>
      <c r="G80" s="19">
        <v>0</v>
      </c>
      <c r="H80" s="20" t="s">
        <v>165</v>
      </c>
      <c r="I80" s="19">
        <f t="shared" si="3"/>
        <v>0</v>
      </c>
      <c r="N80" s="16"/>
      <c r="P80" s="16"/>
    </row>
    <row r="81" spans="1:16" x14ac:dyDescent="0.2">
      <c r="A81" s="317"/>
      <c r="B81" s="299"/>
      <c r="C81" s="191" t="s">
        <v>491</v>
      </c>
      <c r="D81" s="19">
        <v>0</v>
      </c>
      <c r="E81" s="20" t="s">
        <v>165</v>
      </c>
      <c r="F81" s="19"/>
      <c r="G81" s="19">
        <v>0</v>
      </c>
      <c r="H81" s="20" t="s">
        <v>165</v>
      </c>
      <c r="I81" s="19">
        <f t="shared" si="3"/>
        <v>0</v>
      </c>
      <c r="N81" s="16"/>
      <c r="O81" s="16"/>
      <c r="P81" s="16"/>
    </row>
    <row r="82" spans="1:16" x14ac:dyDescent="0.2">
      <c r="A82" s="317"/>
      <c r="B82" s="299"/>
      <c r="C82" s="191" t="s">
        <v>499</v>
      </c>
      <c r="D82" s="19">
        <v>0</v>
      </c>
      <c r="E82" s="20" t="s">
        <v>165</v>
      </c>
      <c r="F82" s="19"/>
      <c r="G82" s="19">
        <v>0</v>
      </c>
      <c r="H82" s="20" t="s">
        <v>165</v>
      </c>
      <c r="I82" s="19">
        <f t="shared" si="3"/>
        <v>0</v>
      </c>
      <c r="N82" s="16"/>
      <c r="O82" s="16"/>
    </row>
    <row r="83" spans="1:16" x14ac:dyDescent="0.2">
      <c r="A83" s="317"/>
      <c r="B83" s="299"/>
      <c r="C83" s="18" t="s">
        <v>492</v>
      </c>
      <c r="D83" s="19">
        <v>0</v>
      </c>
      <c r="E83" s="20" t="s">
        <v>165</v>
      </c>
      <c r="F83" s="19"/>
      <c r="G83" s="19">
        <v>0</v>
      </c>
      <c r="H83" s="20" t="s">
        <v>165</v>
      </c>
      <c r="I83" s="19">
        <f t="shared" si="3"/>
        <v>0</v>
      </c>
      <c r="N83" s="16"/>
      <c r="O83" s="16"/>
      <c r="P83" s="16"/>
    </row>
    <row r="84" spans="1:16" x14ac:dyDescent="0.2">
      <c r="A84" s="317"/>
      <c r="B84" s="299"/>
      <c r="C84" s="188" t="s">
        <v>500</v>
      </c>
      <c r="D84" s="19">
        <v>0</v>
      </c>
      <c r="E84" s="20" t="s">
        <v>165</v>
      </c>
      <c r="F84" s="19"/>
      <c r="G84" s="19">
        <v>0</v>
      </c>
      <c r="H84" s="20" t="s">
        <v>165</v>
      </c>
      <c r="I84" s="19">
        <f t="shared" si="3"/>
        <v>0</v>
      </c>
      <c r="N84" s="16"/>
      <c r="O84" s="16"/>
      <c r="P84" s="16"/>
    </row>
    <row r="85" spans="1:16" x14ac:dyDescent="0.2">
      <c r="A85" s="317"/>
      <c r="B85" s="299"/>
      <c r="C85" s="188" t="s">
        <v>493</v>
      </c>
      <c r="D85" s="19">
        <v>0</v>
      </c>
      <c r="E85" s="20" t="s">
        <v>165</v>
      </c>
      <c r="F85" s="19"/>
      <c r="G85" s="19">
        <v>0</v>
      </c>
      <c r="H85" s="20" t="s">
        <v>165</v>
      </c>
      <c r="I85" s="19">
        <f t="shared" si="3"/>
        <v>0</v>
      </c>
      <c r="N85" s="16"/>
      <c r="O85" s="16"/>
      <c r="P85" s="16"/>
    </row>
    <row r="86" spans="1:16" x14ac:dyDescent="0.2">
      <c r="A86" s="317"/>
      <c r="B86" s="299"/>
      <c r="C86" s="188" t="s">
        <v>494</v>
      </c>
      <c r="D86" s="19">
        <v>0</v>
      </c>
      <c r="E86" s="20" t="s">
        <v>165</v>
      </c>
      <c r="F86" s="11"/>
      <c r="G86" s="19">
        <v>0</v>
      </c>
      <c r="H86" s="20" t="s">
        <v>165</v>
      </c>
      <c r="I86" s="11">
        <f t="shared" si="3"/>
        <v>0</v>
      </c>
    </row>
    <row r="87" spans="1:16" x14ac:dyDescent="0.2">
      <c r="A87" s="317"/>
      <c r="B87" s="299"/>
      <c r="C87" s="188" t="s">
        <v>501</v>
      </c>
      <c r="D87" s="19">
        <v>0</v>
      </c>
      <c r="E87" s="20" t="s">
        <v>165</v>
      </c>
      <c r="F87" s="11"/>
      <c r="G87" s="19">
        <v>0</v>
      </c>
      <c r="H87" s="20" t="s">
        <v>165</v>
      </c>
      <c r="I87" s="11">
        <f t="shared" si="3"/>
        <v>0</v>
      </c>
      <c r="N87" s="16"/>
      <c r="O87" s="16"/>
      <c r="P87" s="16"/>
    </row>
    <row r="88" spans="1:16" ht="12.75" customHeight="1" x14ac:dyDescent="0.2">
      <c r="A88" s="317"/>
      <c r="B88" s="299"/>
      <c r="C88" s="18" t="s">
        <v>496</v>
      </c>
      <c r="D88" s="19">
        <v>0</v>
      </c>
      <c r="E88" s="20" t="s">
        <v>165</v>
      </c>
      <c r="F88" s="11"/>
      <c r="G88" s="19">
        <v>0</v>
      </c>
      <c r="H88" s="20" t="s">
        <v>165</v>
      </c>
      <c r="I88" s="11">
        <f t="shared" si="3"/>
        <v>0</v>
      </c>
      <c r="N88" s="16"/>
      <c r="O88" s="16"/>
      <c r="P88" s="16"/>
    </row>
    <row r="89" spans="1:16" x14ac:dyDescent="0.2">
      <c r="A89" s="317"/>
      <c r="B89" s="299"/>
      <c r="C89" s="188" t="s">
        <v>495</v>
      </c>
      <c r="D89" s="19">
        <v>0</v>
      </c>
      <c r="E89" s="20" t="s">
        <v>165</v>
      </c>
      <c r="F89" s="11"/>
      <c r="G89" s="19">
        <v>0</v>
      </c>
      <c r="H89" s="20" t="s">
        <v>165</v>
      </c>
      <c r="I89" s="11">
        <f t="shared" si="3"/>
        <v>0</v>
      </c>
      <c r="N89" s="16"/>
      <c r="O89" s="16"/>
      <c r="P89" s="16"/>
    </row>
    <row r="90" spans="1:16" x14ac:dyDescent="0.2">
      <c r="A90" s="317"/>
      <c r="B90" s="299"/>
      <c r="C90" s="18" t="s">
        <v>502</v>
      </c>
      <c r="D90" s="19">
        <v>0</v>
      </c>
      <c r="E90" s="20" t="s">
        <v>165</v>
      </c>
      <c r="F90" s="11"/>
      <c r="G90" s="19">
        <v>0</v>
      </c>
      <c r="H90" s="20" t="s">
        <v>165</v>
      </c>
      <c r="I90" s="11">
        <f t="shared" si="3"/>
        <v>0</v>
      </c>
    </row>
    <row r="91" spans="1:16" x14ac:dyDescent="0.2">
      <c r="A91" s="317"/>
      <c r="B91" s="299"/>
      <c r="C91" s="18" t="s">
        <v>503</v>
      </c>
      <c r="D91" s="19">
        <v>0</v>
      </c>
      <c r="E91" s="20" t="s">
        <v>165</v>
      </c>
      <c r="F91" s="11"/>
      <c r="G91" s="19">
        <v>0</v>
      </c>
      <c r="H91" s="20" t="s">
        <v>165</v>
      </c>
      <c r="I91" s="11">
        <f t="shared" si="3"/>
        <v>0</v>
      </c>
      <c r="N91" s="16"/>
      <c r="O91" s="16"/>
    </row>
    <row r="92" spans="1:16" x14ac:dyDescent="0.2">
      <c r="A92" s="317"/>
      <c r="B92" s="299"/>
      <c r="C92" s="18" t="s">
        <v>497</v>
      </c>
      <c r="D92" s="19">
        <v>0</v>
      </c>
      <c r="E92" s="20" t="s">
        <v>165</v>
      </c>
      <c r="F92" s="11"/>
      <c r="G92" s="19">
        <v>0</v>
      </c>
      <c r="H92" s="20" t="s">
        <v>165</v>
      </c>
      <c r="I92" s="11">
        <f t="shared" si="3"/>
        <v>0</v>
      </c>
      <c r="N92" s="16"/>
      <c r="O92" s="16"/>
      <c r="P92" s="16"/>
    </row>
    <row r="93" spans="1:16" x14ac:dyDescent="0.2">
      <c r="A93" s="317"/>
      <c r="B93" s="299"/>
      <c r="C93" s="61" t="s">
        <v>91</v>
      </c>
      <c r="D93" s="59">
        <f>SUM(D80:D92)</f>
        <v>0</v>
      </c>
      <c r="E93" s="60" t="s">
        <v>165</v>
      </c>
      <c r="F93" s="59"/>
      <c r="G93" s="59">
        <f>SUM(G80:G92)</f>
        <v>0</v>
      </c>
      <c r="H93" s="60" t="s">
        <v>165</v>
      </c>
      <c r="I93" s="59">
        <f t="shared" si="3"/>
        <v>0</v>
      </c>
    </row>
    <row r="94" spans="1:16" ht="13.5" thickBot="1" x14ac:dyDescent="0.25">
      <c r="A94" s="317"/>
      <c r="B94" s="318"/>
      <c r="C94" s="204" t="s">
        <v>26</v>
      </c>
      <c r="D94" s="205">
        <f>SUM(D49,D60,D67,D78,D93)</f>
        <v>748240</v>
      </c>
      <c r="E94" s="206">
        <f t="shared" si="4"/>
        <v>0.65244081085982952</v>
      </c>
      <c r="F94" s="208"/>
      <c r="G94" s="205">
        <f>SUM(G49,G60,G67,G78,G93)</f>
        <v>398592</v>
      </c>
      <c r="H94" s="206">
        <f t="shared" si="5"/>
        <v>0.34755918914017048</v>
      </c>
      <c r="I94" s="208">
        <f t="shared" si="3"/>
        <v>1146832</v>
      </c>
      <c r="N94" s="16"/>
      <c r="P94" s="16"/>
    </row>
    <row r="95" spans="1:16" x14ac:dyDescent="0.2">
      <c r="A95" s="317"/>
      <c r="B95" s="309" t="s">
        <v>510</v>
      </c>
      <c r="C95" s="190" t="s">
        <v>253</v>
      </c>
      <c r="D95" s="79"/>
      <c r="E95" s="78"/>
      <c r="F95" s="79"/>
      <c r="G95" s="79"/>
      <c r="H95" s="78"/>
      <c r="I95" s="79"/>
    </row>
    <row r="96" spans="1:16" x14ac:dyDescent="0.2">
      <c r="A96" s="317"/>
      <c r="B96" s="310"/>
      <c r="C96" s="189" t="s">
        <v>102</v>
      </c>
      <c r="D96" s="11">
        <v>93455.999999999985</v>
      </c>
      <c r="E96" s="12">
        <f t="shared" si="4"/>
        <v>0.70035971223021576</v>
      </c>
      <c r="F96" s="11"/>
      <c r="G96" s="11">
        <v>39984</v>
      </c>
      <c r="H96" s="12">
        <f t="shared" si="5"/>
        <v>0.29964028776978419</v>
      </c>
      <c r="I96" s="11">
        <f t="shared" si="3"/>
        <v>133440</v>
      </c>
      <c r="N96" s="16"/>
      <c r="O96" s="16"/>
      <c r="P96" s="16"/>
    </row>
    <row r="97" spans="1:16" x14ac:dyDescent="0.2">
      <c r="A97" s="317"/>
      <c r="B97" s="310"/>
      <c r="C97" s="18" t="s">
        <v>106</v>
      </c>
      <c r="D97" s="11">
        <v>31760</v>
      </c>
      <c r="E97" s="12">
        <f t="shared" si="4"/>
        <v>0.72657393850658858</v>
      </c>
      <c r="F97" s="11"/>
      <c r="G97" s="11">
        <v>11951.999999999998</v>
      </c>
      <c r="H97" s="12">
        <f t="shared" si="5"/>
        <v>0.27342606149341137</v>
      </c>
      <c r="I97" s="11">
        <f t="shared" si="3"/>
        <v>43712</v>
      </c>
      <c r="N97" s="16"/>
      <c r="O97" s="16"/>
      <c r="P97" s="16"/>
    </row>
    <row r="98" spans="1:16" ht="12.75" customHeight="1" x14ac:dyDescent="0.2">
      <c r="A98" s="317"/>
      <c r="B98" s="310"/>
      <c r="C98" s="61" t="s">
        <v>91</v>
      </c>
      <c r="D98" s="59">
        <f>SUM(D96:D97)</f>
        <v>125215.99999999999</v>
      </c>
      <c r="E98" s="60">
        <f t="shared" si="4"/>
        <v>0.70682803468208089</v>
      </c>
      <c r="F98" s="59"/>
      <c r="G98" s="59">
        <f>SUM(G96:G97)</f>
        <v>51936</v>
      </c>
      <c r="H98" s="60">
        <f t="shared" si="5"/>
        <v>0.29317196531791906</v>
      </c>
      <c r="I98" s="59">
        <f t="shared" si="3"/>
        <v>177152</v>
      </c>
      <c r="N98" s="16"/>
      <c r="O98" s="16"/>
    </row>
    <row r="99" spans="1:16" ht="12.75" customHeight="1" x14ac:dyDescent="0.2">
      <c r="A99" s="317"/>
      <c r="B99" s="310"/>
      <c r="C99" s="193" t="s">
        <v>292</v>
      </c>
      <c r="D99" s="59"/>
      <c r="E99" s="60"/>
      <c r="F99" s="210"/>
      <c r="G99" s="59"/>
      <c r="H99" s="60"/>
      <c r="I99" s="59"/>
      <c r="N99" s="16"/>
      <c r="O99" s="16"/>
      <c r="P99" s="16"/>
    </row>
    <row r="100" spans="1:16" x14ac:dyDescent="0.2">
      <c r="A100" s="317"/>
      <c r="B100" s="310"/>
      <c r="C100" s="18" t="s">
        <v>93</v>
      </c>
      <c r="D100" s="93">
        <v>22128</v>
      </c>
      <c r="E100" s="100">
        <f t="shared" si="4"/>
        <v>0.70923076923076922</v>
      </c>
      <c r="F100" s="7"/>
      <c r="G100" s="93">
        <v>9072</v>
      </c>
      <c r="H100" s="100">
        <f t="shared" si="5"/>
        <v>0.29076923076923078</v>
      </c>
      <c r="I100" s="7">
        <f t="shared" si="3"/>
        <v>31200</v>
      </c>
      <c r="N100" s="16"/>
      <c r="O100" s="16"/>
      <c r="P100" s="16"/>
    </row>
    <row r="101" spans="1:16" x14ac:dyDescent="0.2">
      <c r="A101" s="317"/>
      <c r="B101" s="310"/>
      <c r="C101" s="18" t="s">
        <v>107</v>
      </c>
      <c r="D101" s="7">
        <v>2688</v>
      </c>
      <c r="E101" s="100">
        <f t="shared" si="4"/>
        <v>0.60215053763440862</v>
      </c>
      <c r="F101" s="7"/>
      <c r="G101" s="7">
        <v>1776</v>
      </c>
      <c r="H101" s="100">
        <f t="shared" si="5"/>
        <v>0.39784946236559138</v>
      </c>
      <c r="I101" s="7">
        <f t="shared" si="3"/>
        <v>4464</v>
      </c>
    </row>
    <row r="102" spans="1:16" x14ac:dyDescent="0.2">
      <c r="A102" s="317"/>
      <c r="B102" s="310"/>
      <c r="C102" s="189" t="s">
        <v>108</v>
      </c>
      <c r="D102" s="199">
        <v>10400</v>
      </c>
      <c r="E102" s="100">
        <f t="shared" si="4"/>
        <v>0.79171741778319127</v>
      </c>
      <c r="F102" s="7"/>
      <c r="G102" s="199">
        <v>2736</v>
      </c>
      <c r="H102" s="100">
        <f t="shared" si="5"/>
        <v>0.20828258221680876</v>
      </c>
      <c r="I102" s="7">
        <f t="shared" si="3"/>
        <v>13136</v>
      </c>
    </row>
    <row r="103" spans="1:16" x14ac:dyDescent="0.2">
      <c r="A103" s="317"/>
      <c r="B103" s="310"/>
      <c r="C103" s="189" t="s">
        <v>374</v>
      </c>
      <c r="D103" s="11">
        <v>528</v>
      </c>
      <c r="E103" s="12">
        <f t="shared" si="4"/>
        <v>1</v>
      </c>
      <c r="F103" s="11"/>
      <c r="G103" s="11">
        <v>0</v>
      </c>
      <c r="H103" s="20">
        <f t="shared" si="5"/>
        <v>0</v>
      </c>
      <c r="I103" s="19">
        <f t="shared" si="3"/>
        <v>528</v>
      </c>
    </row>
    <row r="104" spans="1:16" x14ac:dyDescent="0.2">
      <c r="A104" s="317"/>
      <c r="B104" s="310"/>
      <c r="C104" s="18" t="s">
        <v>109</v>
      </c>
      <c r="D104" s="11">
        <v>13152</v>
      </c>
      <c r="E104" s="12">
        <f t="shared" si="4"/>
        <v>0.66024096385542164</v>
      </c>
      <c r="F104" s="11"/>
      <c r="G104" s="11">
        <v>6768</v>
      </c>
      <c r="H104" s="12">
        <f t="shared" si="5"/>
        <v>0.33975903614457831</v>
      </c>
      <c r="I104" s="11">
        <f t="shared" si="3"/>
        <v>19920</v>
      </c>
      <c r="N104" s="16"/>
      <c r="O104" s="16"/>
      <c r="P104" s="16"/>
    </row>
    <row r="105" spans="1:16" x14ac:dyDescent="0.2">
      <c r="A105" s="317"/>
      <c r="B105" s="310"/>
      <c r="C105" s="18" t="s">
        <v>110</v>
      </c>
      <c r="D105" s="11">
        <v>35376.000000000007</v>
      </c>
      <c r="E105" s="12">
        <f t="shared" si="4"/>
        <v>0.52084805653710242</v>
      </c>
      <c r="F105" s="11"/>
      <c r="G105" s="11">
        <v>32544.000000000011</v>
      </c>
      <c r="H105" s="12">
        <f t="shared" si="5"/>
        <v>0.47915194346289758</v>
      </c>
      <c r="I105" s="11">
        <f t="shared" si="3"/>
        <v>67920.000000000015</v>
      </c>
    </row>
    <row r="106" spans="1:16" x14ac:dyDescent="0.2">
      <c r="A106" s="317"/>
      <c r="B106" s="310"/>
      <c r="C106" s="189" t="s">
        <v>111</v>
      </c>
      <c r="D106" s="17">
        <v>7232</v>
      </c>
      <c r="E106" s="12">
        <f t="shared" si="4"/>
        <v>0.52073732718894006</v>
      </c>
      <c r="F106" s="11"/>
      <c r="G106" s="11">
        <v>6656</v>
      </c>
      <c r="H106" s="12">
        <f t="shared" si="5"/>
        <v>0.47926267281105989</v>
      </c>
      <c r="I106" s="11">
        <f t="shared" si="3"/>
        <v>13888</v>
      </c>
    </row>
    <row r="107" spans="1:16" x14ac:dyDescent="0.2">
      <c r="A107" s="317"/>
      <c r="B107" s="310"/>
      <c r="C107" s="189" t="s">
        <v>112</v>
      </c>
      <c r="D107" s="11">
        <v>0</v>
      </c>
      <c r="E107" s="12" t="s">
        <v>165</v>
      </c>
      <c r="F107" s="19"/>
      <c r="G107" s="11">
        <v>0</v>
      </c>
      <c r="H107" s="12" t="s">
        <v>165</v>
      </c>
      <c r="I107" s="19">
        <f t="shared" si="3"/>
        <v>0</v>
      </c>
    </row>
    <row r="108" spans="1:16" x14ac:dyDescent="0.2">
      <c r="A108" s="317"/>
      <c r="B108" s="310"/>
      <c r="C108" s="189" t="s">
        <v>113</v>
      </c>
      <c r="D108" s="11">
        <v>5424</v>
      </c>
      <c r="E108" s="12">
        <f t="shared" si="4"/>
        <v>0.8014184397163121</v>
      </c>
      <c r="F108" s="11"/>
      <c r="G108" s="11">
        <v>1344</v>
      </c>
      <c r="H108" s="12">
        <f t="shared" si="5"/>
        <v>0.19858156028368795</v>
      </c>
      <c r="I108" s="11">
        <f t="shared" si="3"/>
        <v>6768</v>
      </c>
    </row>
    <row r="109" spans="1:16" x14ac:dyDescent="0.2">
      <c r="A109" s="317"/>
      <c r="B109" s="310"/>
      <c r="C109" s="189" t="s">
        <v>538</v>
      </c>
      <c r="D109" s="11">
        <v>1344</v>
      </c>
      <c r="E109" s="12">
        <f t="shared" si="4"/>
        <v>1</v>
      </c>
      <c r="F109" s="11"/>
      <c r="G109" s="11">
        <v>0</v>
      </c>
      <c r="H109" s="12">
        <f t="shared" si="5"/>
        <v>0</v>
      </c>
      <c r="I109" s="11">
        <f t="shared" si="3"/>
        <v>1344</v>
      </c>
      <c r="N109" s="16"/>
      <c r="O109" s="16"/>
      <c r="P109" s="16"/>
    </row>
    <row r="110" spans="1:16" x14ac:dyDescent="0.2">
      <c r="A110" s="317"/>
      <c r="B110" s="310"/>
      <c r="C110" s="61" t="s">
        <v>91</v>
      </c>
      <c r="D110" s="59">
        <f>SUM(D100:D109)</f>
        <v>98272</v>
      </c>
      <c r="E110" s="60">
        <f t="shared" si="4"/>
        <v>0.6174105347808605</v>
      </c>
      <c r="F110" s="59"/>
      <c r="G110" s="59">
        <f>SUM(G100:G109)</f>
        <v>60896.000000000015</v>
      </c>
      <c r="H110" s="60">
        <f t="shared" si="5"/>
        <v>0.38258946521913961</v>
      </c>
      <c r="I110" s="59">
        <f t="shared" si="3"/>
        <v>159168</v>
      </c>
    </row>
    <row r="111" spans="1:16" x14ac:dyDescent="0.2">
      <c r="A111" s="317"/>
      <c r="B111" s="311"/>
      <c r="C111" s="194" t="s">
        <v>474</v>
      </c>
      <c r="D111" s="11">
        <v>8800</v>
      </c>
      <c r="E111" s="12">
        <f t="shared" si="4"/>
        <v>0.52132701421800953</v>
      </c>
      <c r="F111" s="11"/>
      <c r="G111" s="17">
        <v>8080</v>
      </c>
      <c r="H111" s="12">
        <f t="shared" si="5"/>
        <v>0.47867298578199052</v>
      </c>
      <c r="I111" s="11">
        <f t="shared" si="3"/>
        <v>16880</v>
      </c>
      <c r="N111" s="16"/>
      <c r="P111" s="16"/>
    </row>
    <row r="112" spans="1:16" x14ac:dyDescent="0.2">
      <c r="A112" s="317"/>
      <c r="B112" s="311"/>
      <c r="C112" s="61" t="s">
        <v>91</v>
      </c>
      <c r="D112" s="59">
        <f>+D111</f>
        <v>8800</v>
      </c>
      <c r="E112" s="60">
        <f t="shared" si="4"/>
        <v>0.52132701421800953</v>
      </c>
      <c r="F112" s="59"/>
      <c r="G112" s="59">
        <f>+G111</f>
        <v>8080</v>
      </c>
      <c r="H112" s="60">
        <f t="shared" si="5"/>
        <v>0.47867298578199052</v>
      </c>
      <c r="I112" s="59">
        <f t="shared" si="3"/>
        <v>16880</v>
      </c>
      <c r="N112" s="16"/>
      <c r="O112" s="16"/>
      <c r="P112" s="16"/>
    </row>
    <row r="113" spans="1:16" ht="13.5" thickBot="1" x14ac:dyDescent="0.25">
      <c r="A113" s="317"/>
      <c r="B113" s="312"/>
      <c r="C113" s="276" t="s">
        <v>26</v>
      </c>
      <c r="D113" s="208">
        <f>SUM(D98,D110,D112)</f>
        <v>232288</v>
      </c>
      <c r="E113" s="206">
        <f t="shared" si="4"/>
        <v>0.65766704416761046</v>
      </c>
      <c r="F113" s="208"/>
      <c r="G113" s="208">
        <f>SUM(G98,G110,G112)</f>
        <v>120912.00000000001</v>
      </c>
      <c r="H113" s="206">
        <f t="shared" si="5"/>
        <v>0.3423329558323896</v>
      </c>
      <c r="I113" s="208">
        <f t="shared" si="3"/>
        <v>353200</v>
      </c>
      <c r="N113" s="16"/>
      <c r="O113" s="16"/>
      <c r="P113" s="16"/>
    </row>
    <row r="114" spans="1:16" ht="15.75" thickBot="1" x14ac:dyDescent="0.25">
      <c r="A114" s="296" t="s">
        <v>516</v>
      </c>
      <c r="B114" s="297"/>
      <c r="C114" s="298"/>
      <c r="D114" s="245">
        <f>SUM(D94,D113)</f>
        <v>980528</v>
      </c>
      <c r="E114" s="246">
        <f t="shared" si="4"/>
        <v>0.6536713883437153</v>
      </c>
      <c r="F114" s="247"/>
      <c r="G114" s="245">
        <f>SUM(G94,G113)</f>
        <v>519504</v>
      </c>
      <c r="H114" s="246">
        <f t="shared" si="5"/>
        <v>0.34632861165628465</v>
      </c>
      <c r="I114" s="247">
        <f t="shared" si="3"/>
        <v>1500032</v>
      </c>
    </row>
    <row r="115" spans="1:16" ht="15" x14ac:dyDescent="0.2">
      <c r="A115" s="303" t="s">
        <v>134</v>
      </c>
      <c r="B115" s="306" t="s">
        <v>509</v>
      </c>
      <c r="C115" s="192" t="s">
        <v>92</v>
      </c>
      <c r="D115" s="79"/>
      <c r="E115" s="78"/>
      <c r="F115" s="79"/>
      <c r="G115" s="79"/>
      <c r="H115" s="78"/>
      <c r="I115" s="79"/>
      <c r="M115"/>
      <c r="N115"/>
      <c r="O115"/>
      <c r="P115"/>
    </row>
    <row r="116" spans="1:16" ht="15" x14ac:dyDescent="0.2">
      <c r="A116" s="315"/>
      <c r="B116" s="319"/>
      <c r="C116" s="191" t="s">
        <v>487</v>
      </c>
      <c r="D116" s="19">
        <v>21967.999999999996</v>
      </c>
      <c r="E116" s="20">
        <f t="shared" si="4"/>
        <v>0.70919421487603307</v>
      </c>
      <c r="F116" s="19"/>
      <c r="G116" s="19">
        <v>9008</v>
      </c>
      <c r="H116" s="20">
        <f t="shared" si="5"/>
        <v>0.29080578512396699</v>
      </c>
      <c r="I116" s="19">
        <f t="shared" si="3"/>
        <v>30975.999999999996</v>
      </c>
      <c r="M116"/>
      <c r="N116"/>
      <c r="O116"/>
      <c r="P116"/>
    </row>
    <row r="117" spans="1:16" ht="15" x14ac:dyDescent="0.2">
      <c r="A117" s="315"/>
      <c r="B117" s="319"/>
      <c r="C117" s="18" t="s">
        <v>488</v>
      </c>
      <c r="D117" s="19">
        <v>4128</v>
      </c>
      <c r="E117" s="20">
        <f t="shared" si="4"/>
        <v>1</v>
      </c>
      <c r="F117" s="19"/>
      <c r="G117" s="19">
        <v>0</v>
      </c>
      <c r="H117" s="20">
        <f t="shared" si="5"/>
        <v>0</v>
      </c>
      <c r="I117" s="19">
        <f t="shared" si="3"/>
        <v>4128</v>
      </c>
      <c r="M117"/>
      <c r="N117"/>
      <c r="O117"/>
      <c r="P117"/>
    </row>
    <row r="118" spans="1:16" ht="12.75" customHeight="1" x14ac:dyDescent="0.2">
      <c r="A118" s="315"/>
      <c r="B118" s="319"/>
      <c r="C118" s="18" t="s">
        <v>15</v>
      </c>
      <c r="D118" s="19">
        <v>28960.000000000007</v>
      </c>
      <c r="E118" s="20">
        <f t="shared" si="4"/>
        <v>0.55846960814563418</v>
      </c>
      <c r="F118" s="19"/>
      <c r="G118" s="19">
        <v>22895.999999999996</v>
      </c>
      <c r="H118" s="20">
        <f t="shared" si="5"/>
        <v>0.44153039185436588</v>
      </c>
      <c r="I118" s="19">
        <f t="shared" si="3"/>
        <v>51856</v>
      </c>
      <c r="M118"/>
      <c r="N118"/>
      <c r="O118"/>
      <c r="P118"/>
    </row>
    <row r="119" spans="1:16" ht="15" x14ac:dyDescent="0.2">
      <c r="A119" s="315"/>
      <c r="B119" s="319"/>
      <c r="C119" s="18" t="s">
        <v>16</v>
      </c>
      <c r="D119" s="11">
        <v>11552.000000000004</v>
      </c>
      <c r="E119" s="12">
        <f t="shared" si="4"/>
        <v>0.59472817133443168</v>
      </c>
      <c r="F119" s="11"/>
      <c r="G119" s="11">
        <v>7872</v>
      </c>
      <c r="H119" s="12">
        <f t="shared" si="5"/>
        <v>0.40527182866556827</v>
      </c>
      <c r="I119" s="11">
        <f t="shared" si="3"/>
        <v>19424.000000000004</v>
      </c>
      <c r="M119"/>
      <c r="N119"/>
      <c r="O119"/>
      <c r="P119"/>
    </row>
    <row r="120" spans="1:16" ht="12.75" customHeight="1" x14ac:dyDescent="0.2">
      <c r="A120" s="315"/>
      <c r="B120" s="319"/>
      <c r="C120" s="18" t="s">
        <v>17</v>
      </c>
      <c r="D120" s="11">
        <v>12480</v>
      </c>
      <c r="E120" s="12">
        <f t="shared" si="4"/>
        <v>0.66838046272493579</v>
      </c>
      <c r="F120" s="11"/>
      <c r="G120" s="11">
        <v>6192</v>
      </c>
      <c r="H120" s="12">
        <f t="shared" si="5"/>
        <v>0.33161953727506427</v>
      </c>
      <c r="I120" s="11">
        <f t="shared" si="3"/>
        <v>18672</v>
      </c>
      <c r="M120"/>
      <c r="N120"/>
      <c r="O120"/>
      <c r="P120"/>
    </row>
    <row r="121" spans="1:16" ht="15" x14ac:dyDescent="0.2">
      <c r="A121" s="315"/>
      <c r="B121" s="319"/>
      <c r="C121" s="18" t="s">
        <v>21</v>
      </c>
      <c r="D121" s="11">
        <v>0</v>
      </c>
      <c r="E121" s="12" t="s">
        <v>165</v>
      </c>
      <c r="F121" s="11"/>
      <c r="G121" s="11">
        <v>0</v>
      </c>
      <c r="H121" s="12" t="s">
        <v>165</v>
      </c>
      <c r="I121" s="11">
        <f t="shared" si="3"/>
        <v>0</v>
      </c>
      <c r="M121"/>
      <c r="N121"/>
      <c r="O121"/>
      <c r="P121"/>
    </row>
    <row r="122" spans="1:16" ht="15" x14ac:dyDescent="0.2">
      <c r="A122" s="315"/>
      <c r="B122" s="319"/>
      <c r="C122" s="18" t="s">
        <v>18</v>
      </c>
      <c r="D122" s="11">
        <v>3984</v>
      </c>
      <c r="E122" s="12">
        <f t="shared" si="4"/>
        <v>0.58041958041958042</v>
      </c>
      <c r="F122" s="11"/>
      <c r="G122" s="11">
        <v>2880</v>
      </c>
      <c r="H122" s="12">
        <f t="shared" si="5"/>
        <v>0.41958041958041958</v>
      </c>
      <c r="I122" s="11">
        <f t="shared" si="3"/>
        <v>6864</v>
      </c>
      <c r="M122"/>
      <c r="N122"/>
      <c r="O122"/>
      <c r="P122"/>
    </row>
    <row r="123" spans="1:16" ht="15" x14ac:dyDescent="0.2">
      <c r="A123" s="315"/>
      <c r="B123" s="319"/>
      <c r="C123" s="18" t="s">
        <v>139</v>
      </c>
      <c r="D123" s="11">
        <v>12863.999999999998</v>
      </c>
      <c r="E123" s="12">
        <f t="shared" si="4"/>
        <v>0.96402877697841727</v>
      </c>
      <c r="F123" s="11"/>
      <c r="G123" s="11">
        <v>480</v>
      </c>
      <c r="H123" s="12">
        <f t="shared" si="5"/>
        <v>3.5971223021582739E-2</v>
      </c>
      <c r="I123" s="11">
        <f t="shared" si="3"/>
        <v>13343.999999999998</v>
      </c>
      <c r="M123"/>
      <c r="N123"/>
      <c r="O123"/>
      <c r="P123"/>
    </row>
    <row r="124" spans="1:16" ht="15" x14ac:dyDescent="0.2">
      <c r="A124" s="315"/>
      <c r="B124" s="319"/>
      <c r="C124" s="18" t="s">
        <v>489</v>
      </c>
      <c r="D124" s="11">
        <v>0</v>
      </c>
      <c r="E124" s="12">
        <f t="shared" si="4"/>
        <v>0</v>
      </c>
      <c r="F124" s="11"/>
      <c r="G124" s="11">
        <v>4992</v>
      </c>
      <c r="H124" s="12">
        <f t="shared" si="5"/>
        <v>1</v>
      </c>
      <c r="I124" s="11">
        <f t="shared" si="3"/>
        <v>4992</v>
      </c>
      <c r="M124"/>
      <c r="N124"/>
      <c r="O124"/>
      <c r="P124"/>
    </row>
    <row r="125" spans="1:16" ht="15" x14ac:dyDescent="0.2">
      <c r="A125" s="315"/>
      <c r="B125" s="319"/>
      <c r="C125" s="18" t="s">
        <v>19</v>
      </c>
      <c r="D125" s="7">
        <v>3168</v>
      </c>
      <c r="E125" s="100">
        <f t="shared" si="4"/>
        <v>0.44</v>
      </c>
      <c r="F125" s="7"/>
      <c r="G125" s="7">
        <v>4032</v>
      </c>
      <c r="H125" s="100">
        <f t="shared" si="5"/>
        <v>0.56000000000000005</v>
      </c>
      <c r="I125" s="7">
        <f t="shared" si="3"/>
        <v>7200</v>
      </c>
      <c r="M125"/>
      <c r="N125"/>
      <c r="O125"/>
      <c r="P125"/>
    </row>
    <row r="126" spans="1:16" ht="15" x14ac:dyDescent="0.2">
      <c r="A126" s="315"/>
      <c r="B126" s="319"/>
      <c r="C126" s="18" t="s">
        <v>23</v>
      </c>
      <c r="D126" s="7">
        <v>38928.000000000007</v>
      </c>
      <c r="E126" s="100">
        <f t="shared" si="4"/>
        <v>0.73928896991795812</v>
      </c>
      <c r="F126" s="7"/>
      <c r="G126" s="7">
        <v>13728</v>
      </c>
      <c r="H126" s="100">
        <f t="shared" si="5"/>
        <v>0.26071103008204188</v>
      </c>
      <c r="I126" s="7">
        <f t="shared" si="3"/>
        <v>52656.000000000007</v>
      </c>
      <c r="M126"/>
      <c r="N126"/>
      <c r="O126"/>
      <c r="P126"/>
    </row>
    <row r="127" spans="1:16" ht="15" x14ac:dyDescent="0.2">
      <c r="A127" s="315"/>
      <c r="B127" s="319"/>
      <c r="C127" s="61" t="s">
        <v>91</v>
      </c>
      <c r="D127" s="59">
        <f>SUM(D116:D126)</f>
        <v>138032</v>
      </c>
      <c r="E127" s="72">
        <f t="shared" si="4"/>
        <v>0.65694486749923853</v>
      </c>
      <c r="F127" s="71"/>
      <c r="G127" s="59">
        <f>SUM(G116:G126)</f>
        <v>72080</v>
      </c>
      <c r="H127" s="72">
        <f t="shared" si="5"/>
        <v>0.34305513250076147</v>
      </c>
      <c r="I127" s="71">
        <f t="shared" si="3"/>
        <v>210112</v>
      </c>
      <c r="M127"/>
      <c r="N127"/>
      <c r="O127"/>
      <c r="P127"/>
    </row>
    <row r="128" spans="1:16" ht="15" x14ac:dyDescent="0.2">
      <c r="A128" s="315"/>
      <c r="B128" s="319"/>
      <c r="C128" s="192" t="s">
        <v>255</v>
      </c>
      <c r="D128" s="59"/>
      <c r="E128" s="60"/>
      <c r="F128" s="210"/>
      <c r="G128" s="59"/>
      <c r="H128" s="60"/>
      <c r="I128" s="59"/>
      <c r="M128"/>
      <c r="N128"/>
      <c r="O128"/>
      <c r="P128"/>
    </row>
    <row r="129" spans="1:16" ht="15" x14ac:dyDescent="0.2">
      <c r="A129" s="315"/>
      <c r="B129" s="319"/>
      <c r="C129" s="18" t="s">
        <v>20</v>
      </c>
      <c r="D129" s="19">
        <v>960</v>
      </c>
      <c r="E129" s="20">
        <f t="shared" ref="E129:E211" si="6">+D129/$I129</f>
        <v>1</v>
      </c>
      <c r="F129" s="75"/>
      <c r="G129" s="19">
        <v>0</v>
      </c>
      <c r="H129" s="20">
        <f t="shared" ref="H129:H211" si="7">+G129/$I129</f>
        <v>0</v>
      </c>
      <c r="I129" s="19">
        <f t="shared" ref="I129:I211" si="8">+D129+G129</f>
        <v>960</v>
      </c>
      <c r="M129"/>
      <c r="N129"/>
      <c r="O129"/>
      <c r="P129"/>
    </row>
    <row r="130" spans="1:16" ht="15" x14ac:dyDescent="0.2">
      <c r="A130" s="315"/>
      <c r="B130" s="319"/>
      <c r="C130" s="18" t="s">
        <v>490</v>
      </c>
      <c r="D130" s="11">
        <v>0</v>
      </c>
      <c r="E130" s="12">
        <f t="shared" si="6"/>
        <v>0</v>
      </c>
      <c r="F130" s="14"/>
      <c r="G130" s="11">
        <v>1632</v>
      </c>
      <c r="H130" s="12">
        <f t="shared" si="7"/>
        <v>1</v>
      </c>
      <c r="I130" s="11">
        <f t="shared" si="8"/>
        <v>1632</v>
      </c>
      <c r="M130"/>
      <c r="N130"/>
      <c r="O130"/>
      <c r="P130"/>
    </row>
    <row r="131" spans="1:16" ht="15" x14ac:dyDescent="0.2">
      <c r="A131" s="315"/>
      <c r="B131" s="319"/>
      <c r="C131" s="18" t="s">
        <v>1</v>
      </c>
      <c r="D131" s="11">
        <v>85936.000000000015</v>
      </c>
      <c r="E131" s="12">
        <f t="shared" si="6"/>
        <v>0.640625</v>
      </c>
      <c r="F131" s="14"/>
      <c r="G131" s="11">
        <v>48208.000000000015</v>
      </c>
      <c r="H131" s="12">
        <f t="shared" si="7"/>
        <v>0.35937500000000006</v>
      </c>
      <c r="I131" s="11">
        <f t="shared" si="8"/>
        <v>134144.00000000003</v>
      </c>
      <c r="M131"/>
      <c r="N131"/>
      <c r="O131"/>
      <c r="P131"/>
    </row>
    <row r="132" spans="1:16" ht="15" x14ac:dyDescent="0.2">
      <c r="A132" s="315"/>
      <c r="B132" s="319"/>
      <c r="C132" s="18" t="s">
        <v>2</v>
      </c>
      <c r="D132" s="11">
        <v>0</v>
      </c>
      <c r="E132" s="12">
        <f t="shared" si="6"/>
        <v>0</v>
      </c>
      <c r="F132" s="11"/>
      <c r="G132" s="11">
        <v>7312</v>
      </c>
      <c r="H132" s="12">
        <f t="shared" si="7"/>
        <v>1</v>
      </c>
      <c r="I132" s="11">
        <f t="shared" si="8"/>
        <v>7312</v>
      </c>
      <c r="M132"/>
      <c r="N132"/>
      <c r="O132"/>
      <c r="P132"/>
    </row>
    <row r="133" spans="1:16" ht="15" x14ac:dyDescent="0.2">
      <c r="A133" s="315"/>
      <c r="B133" s="319"/>
      <c r="C133" s="18" t="s">
        <v>22</v>
      </c>
      <c r="D133" s="11">
        <v>43392</v>
      </c>
      <c r="E133" s="12">
        <f t="shared" si="6"/>
        <v>0.60468227424749166</v>
      </c>
      <c r="F133" s="11"/>
      <c r="G133" s="11">
        <v>28368.000000000007</v>
      </c>
      <c r="H133" s="12">
        <f t="shared" si="7"/>
        <v>0.39531772575250845</v>
      </c>
      <c r="I133" s="11">
        <f t="shared" si="8"/>
        <v>71760</v>
      </c>
      <c r="M133"/>
      <c r="N133"/>
      <c r="O133"/>
      <c r="P133"/>
    </row>
    <row r="134" spans="1:16" ht="15" x14ac:dyDescent="0.2">
      <c r="A134" s="315"/>
      <c r="B134" s="319"/>
      <c r="C134" s="18" t="s">
        <v>3</v>
      </c>
      <c r="D134" s="199">
        <v>9600</v>
      </c>
      <c r="E134" s="100">
        <f t="shared" si="6"/>
        <v>0.68027210884353739</v>
      </c>
      <c r="F134" s="7"/>
      <c r="G134" s="199">
        <v>4512</v>
      </c>
      <c r="H134" s="100">
        <f t="shared" si="7"/>
        <v>0.31972789115646261</v>
      </c>
      <c r="I134" s="7">
        <f t="shared" si="8"/>
        <v>14112</v>
      </c>
      <c r="M134"/>
      <c r="N134"/>
      <c r="O134"/>
      <c r="P134"/>
    </row>
    <row r="135" spans="1:16" ht="12.75" customHeight="1" x14ac:dyDescent="0.2">
      <c r="A135" s="315"/>
      <c r="B135" s="319"/>
      <c r="C135" s="18" t="s">
        <v>4</v>
      </c>
      <c r="D135" s="199">
        <v>11424</v>
      </c>
      <c r="E135" s="12">
        <f t="shared" si="6"/>
        <v>0.89138576779026213</v>
      </c>
      <c r="F135" s="11"/>
      <c r="G135" s="11">
        <v>1392</v>
      </c>
      <c r="H135" s="12">
        <f t="shared" si="7"/>
        <v>0.10861423220973783</v>
      </c>
      <c r="I135" s="7">
        <f t="shared" si="8"/>
        <v>12816</v>
      </c>
      <c r="M135"/>
      <c r="N135"/>
      <c r="O135"/>
      <c r="P135"/>
    </row>
    <row r="136" spans="1:16" ht="15" x14ac:dyDescent="0.2">
      <c r="A136" s="315"/>
      <c r="B136" s="319"/>
      <c r="C136" s="18" t="s">
        <v>52</v>
      </c>
      <c r="D136" s="11">
        <v>6912</v>
      </c>
      <c r="E136" s="12">
        <f t="shared" si="6"/>
        <v>0.48</v>
      </c>
      <c r="F136" s="11"/>
      <c r="G136" s="11">
        <v>7488</v>
      </c>
      <c r="H136" s="12">
        <f t="shared" si="7"/>
        <v>0.52</v>
      </c>
      <c r="I136" s="11">
        <f t="shared" si="8"/>
        <v>14400</v>
      </c>
      <c r="M136"/>
      <c r="N136"/>
      <c r="O136"/>
      <c r="P136"/>
    </row>
    <row r="137" spans="1:16" ht="15" x14ac:dyDescent="0.2">
      <c r="A137" s="315"/>
      <c r="B137" s="319"/>
      <c r="C137" s="189" t="s">
        <v>5</v>
      </c>
      <c r="D137" s="11">
        <v>17472</v>
      </c>
      <c r="E137" s="12">
        <f t="shared" si="6"/>
        <v>0.46726572528883181</v>
      </c>
      <c r="F137" s="11"/>
      <c r="G137" s="11">
        <v>19920</v>
      </c>
      <c r="H137" s="12">
        <f t="shared" si="7"/>
        <v>0.53273427471116819</v>
      </c>
      <c r="I137" s="11">
        <f t="shared" si="8"/>
        <v>37392</v>
      </c>
      <c r="M137"/>
      <c r="N137"/>
      <c r="O137"/>
      <c r="P137"/>
    </row>
    <row r="138" spans="1:16" ht="15" x14ac:dyDescent="0.2">
      <c r="A138" s="315"/>
      <c r="B138" s="319"/>
      <c r="C138" s="61" t="s">
        <v>91</v>
      </c>
      <c r="D138" s="59">
        <f>SUM(D129:D137)</f>
        <v>175696</v>
      </c>
      <c r="E138" s="60">
        <f t="shared" si="6"/>
        <v>0.59653411560191216</v>
      </c>
      <c r="F138" s="59"/>
      <c r="G138" s="59">
        <f>SUM(G129:G137)</f>
        <v>118832.00000000003</v>
      </c>
      <c r="H138" s="60">
        <f t="shared" si="7"/>
        <v>0.40346588439808789</v>
      </c>
      <c r="I138" s="59">
        <f t="shared" si="8"/>
        <v>294528</v>
      </c>
      <c r="M138"/>
      <c r="N138"/>
      <c r="O138"/>
      <c r="P138"/>
    </row>
    <row r="139" spans="1:16" ht="15" x14ac:dyDescent="0.2">
      <c r="A139" s="315"/>
      <c r="B139" s="319"/>
      <c r="C139" s="192" t="s">
        <v>151</v>
      </c>
      <c r="D139" s="59"/>
      <c r="E139" s="60"/>
      <c r="F139" s="210"/>
      <c r="G139" s="59"/>
      <c r="H139" s="60"/>
      <c r="I139" s="59"/>
      <c r="M139"/>
      <c r="N139"/>
      <c r="O139"/>
      <c r="P139"/>
    </row>
    <row r="140" spans="1:16" ht="15" x14ac:dyDescent="0.2">
      <c r="A140" s="315"/>
      <c r="B140" s="319"/>
      <c r="C140" s="18" t="s">
        <v>38</v>
      </c>
      <c r="D140" s="11">
        <v>8768</v>
      </c>
      <c r="E140" s="12">
        <f t="shared" si="6"/>
        <v>0.7098445595854922</v>
      </c>
      <c r="F140" s="14"/>
      <c r="G140" s="11">
        <v>3584</v>
      </c>
      <c r="H140" s="12">
        <f t="shared" si="7"/>
        <v>0.29015544041450775</v>
      </c>
      <c r="I140" s="11">
        <f t="shared" si="8"/>
        <v>12352</v>
      </c>
      <c r="M140"/>
      <c r="N140"/>
      <c r="O140"/>
      <c r="P140"/>
    </row>
    <row r="141" spans="1:16" ht="15" x14ac:dyDescent="0.2">
      <c r="A141" s="315"/>
      <c r="B141" s="319"/>
      <c r="C141" s="18" t="s">
        <v>7</v>
      </c>
      <c r="D141" s="17">
        <v>12912</v>
      </c>
      <c r="E141" s="12">
        <f t="shared" si="6"/>
        <v>0.47610619469026549</v>
      </c>
      <c r="F141" s="11"/>
      <c r="G141" s="17">
        <v>14208.000000000002</v>
      </c>
      <c r="H141" s="12">
        <f t="shared" si="7"/>
        <v>0.52389380530973462</v>
      </c>
      <c r="I141" s="11">
        <f t="shared" si="8"/>
        <v>27120</v>
      </c>
      <c r="M141"/>
      <c r="N141"/>
      <c r="O141"/>
      <c r="P141"/>
    </row>
    <row r="142" spans="1:16" ht="15" x14ac:dyDescent="0.2">
      <c r="A142" s="315"/>
      <c r="B142" s="319"/>
      <c r="C142" s="18" t="s">
        <v>0</v>
      </c>
      <c r="D142" s="199">
        <v>1152</v>
      </c>
      <c r="E142" s="100">
        <f t="shared" si="6"/>
        <v>0.25806451612903225</v>
      </c>
      <c r="F142" s="7"/>
      <c r="G142" s="199">
        <v>3312</v>
      </c>
      <c r="H142" s="100">
        <f t="shared" si="7"/>
        <v>0.74193548387096775</v>
      </c>
      <c r="I142" s="7">
        <f t="shared" si="8"/>
        <v>4464</v>
      </c>
      <c r="M142"/>
      <c r="N142"/>
      <c r="O142"/>
      <c r="P142"/>
    </row>
    <row r="143" spans="1:16" ht="15" x14ac:dyDescent="0.2">
      <c r="A143" s="315"/>
      <c r="B143" s="319"/>
      <c r="C143" s="18" t="s">
        <v>8</v>
      </c>
      <c r="D143" s="7">
        <v>1776</v>
      </c>
      <c r="E143" s="100">
        <f t="shared" si="6"/>
        <v>0.75510204081632648</v>
      </c>
      <c r="F143" s="7"/>
      <c r="G143" s="7">
        <v>576</v>
      </c>
      <c r="H143" s="100">
        <f t="shared" si="7"/>
        <v>0.24489795918367346</v>
      </c>
      <c r="I143" s="7">
        <f t="shared" si="8"/>
        <v>2352</v>
      </c>
      <c r="M143"/>
      <c r="N143"/>
      <c r="O143"/>
      <c r="P143"/>
    </row>
    <row r="144" spans="1:16" ht="15" x14ac:dyDescent="0.2">
      <c r="A144" s="315"/>
      <c r="B144" s="319"/>
      <c r="C144" s="18" t="s">
        <v>36</v>
      </c>
      <c r="D144" s="199">
        <v>12624</v>
      </c>
      <c r="E144" s="100">
        <f t="shared" si="6"/>
        <v>0.45318782309017808</v>
      </c>
      <c r="F144" s="7"/>
      <c r="G144" s="199">
        <v>15232</v>
      </c>
      <c r="H144" s="100">
        <f t="shared" si="7"/>
        <v>0.54681217690982198</v>
      </c>
      <c r="I144" s="7">
        <f t="shared" si="8"/>
        <v>27856</v>
      </c>
      <c r="M144"/>
      <c r="N144"/>
      <c r="O144"/>
      <c r="P144"/>
    </row>
    <row r="145" spans="1:16" ht="15" x14ac:dyDescent="0.2">
      <c r="A145" s="315"/>
      <c r="B145" s="319"/>
      <c r="C145" s="18" t="s">
        <v>39</v>
      </c>
      <c r="D145" s="7">
        <v>10080</v>
      </c>
      <c r="E145" s="100">
        <f t="shared" si="6"/>
        <v>0.41095890410958902</v>
      </c>
      <c r="F145" s="7"/>
      <c r="G145" s="7">
        <v>14448</v>
      </c>
      <c r="H145" s="100">
        <f t="shared" si="7"/>
        <v>0.58904109589041098</v>
      </c>
      <c r="I145" s="7">
        <f t="shared" si="8"/>
        <v>24528</v>
      </c>
      <c r="M145"/>
      <c r="N145"/>
      <c r="O145"/>
      <c r="P145"/>
    </row>
    <row r="146" spans="1:16" ht="15" x14ac:dyDescent="0.2">
      <c r="A146" s="315"/>
      <c r="B146" s="319"/>
      <c r="C146" s="18" t="s">
        <v>357</v>
      </c>
      <c r="D146" s="11">
        <v>0</v>
      </c>
      <c r="E146" s="12" t="s">
        <v>165</v>
      </c>
      <c r="F146" s="7"/>
      <c r="G146" s="11">
        <v>0</v>
      </c>
      <c r="H146" s="12" t="s">
        <v>165</v>
      </c>
      <c r="I146" s="7">
        <f t="shared" si="8"/>
        <v>0</v>
      </c>
      <c r="M146"/>
      <c r="N146"/>
      <c r="O146"/>
      <c r="P146"/>
    </row>
    <row r="147" spans="1:16" ht="15" x14ac:dyDescent="0.2">
      <c r="A147" s="315"/>
      <c r="B147" s="319"/>
      <c r="C147" s="18" t="s">
        <v>402</v>
      </c>
      <c r="D147" s="7">
        <v>6096</v>
      </c>
      <c r="E147" s="100">
        <f t="shared" si="6"/>
        <v>0.41960352422907488</v>
      </c>
      <c r="F147" s="202"/>
      <c r="G147" s="7">
        <v>8432</v>
      </c>
      <c r="H147" s="100">
        <f t="shared" si="7"/>
        <v>0.58039647577092512</v>
      </c>
      <c r="I147" s="7">
        <f t="shared" si="8"/>
        <v>14528</v>
      </c>
      <c r="M147"/>
      <c r="N147"/>
      <c r="O147"/>
      <c r="P147"/>
    </row>
    <row r="148" spans="1:16" ht="15" x14ac:dyDescent="0.2">
      <c r="A148" s="315"/>
      <c r="B148" s="319"/>
      <c r="C148" s="18" t="s">
        <v>6</v>
      </c>
      <c r="D148" s="199">
        <v>102112</v>
      </c>
      <c r="E148" s="100">
        <f t="shared" si="6"/>
        <v>0.85976020476896131</v>
      </c>
      <c r="F148" s="7"/>
      <c r="G148" s="199">
        <v>16656</v>
      </c>
      <c r="H148" s="100">
        <f t="shared" si="7"/>
        <v>0.14023979523103866</v>
      </c>
      <c r="I148" s="7">
        <f t="shared" si="8"/>
        <v>118768</v>
      </c>
      <c r="M148"/>
      <c r="N148"/>
      <c r="O148"/>
      <c r="P148"/>
    </row>
    <row r="149" spans="1:16" ht="15" x14ac:dyDescent="0.2">
      <c r="A149" s="315"/>
      <c r="B149" s="319"/>
      <c r="C149" s="18" t="s">
        <v>9</v>
      </c>
      <c r="D149" s="7">
        <v>10032</v>
      </c>
      <c r="E149" s="100">
        <f t="shared" si="6"/>
        <v>0.86842105263157898</v>
      </c>
      <c r="F149" s="7"/>
      <c r="G149" s="7">
        <v>1520</v>
      </c>
      <c r="H149" s="100">
        <f t="shared" si="7"/>
        <v>0.13157894736842105</v>
      </c>
      <c r="I149" s="7">
        <f t="shared" si="8"/>
        <v>11552</v>
      </c>
      <c r="M149"/>
      <c r="N149"/>
      <c r="O149"/>
      <c r="P149"/>
    </row>
    <row r="150" spans="1:16" ht="15" x14ac:dyDescent="0.2">
      <c r="A150" s="315"/>
      <c r="B150" s="319"/>
      <c r="C150" s="18" t="s">
        <v>10</v>
      </c>
      <c r="D150" s="7">
        <v>0</v>
      </c>
      <c r="E150" s="100">
        <f t="shared" si="6"/>
        <v>0</v>
      </c>
      <c r="F150" s="7"/>
      <c r="G150" s="7">
        <v>4368</v>
      </c>
      <c r="H150" s="100">
        <f t="shared" si="7"/>
        <v>1</v>
      </c>
      <c r="I150" s="7">
        <f t="shared" si="8"/>
        <v>4368</v>
      </c>
      <c r="M150"/>
      <c r="N150"/>
      <c r="O150"/>
      <c r="P150"/>
    </row>
    <row r="151" spans="1:16" ht="15" x14ac:dyDescent="0.2">
      <c r="A151" s="315"/>
      <c r="B151" s="319"/>
      <c r="C151" s="18" t="s">
        <v>24</v>
      </c>
      <c r="D151" s="7">
        <v>16992</v>
      </c>
      <c r="E151" s="100">
        <f t="shared" si="6"/>
        <v>0.61888111888111885</v>
      </c>
      <c r="F151" s="7"/>
      <c r="G151" s="7">
        <v>10464</v>
      </c>
      <c r="H151" s="100">
        <f t="shared" si="7"/>
        <v>0.38111888111888109</v>
      </c>
      <c r="I151" s="7">
        <f t="shared" si="8"/>
        <v>27456</v>
      </c>
      <c r="M151"/>
      <c r="N151"/>
      <c r="O151"/>
      <c r="P151"/>
    </row>
    <row r="152" spans="1:16" ht="15" x14ac:dyDescent="0.2">
      <c r="A152" s="315"/>
      <c r="B152" s="319"/>
      <c r="C152" s="189" t="s">
        <v>25</v>
      </c>
      <c r="D152" s="7">
        <v>5664</v>
      </c>
      <c r="E152" s="100">
        <f t="shared" si="6"/>
        <v>0.40273037542662116</v>
      </c>
      <c r="F152" s="7"/>
      <c r="G152" s="7">
        <v>8400</v>
      </c>
      <c r="H152" s="100">
        <f t="shared" si="7"/>
        <v>0.59726962457337884</v>
      </c>
      <c r="I152" s="7">
        <f t="shared" si="8"/>
        <v>14064</v>
      </c>
      <c r="M152"/>
      <c r="N152"/>
      <c r="O152"/>
      <c r="P152"/>
    </row>
    <row r="153" spans="1:16" ht="15" x14ac:dyDescent="0.2">
      <c r="A153" s="315"/>
      <c r="B153" s="319"/>
      <c r="C153" s="189" t="s">
        <v>359</v>
      </c>
      <c r="D153" s="199">
        <v>0</v>
      </c>
      <c r="E153" s="100">
        <f t="shared" si="6"/>
        <v>0</v>
      </c>
      <c r="F153" s="7"/>
      <c r="G153" s="199">
        <v>2592</v>
      </c>
      <c r="H153" s="100">
        <f t="shared" si="7"/>
        <v>1</v>
      </c>
      <c r="I153" s="7">
        <f t="shared" si="8"/>
        <v>2592</v>
      </c>
      <c r="M153"/>
      <c r="N153"/>
      <c r="O153"/>
      <c r="P153"/>
    </row>
    <row r="154" spans="1:16" ht="12.75" customHeight="1" x14ac:dyDescent="0.2">
      <c r="A154" s="315"/>
      <c r="B154" s="319"/>
      <c r="C154" s="61" t="s">
        <v>91</v>
      </c>
      <c r="D154" s="59">
        <f>SUM(D140:D153)</f>
        <v>188208</v>
      </c>
      <c r="E154" s="60">
        <f t="shared" si="6"/>
        <v>0.64454794520547942</v>
      </c>
      <c r="F154" s="59"/>
      <c r="G154" s="59">
        <f>SUM(G140:G153)</f>
        <v>103792</v>
      </c>
      <c r="H154" s="60">
        <f t="shared" si="7"/>
        <v>0.35545205479452052</v>
      </c>
      <c r="I154" s="59">
        <f t="shared" si="8"/>
        <v>292000</v>
      </c>
      <c r="M154"/>
      <c r="N154"/>
      <c r="O154"/>
      <c r="P154"/>
    </row>
    <row r="155" spans="1:16" ht="15.75" thickBot="1" x14ac:dyDescent="0.25">
      <c r="A155" s="315"/>
      <c r="B155" s="320"/>
      <c r="C155" s="276" t="s">
        <v>26</v>
      </c>
      <c r="D155" s="208">
        <f>SUM(D127,D138,D154)</f>
        <v>501936</v>
      </c>
      <c r="E155" s="206">
        <f t="shared" si="6"/>
        <v>0.63006627836915041</v>
      </c>
      <c r="F155" s="208"/>
      <c r="G155" s="208">
        <f>SUM(G127,G138,G154)</f>
        <v>294704</v>
      </c>
      <c r="H155" s="206">
        <f t="shared" si="7"/>
        <v>0.36993372163084959</v>
      </c>
      <c r="I155" s="208">
        <f t="shared" si="8"/>
        <v>796640</v>
      </c>
      <c r="M155"/>
      <c r="N155"/>
      <c r="O155"/>
      <c r="P155"/>
    </row>
    <row r="156" spans="1:16" ht="15" x14ac:dyDescent="0.2">
      <c r="A156" s="299" t="s">
        <v>134</v>
      </c>
      <c r="B156" s="306" t="s">
        <v>508</v>
      </c>
      <c r="C156" s="191" t="s">
        <v>436</v>
      </c>
      <c r="D156" s="19">
        <v>960</v>
      </c>
      <c r="E156" s="20">
        <f t="shared" si="6"/>
        <v>1</v>
      </c>
      <c r="F156" s="75"/>
      <c r="G156" s="19">
        <v>0</v>
      </c>
      <c r="H156" s="20">
        <f t="shared" si="7"/>
        <v>0</v>
      </c>
      <c r="I156" s="19">
        <f t="shared" si="8"/>
        <v>960</v>
      </c>
      <c r="M156"/>
      <c r="N156"/>
      <c r="O156"/>
      <c r="P156"/>
    </row>
    <row r="157" spans="1:16" ht="15" x14ac:dyDescent="0.2">
      <c r="A157" s="299"/>
      <c r="B157" s="306"/>
      <c r="C157" s="18" t="s">
        <v>114</v>
      </c>
      <c r="D157" s="11">
        <v>0</v>
      </c>
      <c r="E157" s="12">
        <f t="shared" si="6"/>
        <v>0</v>
      </c>
      <c r="F157" s="14"/>
      <c r="G157" s="11">
        <v>256</v>
      </c>
      <c r="H157" s="12">
        <f t="shared" si="7"/>
        <v>1</v>
      </c>
      <c r="I157" s="11">
        <f t="shared" si="8"/>
        <v>256</v>
      </c>
      <c r="M157"/>
      <c r="N157"/>
      <c r="O157"/>
      <c r="P157"/>
    </row>
    <row r="158" spans="1:16" ht="15" x14ac:dyDescent="0.2">
      <c r="A158" s="299"/>
      <c r="B158" s="306"/>
      <c r="C158" s="18" t="s">
        <v>533</v>
      </c>
      <c r="D158" s="11">
        <v>448</v>
      </c>
      <c r="E158" s="12">
        <f t="shared" si="6"/>
        <v>0.14736842105263157</v>
      </c>
      <c r="F158" s="11"/>
      <c r="G158" s="11">
        <v>2592</v>
      </c>
      <c r="H158" s="12">
        <f t="shared" si="7"/>
        <v>0.85263157894736841</v>
      </c>
      <c r="I158" s="11">
        <f t="shared" si="8"/>
        <v>3040</v>
      </c>
      <c r="M158"/>
      <c r="N158"/>
      <c r="O158"/>
      <c r="P158"/>
    </row>
    <row r="159" spans="1:16" ht="15" x14ac:dyDescent="0.2">
      <c r="A159" s="299"/>
      <c r="B159" s="306"/>
      <c r="C159" s="18" t="s">
        <v>115</v>
      </c>
      <c r="D159" s="11">
        <v>5040</v>
      </c>
      <c r="E159" s="12">
        <f t="shared" si="6"/>
        <v>0.75</v>
      </c>
      <c r="F159" s="14"/>
      <c r="G159" s="11">
        <v>1680</v>
      </c>
      <c r="H159" s="12">
        <f t="shared" si="7"/>
        <v>0.25</v>
      </c>
      <c r="I159" s="11">
        <f t="shared" si="8"/>
        <v>6720</v>
      </c>
      <c r="M159"/>
      <c r="N159"/>
      <c r="O159"/>
      <c r="P159"/>
    </row>
    <row r="160" spans="1:16" ht="15" x14ac:dyDescent="0.2">
      <c r="A160" s="299"/>
      <c r="B160" s="306"/>
      <c r="C160" s="18" t="s">
        <v>116</v>
      </c>
      <c r="D160" s="11">
        <v>1536</v>
      </c>
      <c r="E160" s="12">
        <f t="shared" si="6"/>
        <v>0.8</v>
      </c>
      <c r="F160" s="14"/>
      <c r="G160" s="11">
        <v>384</v>
      </c>
      <c r="H160" s="12">
        <f t="shared" si="7"/>
        <v>0.2</v>
      </c>
      <c r="I160" s="11">
        <f t="shared" si="8"/>
        <v>1920</v>
      </c>
      <c r="M160"/>
      <c r="N160"/>
      <c r="O160"/>
      <c r="P160"/>
    </row>
    <row r="161" spans="1:16" ht="15" x14ac:dyDescent="0.2">
      <c r="A161" s="299"/>
      <c r="B161" s="306"/>
      <c r="C161" s="18" t="s">
        <v>276</v>
      </c>
      <c r="D161" s="11">
        <v>14640</v>
      </c>
      <c r="E161" s="12">
        <f t="shared" si="6"/>
        <v>0.36954765751211632</v>
      </c>
      <c r="F161" s="14"/>
      <c r="G161" s="11">
        <v>24975.999999999996</v>
      </c>
      <c r="H161" s="12">
        <f t="shared" si="7"/>
        <v>0.63045234248788362</v>
      </c>
      <c r="I161" s="11">
        <f t="shared" si="8"/>
        <v>39616</v>
      </c>
      <c r="M161"/>
      <c r="N161"/>
      <c r="O161"/>
      <c r="P161"/>
    </row>
    <row r="162" spans="1:16" ht="15" x14ac:dyDescent="0.2">
      <c r="A162" s="299"/>
      <c r="B162" s="306"/>
      <c r="C162" s="18" t="s">
        <v>124</v>
      </c>
      <c r="D162" s="16">
        <v>15088.000000000002</v>
      </c>
      <c r="E162" s="20">
        <f t="shared" si="6"/>
        <v>0.3168682795698925</v>
      </c>
      <c r="F162" s="19"/>
      <c r="G162" s="16">
        <v>32528</v>
      </c>
      <c r="H162" s="20">
        <f t="shared" si="7"/>
        <v>0.6831317204301075</v>
      </c>
      <c r="I162" s="19">
        <f t="shared" si="8"/>
        <v>47616</v>
      </c>
      <c r="M162"/>
      <c r="N162"/>
      <c r="O162"/>
      <c r="P162"/>
    </row>
    <row r="163" spans="1:16" ht="15" x14ac:dyDescent="0.2">
      <c r="A163" s="299"/>
      <c r="B163" s="306"/>
      <c r="C163" s="18" t="s">
        <v>443</v>
      </c>
      <c r="D163" s="11">
        <v>1328</v>
      </c>
      <c r="E163" s="12">
        <f t="shared" si="6"/>
        <v>0.3705357142857143</v>
      </c>
      <c r="F163" s="11"/>
      <c r="G163" s="11">
        <v>2256</v>
      </c>
      <c r="H163" s="12">
        <f t="shared" si="7"/>
        <v>0.6294642857142857</v>
      </c>
      <c r="I163" s="11">
        <f t="shared" si="8"/>
        <v>3584</v>
      </c>
      <c r="M163"/>
      <c r="N163"/>
      <c r="O163"/>
      <c r="P163"/>
    </row>
    <row r="164" spans="1:16" ht="15" x14ac:dyDescent="0.2">
      <c r="A164" s="299"/>
      <c r="B164" s="306"/>
      <c r="C164" s="18" t="s">
        <v>528</v>
      </c>
      <c r="D164" s="11">
        <v>528</v>
      </c>
      <c r="E164" s="12">
        <f t="shared" si="6"/>
        <v>0.38372093023255816</v>
      </c>
      <c r="F164" s="11"/>
      <c r="G164" s="11">
        <v>848</v>
      </c>
      <c r="H164" s="12">
        <f t="shared" si="7"/>
        <v>0.61627906976744184</v>
      </c>
      <c r="I164" s="11">
        <f t="shared" si="8"/>
        <v>1376</v>
      </c>
      <c r="M164"/>
      <c r="N164"/>
      <c r="O164"/>
      <c r="P164"/>
    </row>
    <row r="165" spans="1:16" ht="15" x14ac:dyDescent="0.2">
      <c r="A165" s="299"/>
      <c r="B165" s="306"/>
      <c r="C165" s="18" t="s">
        <v>277</v>
      </c>
      <c r="D165" s="11">
        <v>0</v>
      </c>
      <c r="E165" s="12">
        <f t="shared" si="6"/>
        <v>0</v>
      </c>
      <c r="F165" s="11"/>
      <c r="G165" s="11">
        <v>1040</v>
      </c>
      <c r="H165" s="12">
        <f t="shared" si="7"/>
        <v>1</v>
      </c>
      <c r="I165" s="11">
        <f t="shared" si="8"/>
        <v>1040</v>
      </c>
      <c r="M165"/>
      <c r="N165"/>
      <c r="O165"/>
      <c r="P165"/>
    </row>
    <row r="166" spans="1:16" ht="15" x14ac:dyDescent="0.2">
      <c r="A166" s="299"/>
      <c r="B166" s="306"/>
      <c r="C166" s="18" t="s">
        <v>117</v>
      </c>
      <c r="D166" s="11">
        <v>3120</v>
      </c>
      <c r="E166" s="12">
        <f t="shared" si="6"/>
        <v>0.64569536423841056</v>
      </c>
      <c r="F166" s="11"/>
      <c r="G166" s="11">
        <v>1712</v>
      </c>
      <c r="H166" s="12">
        <f t="shared" si="7"/>
        <v>0.35430463576158938</v>
      </c>
      <c r="I166" s="11">
        <f t="shared" si="8"/>
        <v>4832</v>
      </c>
      <c r="M166"/>
      <c r="N166"/>
      <c r="O166"/>
      <c r="P166"/>
    </row>
    <row r="167" spans="1:16" ht="15" x14ac:dyDescent="0.2">
      <c r="A167" s="299"/>
      <c r="B167" s="306"/>
      <c r="C167" s="188" t="s">
        <v>278</v>
      </c>
      <c r="D167" s="11">
        <v>672</v>
      </c>
      <c r="E167" s="12">
        <f t="shared" si="6"/>
        <v>1</v>
      </c>
      <c r="F167" s="11"/>
      <c r="G167" s="11">
        <v>0</v>
      </c>
      <c r="H167" s="12">
        <f t="shared" si="7"/>
        <v>0</v>
      </c>
      <c r="I167" s="11">
        <f t="shared" si="8"/>
        <v>672</v>
      </c>
      <c r="M167"/>
      <c r="N167"/>
      <c r="O167"/>
      <c r="P167"/>
    </row>
    <row r="168" spans="1:16" ht="15" x14ac:dyDescent="0.2">
      <c r="A168" s="299"/>
      <c r="B168" s="306"/>
      <c r="C168" s="18" t="s">
        <v>118</v>
      </c>
      <c r="D168" s="11">
        <v>4608</v>
      </c>
      <c r="E168" s="12">
        <f t="shared" si="6"/>
        <v>0.81586402266288949</v>
      </c>
      <c r="F168" s="11"/>
      <c r="G168" s="11">
        <v>1040</v>
      </c>
      <c r="H168" s="12">
        <f t="shared" si="7"/>
        <v>0.18413597733711048</v>
      </c>
      <c r="I168" s="11">
        <f t="shared" si="8"/>
        <v>5648</v>
      </c>
      <c r="M168"/>
      <c r="N168"/>
      <c r="O168"/>
      <c r="P168"/>
    </row>
    <row r="169" spans="1:16" ht="15.75" thickBot="1" x14ac:dyDescent="0.25">
      <c r="A169" s="299"/>
      <c r="B169" s="307"/>
      <c r="C169" s="276" t="s">
        <v>26</v>
      </c>
      <c r="D169" s="208">
        <f>SUM(D156:D168)</f>
        <v>47968</v>
      </c>
      <c r="E169" s="206">
        <f t="shared" si="6"/>
        <v>0.40900409276944066</v>
      </c>
      <c r="F169" s="208"/>
      <c r="G169" s="208">
        <f>SUM(G156:G168)</f>
        <v>69312</v>
      </c>
      <c r="H169" s="206">
        <f t="shared" si="7"/>
        <v>0.59099590723055939</v>
      </c>
      <c r="I169" s="208">
        <f t="shared" si="8"/>
        <v>117280</v>
      </c>
      <c r="M169"/>
      <c r="N169"/>
      <c r="O169"/>
      <c r="P169"/>
    </row>
    <row r="170" spans="1:16" ht="15" x14ac:dyDescent="0.2">
      <c r="A170" s="299"/>
      <c r="B170" s="300" t="s">
        <v>14</v>
      </c>
      <c r="C170" s="187" t="s">
        <v>486</v>
      </c>
      <c r="D170" s="19">
        <v>352</v>
      </c>
      <c r="E170" s="20">
        <f t="shared" si="6"/>
        <v>1</v>
      </c>
      <c r="F170" s="19"/>
      <c r="G170" s="19">
        <v>0</v>
      </c>
      <c r="H170" s="20">
        <f t="shared" si="7"/>
        <v>0</v>
      </c>
      <c r="I170" s="19">
        <f t="shared" si="8"/>
        <v>352</v>
      </c>
      <c r="M170"/>
      <c r="N170"/>
      <c r="O170"/>
      <c r="P170"/>
    </row>
    <row r="171" spans="1:16" ht="15" x14ac:dyDescent="0.2">
      <c r="A171" s="299"/>
      <c r="B171" s="321"/>
      <c r="C171" s="18" t="s">
        <v>378</v>
      </c>
      <c r="D171" s="11">
        <v>0</v>
      </c>
      <c r="E171" s="12" t="s">
        <v>165</v>
      </c>
      <c r="F171" s="11"/>
      <c r="G171" s="11">
        <v>0</v>
      </c>
      <c r="H171" s="12" t="s">
        <v>165</v>
      </c>
      <c r="I171" s="11">
        <f t="shared" si="8"/>
        <v>0</v>
      </c>
      <c r="M171"/>
      <c r="N171"/>
      <c r="O171"/>
      <c r="P171"/>
    </row>
    <row r="172" spans="1:16" ht="15" x14ac:dyDescent="0.2">
      <c r="A172" s="299"/>
      <c r="B172" s="321"/>
      <c r="C172" s="189" t="s">
        <v>377</v>
      </c>
      <c r="D172" s="11">
        <v>0</v>
      </c>
      <c r="E172" s="12" t="s">
        <v>165</v>
      </c>
      <c r="F172" s="7"/>
      <c r="G172" s="11">
        <v>0</v>
      </c>
      <c r="H172" s="12" t="s">
        <v>165</v>
      </c>
      <c r="I172" s="7">
        <f t="shared" si="8"/>
        <v>0</v>
      </c>
      <c r="M172"/>
      <c r="N172"/>
      <c r="O172"/>
      <c r="P172"/>
    </row>
    <row r="173" spans="1:16" ht="15.75" thickBot="1" x14ac:dyDescent="0.25">
      <c r="A173" s="299"/>
      <c r="B173" s="305"/>
      <c r="C173" s="207" t="s">
        <v>26</v>
      </c>
      <c r="D173" s="208">
        <f>SUM(D170:D172)</f>
        <v>352</v>
      </c>
      <c r="E173" s="206">
        <f t="shared" si="6"/>
        <v>1</v>
      </c>
      <c r="F173" s="208"/>
      <c r="G173" s="208">
        <f>SUM(G170:G172)</f>
        <v>0</v>
      </c>
      <c r="H173" s="206">
        <f t="shared" si="7"/>
        <v>0</v>
      </c>
      <c r="I173" s="208">
        <f t="shared" si="8"/>
        <v>352</v>
      </c>
      <c r="M173"/>
      <c r="N173"/>
      <c r="O173"/>
      <c r="P173"/>
    </row>
    <row r="174" spans="1:16" ht="15.75" thickBot="1" x14ac:dyDescent="0.25">
      <c r="A174" s="296" t="s">
        <v>517</v>
      </c>
      <c r="B174" s="297"/>
      <c r="C174" s="298"/>
      <c r="D174" s="245">
        <f>SUM(D155,D169,D173)</f>
        <v>550256</v>
      </c>
      <c r="E174" s="246">
        <f t="shared" si="6"/>
        <v>0.60185152777291662</v>
      </c>
      <c r="F174" s="247"/>
      <c r="G174" s="245">
        <f>SUM(G155,G169,G173)</f>
        <v>364016</v>
      </c>
      <c r="H174" s="246">
        <f t="shared" si="7"/>
        <v>0.39814847222708338</v>
      </c>
      <c r="I174" s="247">
        <f t="shared" si="8"/>
        <v>914272</v>
      </c>
      <c r="M174"/>
      <c r="N174"/>
      <c r="O174"/>
      <c r="P174"/>
    </row>
    <row r="175" spans="1:16" ht="15" x14ac:dyDescent="0.2">
      <c r="A175" s="303" t="s">
        <v>132</v>
      </c>
      <c r="B175" s="300" t="s">
        <v>511</v>
      </c>
      <c r="C175" s="183" t="s">
        <v>312</v>
      </c>
      <c r="D175" s="62"/>
      <c r="E175" s="62"/>
      <c r="F175" s="62"/>
      <c r="G175" s="62"/>
      <c r="H175" s="62"/>
      <c r="I175" s="62"/>
      <c r="M175"/>
      <c r="N175"/>
      <c r="O175"/>
      <c r="P175"/>
    </row>
    <row r="176" spans="1:16" x14ac:dyDescent="0.2">
      <c r="A176" s="315"/>
      <c r="B176" s="322"/>
      <c r="C176" s="18" t="s">
        <v>421</v>
      </c>
      <c r="D176" s="7">
        <v>21791.999999999996</v>
      </c>
      <c r="E176" s="100">
        <f t="shared" ref="E176:E182" si="9">+D176/$I176</f>
        <v>0.58808290155440401</v>
      </c>
      <c r="F176" s="7"/>
      <c r="G176" s="7">
        <v>15264</v>
      </c>
      <c r="H176" s="100">
        <f t="shared" ref="H176:H182" si="10">+G176/$I176</f>
        <v>0.41191709844559588</v>
      </c>
      <c r="I176" s="7">
        <f t="shared" ref="I176:I182" si="11">+D176+G176</f>
        <v>37056</v>
      </c>
    </row>
    <row r="177" spans="1:9" x14ac:dyDescent="0.2">
      <c r="A177" s="315"/>
      <c r="B177" s="322"/>
      <c r="C177" s="18" t="s">
        <v>94</v>
      </c>
      <c r="D177" s="199">
        <v>14495.999999999998</v>
      </c>
      <c r="E177" s="100">
        <f t="shared" si="9"/>
        <v>0.62960389159138286</v>
      </c>
      <c r="F177" s="7"/>
      <c r="G177" s="199">
        <v>8528</v>
      </c>
      <c r="H177" s="100">
        <f t="shared" si="10"/>
        <v>0.37039610840861709</v>
      </c>
      <c r="I177" s="7">
        <f t="shared" si="11"/>
        <v>23024</v>
      </c>
    </row>
    <row r="178" spans="1:9" x14ac:dyDescent="0.2">
      <c r="A178" s="315"/>
      <c r="B178" s="322"/>
      <c r="C178" s="18" t="s">
        <v>8</v>
      </c>
      <c r="D178" s="7">
        <v>8784</v>
      </c>
      <c r="E178" s="100">
        <f t="shared" si="9"/>
        <v>1</v>
      </c>
      <c r="F178" s="7"/>
      <c r="G178" s="7">
        <v>0</v>
      </c>
      <c r="H178" s="100">
        <f t="shared" si="10"/>
        <v>0</v>
      </c>
      <c r="I178" s="7">
        <f t="shared" si="11"/>
        <v>8784</v>
      </c>
    </row>
    <row r="179" spans="1:9" x14ac:dyDescent="0.2">
      <c r="A179" s="315"/>
      <c r="B179" s="322"/>
      <c r="C179" s="18" t="s">
        <v>9</v>
      </c>
      <c r="D179" s="77">
        <v>17144</v>
      </c>
      <c r="E179" s="201">
        <f t="shared" si="9"/>
        <v>0.58583925642427559</v>
      </c>
      <c r="F179" s="203"/>
      <c r="G179" s="77">
        <v>12120</v>
      </c>
      <c r="H179" s="201">
        <f t="shared" si="10"/>
        <v>0.41416074357572447</v>
      </c>
      <c r="I179" s="77">
        <f t="shared" si="11"/>
        <v>29264</v>
      </c>
    </row>
    <row r="180" spans="1:9" x14ac:dyDescent="0.2">
      <c r="A180" s="315"/>
      <c r="B180" s="322"/>
      <c r="C180" s="18" t="s">
        <v>96</v>
      </c>
      <c r="D180" s="7">
        <v>22943.999999999996</v>
      </c>
      <c r="E180" s="100">
        <f t="shared" si="9"/>
        <v>0.65900735294117641</v>
      </c>
      <c r="F180" s="7"/>
      <c r="G180" s="7">
        <v>11872.000000000002</v>
      </c>
      <c r="H180" s="100">
        <f t="shared" si="10"/>
        <v>0.34099264705882359</v>
      </c>
      <c r="I180" s="7">
        <f t="shared" si="11"/>
        <v>34816</v>
      </c>
    </row>
    <row r="181" spans="1:9" x14ac:dyDescent="0.2">
      <c r="A181" s="315"/>
      <c r="B181" s="322"/>
      <c r="C181" s="18" t="s">
        <v>422</v>
      </c>
      <c r="D181" s="19">
        <v>4800</v>
      </c>
      <c r="E181" s="20">
        <f t="shared" si="9"/>
        <v>0.73529411764705888</v>
      </c>
      <c r="F181" s="19"/>
      <c r="G181" s="19">
        <v>1728</v>
      </c>
      <c r="H181" s="20">
        <f t="shared" si="10"/>
        <v>0.26470588235294118</v>
      </c>
      <c r="I181" s="19">
        <f t="shared" si="11"/>
        <v>6528</v>
      </c>
    </row>
    <row r="182" spans="1:9" x14ac:dyDescent="0.2">
      <c r="A182" s="315"/>
      <c r="B182" s="322"/>
      <c r="C182" s="61" t="s">
        <v>91</v>
      </c>
      <c r="D182" s="59">
        <f>SUM(D176:D181)</f>
        <v>89959.999999999985</v>
      </c>
      <c r="E182" s="78">
        <f t="shared" si="9"/>
        <v>0.64500401514282424</v>
      </c>
      <c r="F182" s="79"/>
      <c r="G182" s="59">
        <f>SUM(G176:G181)</f>
        <v>49512</v>
      </c>
      <c r="H182" s="78">
        <f t="shared" si="10"/>
        <v>0.35499598485717565</v>
      </c>
      <c r="I182" s="79">
        <f t="shared" si="11"/>
        <v>139472</v>
      </c>
    </row>
    <row r="183" spans="1:9" x14ac:dyDescent="0.2">
      <c r="A183" s="315"/>
      <c r="B183" s="322"/>
      <c r="C183" s="192" t="s">
        <v>262</v>
      </c>
      <c r="D183" s="94"/>
      <c r="E183" s="95"/>
      <c r="F183" s="94"/>
      <c r="G183" s="94"/>
      <c r="H183" s="95"/>
      <c r="I183" s="94"/>
    </row>
    <row r="184" spans="1:9" x14ac:dyDescent="0.2">
      <c r="A184" s="315"/>
      <c r="B184" s="322"/>
      <c r="C184" s="18" t="s">
        <v>7</v>
      </c>
      <c r="D184" s="16">
        <v>34800</v>
      </c>
      <c r="E184" s="20">
        <f t="shared" si="6"/>
        <v>0.60165975103734437</v>
      </c>
      <c r="F184" s="19"/>
      <c r="G184" s="16">
        <v>23040</v>
      </c>
      <c r="H184" s="20">
        <f t="shared" si="7"/>
        <v>0.39834024896265557</v>
      </c>
      <c r="I184" s="19">
        <f t="shared" si="8"/>
        <v>57840</v>
      </c>
    </row>
    <row r="185" spans="1:9" x14ac:dyDescent="0.2">
      <c r="A185" s="315"/>
      <c r="B185" s="322"/>
      <c r="C185" s="18" t="s">
        <v>95</v>
      </c>
      <c r="D185" s="11">
        <v>26880.000000000004</v>
      </c>
      <c r="E185" s="12">
        <f t="shared" si="6"/>
        <v>0.43478260869565222</v>
      </c>
      <c r="F185" s="11"/>
      <c r="G185" s="11">
        <v>34944</v>
      </c>
      <c r="H185" s="12">
        <f t="shared" si="7"/>
        <v>0.56521739130434778</v>
      </c>
      <c r="I185" s="11">
        <f t="shared" si="8"/>
        <v>61824</v>
      </c>
    </row>
    <row r="186" spans="1:9" x14ac:dyDescent="0.2">
      <c r="A186" s="315"/>
      <c r="B186" s="322"/>
      <c r="C186" s="18" t="s">
        <v>357</v>
      </c>
      <c r="D186" s="7">
        <v>13296.000000000002</v>
      </c>
      <c r="E186" s="12">
        <f t="shared" si="6"/>
        <v>0.4548440065681445</v>
      </c>
      <c r="F186" s="14"/>
      <c r="G186" s="11">
        <v>15936.000000000002</v>
      </c>
      <c r="H186" s="12">
        <f t="shared" si="7"/>
        <v>0.5451559934318555</v>
      </c>
      <c r="I186" s="11">
        <f t="shared" si="8"/>
        <v>29232.000000000004</v>
      </c>
    </row>
    <row r="187" spans="1:9" x14ac:dyDescent="0.2">
      <c r="A187" s="315"/>
      <c r="B187" s="322"/>
      <c r="C187" s="18" t="s">
        <v>164</v>
      </c>
      <c r="D187" s="17">
        <v>23936.000000000004</v>
      </c>
      <c r="E187" s="12">
        <f t="shared" si="6"/>
        <v>0.70566037735849063</v>
      </c>
      <c r="F187" s="11"/>
      <c r="G187" s="16">
        <v>9984</v>
      </c>
      <c r="H187" s="12">
        <f t="shared" si="7"/>
        <v>0.29433962264150942</v>
      </c>
      <c r="I187" s="11">
        <f t="shared" si="8"/>
        <v>33920</v>
      </c>
    </row>
    <row r="188" spans="1:9" x14ac:dyDescent="0.2">
      <c r="A188" s="315"/>
      <c r="B188" s="322"/>
      <c r="C188" s="18" t="s">
        <v>10</v>
      </c>
      <c r="D188" s="11">
        <v>10320</v>
      </c>
      <c r="E188" s="12">
        <f t="shared" si="6"/>
        <v>0.42743538767395628</v>
      </c>
      <c r="F188" s="11"/>
      <c r="G188" s="11">
        <v>13824.000000000002</v>
      </c>
      <c r="H188" s="12">
        <f t="shared" si="7"/>
        <v>0.57256461232604383</v>
      </c>
      <c r="I188" s="11">
        <f t="shared" si="8"/>
        <v>24144</v>
      </c>
    </row>
    <row r="189" spans="1:9" x14ac:dyDescent="0.2">
      <c r="A189" s="315"/>
      <c r="B189" s="322"/>
      <c r="C189" s="61" t="s">
        <v>91</v>
      </c>
      <c r="D189" s="59">
        <f>SUM(D184:D188)</f>
        <v>109232</v>
      </c>
      <c r="E189" s="60">
        <f t="shared" si="6"/>
        <v>0.52779281020487046</v>
      </c>
      <c r="F189" s="59"/>
      <c r="G189" s="59">
        <f>SUM(G184:G188)</f>
        <v>97728</v>
      </c>
      <c r="H189" s="60">
        <f t="shared" si="7"/>
        <v>0.47220718979512949</v>
      </c>
      <c r="I189" s="59">
        <f t="shared" si="8"/>
        <v>206960</v>
      </c>
    </row>
    <row r="190" spans="1:9" ht="13.5" thickBot="1" x14ac:dyDescent="0.25">
      <c r="A190" s="315"/>
      <c r="B190" s="302"/>
      <c r="C190" s="276" t="s">
        <v>26</v>
      </c>
      <c r="D190" s="208">
        <f>SUM(D182,D189)</f>
        <v>199192</v>
      </c>
      <c r="E190" s="206">
        <f t="shared" si="6"/>
        <v>0.5749815259560318</v>
      </c>
      <c r="F190" s="208"/>
      <c r="G190" s="208">
        <f>SUM(G182,G189)</f>
        <v>147240</v>
      </c>
      <c r="H190" s="206">
        <f t="shared" si="7"/>
        <v>0.4250184740439682</v>
      </c>
      <c r="I190" s="208">
        <f t="shared" si="8"/>
        <v>346432</v>
      </c>
    </row>
    <row r="191" spans="1:9" x14ac:dyDescent="0.2">
      <c r="A191" s="315"/>
      <c r="B191" s="300" t="s">
        <v>512</v>
      </c>
      <c r="C191" s="192" t="s">
        <v>160</v>
      </c>
      <c r="D191" s="62"/>
      <c r="E191" s="62"/>
      <c r="F191" s="62"/>
      <c r="G191" s="62"/>
      <c r="H191" s="62"/>
      <c r="I191" s="62"/>
    </row>
    <row r="192" spans="1:9" x14ac:dyDescent="0.2">
      <c r="A192" s="315"/>
      <c r="B192" s="322"/>
      <c r="C192" s="191" t="s">
        <v>38</v>
      </c>
      <c r="D192" s="199">
        <v>21056</v>
      </c>
      <c r="E192" s="100">
        <f t="shared" ref="E192:E200" si="12">+D192/$I192</f>
        <v>0.58645276292335113</v>
      </c>
      <c r="F192" s="7"/>
      <c r="G192" s="199">
        <v>14848</v>
      </c>
      <c r="H192" s="100">
        <f t="shared" ref="H192:H200" si="13">+G192/$I192</f>
        <v>0.41354723707664887</v>
      </c>
      <c r="I192" s="7">
        <f t="shared" ref="I192:I200" si="14">+D192+G192</f>
        <v>35904</v>
      </c>
    </row>
    <row r="193" spans="1:9" x14ac:dyDescent="0.2">
      <c r="A193" s="315"/>
      <c r="B193" s="322"/>
      <c r="C193" s="191" t="s">
        <v>354</v>
      </c>
      <c r="D193" s="7">
        <v>0</v>
      </c>
      <c r="E193" s="100">
        <f t="shared" si="12"/>
        <v>0</v>
      </c>
      <c r="F193" s="7"/>
      <c r="G193" s="7">
        <v>2960</v>
      </c>
      <c r="H193" s="100">
        <f t="shared" si="13"/>
        <v>1</v>
      </c>
      <c r="I193" s="7">
        <f t="shared" si="14"/>
        <v>2960</v>
      </c>
    </row>
    <row r="194" spans="1:9" x14ac:dyDescent="0.2">
      <c r="A194" s="315"/>
      <c r="B194" s="322"/>
      <c r="C194" s="18" t="s">
        <v>0</v>
      </c>
      <c r="D194" s="77">
        <v>7872.0000000000009</v>
      </c>
      <c r="E194" s="201">
        <f t="shared" si="12"/>
        <v>0.34453781512605047</v>
      </c>
      <c r="F194" s="77"/>
      <c r="G194" s="77">
        <v>14976</v>
      </c>
      <c r="H194" s="201">
        <f t="shared" si="13"/>
        <v>0.65546218487394958</v>
      </c>
      <c r="I194" s="77">
        <f t="shared" si="14"/>
        <v>22848</v>
      </c>
    </row>
    <row r="195" spans="1:9" x14ac:dyDescent="0.2">
      <c r="A195" s="315"/>
      <c r="B195" s="322"/>
      <c r="C195" s="191" t="s">
        <v>39</v>
      </c>
      <c r="D195" s="7">
        <v>38736</v>
      </c>
      <c r="E195" s="100">
        <f t="shared" si="12"/>
        <v>0.60449438202247197</v>
      </c>
      <c r="F195" s="7"/>
      <c r="G195" s="7">
        <v>25344.000000000004</v>
      </c>
      <c r="H195" s="100">
        <f t="shared" si="13"/>
        <v>0.39550561797752815</v>
      </c>
      <c r="I195" s="7">
        <f t="shared" si="14"/>
        <v>64080</v>
      </c>
    </row>
    <row r="196" spans="1:9" x14ac:dyDescent="0.2">
      <c r="A196" s="315"/>
      <c r="B196" s="322"/>
      <c r="C196" s="18" t="s">
        <v>2</v>
      </c>
      <c r="D196" s="7">
        <v>8256</v>
      </c>
      <c r="E196" s="100">
        <f t="shared" si="12"/>
        <v>0.75218658892128276</v>
      </c>
      <c r="F196" s="7"/>
      <c r="G196" s="7">
        <v>2720</v>
      </c>
      <c r="H196" s="100">
        <f t="shared" si="13"/>
        <v>0.24781341107871721</v>
      </c>
      <c r="I196" s="7">
        <f t="shared" si="14"/>
        <v>10976</v>
      </c>
    </row>
    <row r="197" spans="1:9" x14ac:dyDescent="0.2">
      <c r="A197" s="315"/>
      <c r="B197" s="322"/>
      <c r="C197" s="191" t="s">
        <v>3</v>
      </c>
      <c r="D197" s="7">
        <v>19439.999999999996</v>
      </c>
      <c r="E197" s="100">
        <f t="shared" si="12"/>
        <v>0.70434782608695645</v>
      </c>
      <c r="F197" s="7"/>
      <c r="G197" s="7">
        <v>8160</v>
      </c>
      <c r="H197" s="100">
        <f t="shared" si="13"/>
        <v>0.29565217391304349</v>
      </c>
      <c r="I197" s="7">
        <f t="shared" si="14"/>
        <v>27599.999999999996</v>
      </c>
    </row>
    <row r="198" spans="1:9" x14ac:dyDescent="0.2">
      <c r="A198" s="315"/>
      <c r="B198" s="322"/>
      <c r="C198" s="195" t="s">
        <v>353</v>
      </c>
      <c r="D198" s="199">
        <v>15840</v>
      </c>
      <c r="E198" s="100">
        <f t="shared" si="12"/>
        <v>0.67808219178082196</v>
      </c>
      <c r="F198" s="7"/>
      <c r="G198" s="199">
        <v>7520</v>
      </c>
      <c r="H198" s="100">
        <f t="shared" si="13"/>
        <v>0.32191780821917809</v>
      </c>
      <c r="I198" s="7">
        <f t="shared" si="14"/>
        <v>23360</v>
      </c>
    </row>
    <row r="199" spans="1:9" x14ac:dyDescent="0.2">
      <c r="A199" s="315"/>
      <c r="B199" s="322"/>
      <c r="C199" s="18" t="s">
        <v>5</v>
      </c>
      <c r="D199" s="7">
        <v>40320.000000000007</v>
      </c>
      <c r="E199" s="100">
        <f t="shared" si="12"/>
        <v>0.66613798572561467</v>
      </c>
      <c r="F199" s="7"/>
      <c r="G199" s="7">
        <v>20208</v>
      </c>
      <c r="H199" s="100">
        <f t="shared" si="13"/>
        <v>0.33386201427438539</v>
      </c>
      <c r="I199" s="7">
        <f t="shared" si="14"/>
        <v>60528.000000000007</v>
      </c>
    </row>
    <row r="200" spans="1:9" x14ac:dyDescent="0.2">
      <c r="A200" s="315"/>
      <c r="B200" s="322"/>
      <c r="C200" s="61" t="s">
        <v>91</v>
      </c>
      <c r="D200" s="63">
        <f>SUM(D192:D199)</f>
        <v>151520</v>
      </c>
      <c r="E200" s="60">
        <f t="shared" si="12"/>
        <v>0.61033771590616137</v>
      </c>
      <c r="F200" s="59"/>
      <c r="G200" s="63">
        <f>SUM(G192:G199)</f>
        <v>96736</v>
      </c>
      <c r="H200" s="60">
        <f t="shared" si="13"/>
        <v>0.38966228409383863</v>
      </c>
      <c r="I200" s="59">
        <f t="shared" si="14"/>
        <v>248256</v>
      </c>
    </row>
    <row r="201" spans="1:9" x14ac:dyDescent="0.2">
      <c r="A201" s="315"/>
      <c r="B201" s="322"/>
      <c r="C201" s="192" t="s">
        <v>254</v>
      </c>
      <c r="D201" s="63"/>
      <c r="E201" s="60"/>
      <c r="F201" s="59"/>
      <c r="G201" s="63"/>
      <c r="H201" s="60"/>
      <c r="I201" s="59"/>
    </row>
    <row r="202" spans="1:9" x14ac:dyDescent="0.2">
      <c r="A202" s="315"/>
      <c r="B202" s="322"/>
      <c r="C202" s="18" t="s">
        <v>532</v>
      </c>
      <c r="D202" s="19">
        <v>7216</v>
      </c>
      <c r="E202" s="20">
        <f>+D202/$I202</f>
        <v>0.4923580786026201</v>
      </c>
      <c r="F202" s="19"/>
      <c r="G202" s="19">
        <v>7440</v>
      </c>
      <c r="H202" s="20">
        <f>+G202/$I202</f>
        <v>0.50764192139737996</v>
      </c>
      <c r="I202" s="19">
        <f>+D202+G202</f>
        <v>14656</v>
      </c>
    </row>
    <row r="203" spans="1:9" x14ac:dyDescent="0.2">
      <c r="A203" s="315"/>
      <c r="B203" s="322"/>
      <c r="C203" s="18" t="s">
        <v>36</v>
      </c>
      <c r="D203" s="19">
        <v>38656</v>
      </c>
      <c r="E203" s="20">
        <f>+D203/$I203</f>
        <v>0.76686240279320739</v>
      </c>
      <c r="F203" s="19"/>
      <c r="G203" s="19">
        <v>11752</v>
      </c>
      <c r="H203" s="20">
        <f>+G203/$I203</f>
        <v>0.23313759720679259</v>
      </c>
      <c r="I203" s="19">
        <f>+D203+G203</f>
        <v>50408</v>
      </c>
    </row>
    <row r="204" spans="1:9" x14ac:dyDescent="0.2">
      <c r="A204" s="315"/>
      <c r="B204" s="322"/>
      <c r="C204" s="18" t="s">
        <v>97</v>
      </c>
      <c r="D204" s="11">
        <v>3072</v>
      </c>
      <c r="E204" s="12">
        <f>+D204/$I204</f>
        <v>0.44036697247706424</v>
      </c>
      <c r="F204" s="11"/>
      <c r="G204" s="11">
        <v>3904.0000000000005</v>
      </c>
      <c r="H204" s="12">
        <f>+G204/$I204</f>
        <v>0.55963302752293587</v>
      </c>
      <c r="I204" s="11">
        <f>+D204+G204</f>
        <v>6976</v>
      </c>
    </row>
    <row r="205" spans="1:9" x14ac:dyDescent="0.2">
      <c r="A205" s="315"/>
      <c r="B205" s="322"/>
      <c r="C205" s="18" t="s">
        <v>52</v>
      </c>
      <c r="D205" s="11">
        <v>25024</v>
      </c>
      <c r="E205" s="12">
        <f>+D205/$I205</f>
        <v>0.59854573287409107</v>
      </c>
      <c r="F205" s="11"/>
      <c r="G205" s="11">
        <v>16784.000000000004</v>
      </c>
      <c r="H205" s="12">
        <f>+G205/$I205</f>
        <v>0.40145426712590898</v>
      </c>
      <c r="I205" s="11">
        <f>+D205+G205</f>
        <v>41808</v>
      </c>
    </row>
    <row r="206" spans="1:9" x14ac:dyDescent="0.2">
      <c r="A206" s="315"/>
      <c r="B206" s="322"/>
      <c r="C206" s="61" t="s">
        <v>91</v>
      </c>
      <c r="D206" s="59">
        <f>SUM(D202:D205)</f>
        <v>73968</v>
      </c>
      <c r="E206" s="60">
        <f>+D206/$I206</f>
        <v>0.64970838310730095</v>
      </c>
      <c r="F206" s="59"/>
      <c r="G206" s="59">
        <f>SUM(G202:G205)</f>
        <v>39880</v>
      </c>
      <c r="H206" s="60">
        <f>+G206/$I206</f>
        <v>0.35029161689269905</v>
      </c>
      <c r="I206" s="59">
        <f>+D206+G206</f>
        <v>113848</v>
      </c>
    </row>
    <row r="207" spans="1:9" x14ac:dyDescent="0.2">
      <c r="A207" s="315"/>
      <c r="B207" s="322"/>
      <c r="C207" s="192" t="s">
        <v>128</v>
      </c>
      <c r="D207" s="79"/>
      <c r="E207" s="78"/>
      <c r="F207" s="79"/>
      <c r="G207" s="79"/>
      <c r="H207" s="78"/>
      <c r="I207" s="79"/>
    </row>
    <row r="208" spans="1:9" x14ac:dyDescent="0.2">
      <c r="A208" s="315"/>
      <c r="B208" s="322"/>
      <c r="C208" s="18" t="s">
        <v>1</v>
      </c>
      <c r="D208" s="17">
        <v>209231.99999999994</v>
      </c>
      <c r="E208" s="12">
        <f t="shared" si="6"/>
        <v>0.88507614213197972</v>
      </c>
      <c r="F208" s="11"/>
      <c r="G208" s="17">
        <v>27168</v>
      </c>
      <c r="H208" s="12">
        <f t="shared" si="7"/>
        <v>0.11492385786802033</v>
      </c>
      <c r="I208" s="11">
        <f t="shared" si="8"/>
        <v>236399.99999999994</v>
      </c>
    </row>
    <row r="209" spans="1:9" x14ac:dyDescent="0.2">
      <c r="A209" s="315"/>
      <c r="B209" s="322"/>
      <c r="C209" s="18" t="s">
        <v>4</v>
      </c>
      <c r="D209" s="11">
        <v>18240</v>
      </c>
      <c r="E209" s="12">
        <f t="shared" si="6"/>
        <v>0.88578088578088576</v>
      </c>
      <c r="F209" s="11"/>
      <c r="G209" s="11">
        <v>2352</v>
      </c>
      <c r="H209" s="12">
        <f t="shared" si="7"/>
        <v>0.11421911421911422</v>
      </c>
      <c r="I209" s="11">
        <f t="shared" si="8"/>
        <v>20592</v>
      </c>
    </row>
    <row r="210" spans="1:9" x14ac:dyDescent="0.2">
      <c r="A210" s="315"/>
      <c r="B210" s="322"/>
      <c r="C210" s="61" t="s">
        <v>91</v>
      </c>
      <c r="D210" s="59">
        <f>SUM(D208:D209)</f>
        <v>227471.99999999994</v>
      </c>
      <c r="E210" s="60">
        <f t="shared" si="6"/>
        <v>0.88513261113186403</v>
      </c>
      <c r="F210" s="59"/>
      <c r="G210" s="59">
        <f>SUM(G208:G209)</f>
        <v>29520</v>
      </c>
      <c r="H210" s="60">
        <f t="shared" si="7"/>
        <v>0.11486738886813599</v>
      </c>
      <c r="I210" s="59">
        <f t="shared" si="8"/>
        <v>256991.99999999994</v>
      </c>
    </row>
    <row r="211" spans="1:9" ht="13.5" thickBot="1" x14ac:dyDescent="0.25">
      <c r="A211" s="315"/>
      <c r="B211" s="302"/>
      <c r="C211" s="276" t="s">
        <v>26</v>
      </c>
      <c r="D211" s="208">
        <f>SUM(D200,D206,D210)</f>
        <v>452959.99999999994</v>
      </c>
      <c r="E211" s="206">
        <f t="shared" si="6"/>
        <v>0.73164743432359436</v>
      </c>
      <c r="F211" s="208"/>
      <c r="G211" s="208">
        <f>SUM(G200,G206,G210)</f>
        <v>166136</v>
      </c>
      <c r="H211" s="206">
        <f t="shared" si="7"/>
        <v>0.26835256567640559</v>
      </c>
      <c r="I211" s="208">
        <f t="shared" si="8"/>
        <v>619096</v>
      </c>
    </row>
    <row r="212" spans="1:9" x14ac:dyDescent="0.2">
      <c r="A212" s="299" t="s">
        <v>132</v>
      </c>
      <c r="B212" s="300" t="s">
        <v>513</v>
      </c>
      <c r="C212" s="190" t="s">
        <v>332</v>
      </c>
      <c r="D212" s="210"/>
      <c r="E212" s="210"/>
      <c r="F212" s="210"/>
      <c r="G212" s="59"/>
      <c r="H212" s="59"/>
      <c r="I212" s="64"/>
    </row>
    <row r="213" spans="1:9" x14ac:dyDescent="0.2">
      <c r="A213" s="299"/>
      <c r="B213" s="301"/>
      <c r="C213" s="18" t="s">
        <v>17</v>
      </c>
      <c r="D213" s="11">
        <v>8976</v>
      </c>
      <c r="E213" s="12">
        <f>+D213/$I213</f>
        <v>0.51657458563535907</v>
      </c>
      <c r="F213" s="14"/>
      <c r="G213" s="11">
        <v>8400</v>
      </c>
      <c r="H213" s="12">
        <f>+G213/$I213</f>
        <v>0.48342541436464087</v>
      </c>
      <c r="I213" s="17">
        <f>+D213+G213</f>
        <v>17376</v>
      </c>
    </row>
    <row r="214" spans="1:9" x14ac:dyDescent="0.2">
      <c r="A214" s="299"/>
      <c r="B214" s="301"/>
      <c r="C214" s="18" t="s">
        <v>18</v>
      </c>
      <c r="D214" s="11">
        <v>12191.999999999998</v>
      </c>
      <c r="E214" s="12">
        <f>+D214/$I214</f>
        <v>0.74486803519061584</v>
      </c>
      <c r="F214" s="14"/>
      <c r="G214" s="11">
        <v>4176</v>
      </c>
      <c r="H214" s="12">
        <f>+G214/$I214</f>
        <v>0.25513196480938422</v>
      </c>
      <c r="I214" s="17">
        <f>+D214+G214</f>
        <v>16367.999999999998</v>
      </c>
    </row>
    <row r="215" spans="1:9" x14ac:dyDescent="0.2">
      <c r="A215" s="299"/>
      <c r="B215" s="301"/>
      <c r="C215" s="18" t="s">
        <v>6</v>
      </c>
      <c r="D215" s="11">
        <v>179407.99999999991</v>
      </c>
      <c r="E215" s="12">
        <f>+D215/$I215</f>
        <v>0.76790850568415281</v>
      </c>
      <c r="F215" s="14"/>
      <c r="G215" s="11">
        <v>54224.000000000007</v>
      </c>
      <c r="H215" s="12">
        <f>+G215/$I215</f>
        <v>0.23209149431584727</v>
      </c>
      <c r="I215" s="17">
        <f>+D215+G215</f>
        <v>233631.99999999991</v>
      </c>
    </row>
    <row r="216" spans="1:9" x14ac:dyDescent="0.2">
      <c r="A216" s="299"/>
      <c r="B216" s="301"/>
      <c r="C216" s="18" t="s">
        <v>19</v>
      </c>
      <c r="D216" s="11">
        <v>24864</v>
      </c>
      <c r="E216" s="12">
        <f>+D216/$I216</f>
        <v>0.738944365192582</v>
      </c>
      <c r="F216" s="14"/>
      <c r="G216" s="11">
        <v>8784</v>
      </c>
      <c r="H216" s="12">
        <f>+G216/$I216</f>
        <v>0.26105563480741795</v>
      </c>
      <c r="I216" s="17">
        <f>+D216+G216</f>
        <v>33648</v>
      </c>
    </row>
    <row r="217" spans="1:9" x14ac:dyDescent="0.2">
      <c r="A217" s="299"/>
      <c r="B217" s="301"/>
      <c r="C217" s="61" t="s">
        <v>91</v>
      </c>
      <c r="D217" s="59">
        <f>SUM(D213:D216)</f>
        <v>225439.99999999991</v>
      </c>
      <c r="E217" s="60">
        <f>+D217/$I217</f>
        <v>0.74891038588285319</v>
      </c>
      <c r="F217" s="210"/>
      <c r="G217" s="59">
        <f>SUM(G213:G216)</f>
        <v>75584</v>
      </c>
      <c r="H217" s="60">
        <f>+G217/$I217</f>
        <v>0.25108961411714692</v>
      </c>
      <c r="I217" s="63">
        <f>+D217+G217</f>
        <v>301023.99999999988</v>
      </c>
    </row>
    <row r="218" spans="1:9" x14ac:dyDescent="0.2">
      <c r="A218" s="299"/>
      <c r="B218" s="301"/>
      <c r="C218" s="183" t="s">
        <v>161</v>
      </c>
      <c r="D218" s="59"/>
      <c r="E218" s="60"/>
      <c r="F218" s="210"/>
      <c r="G218" s="59"/>
      <c r="H218" s="60"/>
      <c r="I218" s="63"/>
    </row>
    <row r="219" spans="1:9" x14ac:dyDescent="0.2">
      <c r="A219" s="299"/>
      <c r="B219" s="301"/>
      <c r="C219" s="191" t="s">
        <v>487</v>
      </c>
      <c r="D219" s="11">
        <v>26976</v>
      </c>
      <c r="E219" s="12">
        <f t="shared" ref="E219:E275" si="15">+D219/$I219</f>
        <v>0.90742734122712598</v>
      </c>
      <c r="F219" s="14"/>
      <c r="G219" s="11">
        <v>2752</v>
      </c>
      <c r="H219" s="12">
        <f t="shared" ref="H219:H275" si="16">+G219/$I219</f>
        <v>9.2572658772874059E-2</v>
      </c>
      <c r="I219" s="17">
        <f t="shared" ref="I219:I275" si="17">+D219+G219</f>
        <v>29728</v>
      </c>
    </row>
    <row r="220" spans="1:9" x14ac:dyDescent="0.2">
      <c r="A220" s="299"/>
      <c r="B220" s="301"/>
      <c r="C220" s="191" t="s">
        <v>20</v>
      </c>
      <c r="D220" s="11">
        <v>5424</v>
      </c>
      <c r="E220" s="12">
        <f t="shared" si="15"/>
        <v>0.8188405797101449</v>
      </c>
      <c r="F220" s="14"/>
      <c r="G220" s="11">
        <v>1200</v>
      </c>
      <c r="H220" s="12">
        <f t="shared" si="16"/>
        <v>0.18115942028985507</v>
      </c>
      <c r="I220" s="17">
        <f t="shared" si="17"/>
        <v>6624</v>
      </c>
    </row>
    <row r="221" spans="1:9" x14ac:dyDescent="0.2">
      <c r="A221" s="299"/>
      <c r="B221" s="301"/>
      <c r="C221" s="18" t="s">
        <v>15</v>
      </c>
      <c r="D221" s="11">
        <v>59903.999999999993</v>
      </c>
      <c r="E221" s="12">
        <f t="shared" si="15"/>
        <v>0.80051314945477858</v>
      </c>
      <c r="F221" s="14"/>
      <c r="G221" s="11">
        <v>14928</v>
      </c>
      <c r="H221" s="12">
        <f t="shared" si="16"/>
        <v>0.19948685054522131</v>
      </c>
      <c r="I221" s="17">
        <f t="shared" si="17"/>
        <v>74832</v>
      </c>
    </row>
    <row r="222" spans="1:9" x14ac:dyDescent="0.2">
      <c r="A222" s="299"/>
      <c r="B222" s="301"/>
      <c r="C222" s="18" t="s">
        <v>16</v>
      </c>
      <c r="D222" s="11">
        <v>28880</v>
      </c>
      <c r="E222" s="12">
        <f t="shared" si="15"/>
        <v>0.61020960108181199</v>
      </c>
      <c r="F222" s="14"/>
      <c r="G222" s="11">
        <v>18448</v>
      </c>
      <c r="H222" s="12">
        <f t="shared" si="16"/>
        <v>0.38979039891818795</v>
      </c>
      <c r="I222" s="17">
        <f t="shared" si="17"/>
        <v>47328</v>
      </c>
    </row>
    <row r="223" spans="1:9" x14ac:dyDescent="0.2">
      <c r="A223" s="299"/>
      <c r="B223" s="301"/>
      <c r="C223" s="18" t="s">
        <v>139</v>
      </c>
      <c r="D223" s="11">
        <v>15632</v>
      </c>
      <c r="E223" s="12">
        <f t="shared" si="15"/>
        <v>0.91393826005612722</v>
      </c>
      <c r="F223" s="14"/>
      <c r="G223" s="11">
        <v>1472</v>
      </c>
      <c r="H223" s="12">
        <f t="shared" si="16"/>
        <v>8.6061739943872784E-2</v>
      </c>
      <c r="I223" s="17">
        <f t="shared" si="17"/>
        <v>17104</v>
      </c>
    </row>
    <row r="224" spans="1:9" x14ac:dyDescent="0.2">
      <c r="A224" s="299"/>
      <c r="B224" s="301"/>
      <c r="C224" s="18" t="s">
        <v>489</v>
      </c>
      <c r="D224" s="11">
        <v>13104</v>
      </c>
      <c r="E224" s="12">
        <f t="shared" si="15"/>
        <v>0.91919191919191923</v>
      </c>
      <c r="F224" s="14"/>
      <c r="G224" s="11">
        <v>1152</v>
      </c>
      <c r="H224" s="12">
        <f t="shared" si="16"/>
        <v>8.0808080808080815E-2</v>
      </c>
      <c r="I224" s="17">
        <f t="shared" si="17"/>
        <v>14256</v>
      </c>
    </row>
    <row r="225" spans="1:9" x14ac:dyDescent="0.2">
      <c r="A225" s="299"/>
      <c r="B225" s="301"/>
      <c r="C225" s="18" t="s">
        <v>25</v>
      </c>
      <c r="D225" s="11">
        <v>11856</v>
      </c>
      <c r="E225" s="12">
        <f t="shared" si="15"/>
        <v>0.57845433255269318</v>
      </c>
      <c r="F225" s="14"/>
      <c r="G225" s="11">
        <v>8640</v>
      </c>
      <c r="H225" s="12">
        <f t="shared" si="16"/>
        <v>0.42154566744730682</v>
      </c>
      <c r="I225" s="17">
        <f t="shared" si="17"/>
        <v>20496</v>
      </c>
    </row>
    <row r="226" spans="1:9" x14ac:dyDescent="0.2">
      <c r="A226" s="299"/>
      <c r="B226" s="301"/>
      <c r="C226" s="18" t="s">
        <v>538</v>
      </c>
      <c r="D226" s="11">
        <v>2352</v>
      </c>
      <c r="E226" s="12">
        <f t="shared" si="15"/>
        <v>1</v>
      </c>
      <c r="F226" s="14"/>
      <c r="G226" s="11">
        <v>0</v>
      </c>
      <c r="H226" s="12">
        <f t="shared" si="16"/>
        <v>0</v>
      </c>
      <c r="I226" s="17">
        <f t="shared" si="17"/>
        <v>2352</v>
      </c>
    </row>
    <row r="227" spans="1:9" x14ac:dyDescent="0.2">
      <c r="A227" s="299"/>
      <c r="B227" s="301"/>
      <c r="C227" s="197" t="s">
        <v>91</v>
      </c>
      <c r="D227" s="59">
        <f>SUM(D219:D226)</f>
        <v>164128</v>
      </c>
      <c r="E227" s="60">
        <f t="shared" si="15"/>
        <v>0.77156825874388868</v>
      </c>
      <c r="F227" s="210"/>
      <c r="G227" s="59">
        <f>SUM(G219:G226)</f>
        <v>48592</v>
      </c>
      <c r="H227" s="60">
        <f t="shared" si="16"/>
        <v>0.22843174125611132</v>
      </c>
      <c r="I227" s="63">
        <f t="shared" si="17"/>
        <v>212720</v>
      </c>
    </row>
    <row r="228" spans="1:9" x14ac:dyDescent="0.2">
      <c r="A228" s="299"/>
      <c r="B228" s="301"/>
      <c r="C228" s="192" t="s">
        <v>162</v>
      </c>
      <c r="D228" s="59"/>
      <c r="E228" s="60"/>
      <c r="F228" s="210"/>
      <c r="G228" s="59"/>
      <c r="H228" s="60"/>
      <c r="I228" s="63"/>
    </row>
    <row r="229" spans="1:9" x14ac:dyDescent="0.2">
      <c r="A229" s="299"/>
      <c r="B229" s="301"/>
      <c r="C229" s="188" t="s">
        <v>357</v>
      </c>
      <c r="D229" s="11">
        <v>4800</v>
      </c>
      <c r="E229" s="12">
        <f t="shared" si="15"/>
        <v>0.51724137931034486</v>
      </c>
      <c r="F229" s="14"/>
      <c r="G229" s="11">
        <v>4480</v>
      </c>
      <c r="H229" s="12">
        <f t="shared" si="16"/>
        <v>0.48275862068965519</v>
      </c>
      <c r="I229" s="17">
        <f t="shared" si="17"/>
        <v>9280</v>
      </c>
    </row>
    <row r="230" spans="1:9" x14ac:dyDescent="0.2">
      <c r="A230" s="299"/>
      <c r="B230" s="301"/>
      <c r="C230" s="18" t="s">
        <v>22</v>
      </c>
      <c r="D230" s="11">
        <v>96816.000000000029</v>
      </c>
      <c r="E230" s="12">
        <f t="shared" si="15"/>
        <v>0.71958615768819123</v>
      </c>
      <c r="F230" s="14"/>
      <c r="G230" s="11">
        <v>37728</v>
      </c>
      <c r="H230" s="12">
        <f t="shared" si="16"/>
        <v>0.28041384231180871</v>
      </c>
      <c r="I230" s="17">
        <f t="shared" si="17"/>
        <v>134544.00000000003</v>
      </c>
    </row>
    <row r="231" spans="1:9" x14ac:dyDescent="0.2">
      <c r="A231" s="299"/>
      <c r="B231" s="301"/>
      <c r="C231" s="188" t="s">
        <v>23</v>
      </c>
      <c r="D231" s="11">
        <v>76511.999999999985</v>
      </c>
      <c r="E231" s="12">
        <f t="shared" si="15"/>
        <v>0.72028920018075016</v>
      </c>
      <c r="F231" s="14"/>
      <c r="G231" s="11">
        <v>29711.999999999993</v>
      </c>
      <c r="H231" s="12">
        <f t="shared" si="16"/>
        <v>0.2797107998192499</v>
      </c>
      <c r="I231" s="17">
        <f t="shared" si="17"/>
        <v>106223.99999999997</v>
      </c>
    </row>
    <row r="232" spans="1:9" x14ac:dyDescent="0.2">
      <c r="A232" s="299"/>
      <c r="B232" s="301"/>
      <c r="C232" s="18" t="s">
        <v>24</v>
      </c>
      <c r="D232" s="11">
        <v>34560.000000000007</v>
      </c>
      <c r="E232" s="12">
        <f t="shared" si="15"/>
        <v>0.75313807531380761</v>
      </c>
      <c r="F232" s="14"/>
      <c r="G232" s="11">
        <v>11328</v>
      </c>
      <c r="H232" s="12">
        <f t="shared" si="16"/>
        <v>0.24686192468619242</v>
      </c>
      <c r="I232" s="17">
        <f t="shared" si="17"/>
        <v>45888.000000000007</v>
      </c>
    </row>
    <row r="233" spans="1:9" x14ac:dyDescent="0.2">
      <c r="A233" s="299"/>
      <c r="B233" s="301"/>
      <c r="C233" s="61" t="s">
        <v>91</v>
      </c>
      <c r="D233" s="59">
        <f>SUM(D229:D232)</f>
        <v>212688</v>
      </c>
      <c r="E233" s="60">
        <f t="shared" si="15"/>
        <v>0.71869593425605538</v>
      </c>
      <c r="F233" s="210"/>
      <c r="G233" s="59">
        <f>SUM(G229:G232)</f>
        <v>83248</v>
      </c>
      <c r="H233" s="60">
        <f t="shared" si="16"/>
        <v>0.28130406574394462</v>
      </c>
      <c r="I233" s="63">
        <f t="shared" si="17"/>
        <v>295936</v>
      </c>
    </row>
    <row r="234" spans="1:9" x14ac:dyDescent="0.2">
      <c r="A234" s="299"/>
      <c r="B234" s="301"/>
      <c r="C234" s="183" t="s">
        <v>163</v>
      </c>
      <c r="D234" s="59"/>
      <c r="E234" s="60"/>
      <c r="F234" s="210"/>
      <c r="G234" s="59"/>
      <c r="H234" s="60"/>
      <c r="I234" s="63"/>
    </row>
    <row r="235" spans="1:9" x14ac:dyDescent="0.2">
      <c r="A235" s="299"/>
      <c r="B235" s="301"/>
      <c r="C235" s="191" t="s">
        <v>491</v>
      </c>
      <c r="D235" s="11">
        <v>0</v>
      </c>
      <c r="E235" s="12" t="s">
        <v>165</v>
      </c>
      <c r="F235" s="14"/>
      <c r="G235" s="11">
        <v>0</v>
      </c>
      <c r="H235" s="12" t="s">
        <v>165</v>
      </c>
      <c r="I235" s="17">
        <f t="shared" si="17"/>
        <v>0</v>
      </c>
    </row>
    <row r="236" spans="1:9" x14ac:dyDescent="0.2">
      <c r="A236" s="299"/>
      <c r="B236" s="301"/>
      <c r="C236" s="18" t="s">
        <v>492</v>
      </c>
      <c r="D236" s="11">
        <v>0</v>
      </c>
      <c r="E236" s="12" t="s">
        <v>165</v>
      </c>
      <c r="F236" s="14"/>
      <c r="G236" s="11">
        <v>0</v>
      </c>
      <c r="H236" s="12" t="s">
        <v>165</v>
      </c>
      <c r="I236" s="17">
        <f t="shared" si="17"/>
        <v>0</v>
      </c>
    </row>
    <row r="237" spans="1:9" x14ac:dyDescent="0.2">
      <c r="A237" s="299"/>
      <c r="B237" s="301"/>
      <c r="C237" s="188" t="s">
        <v>493</v>
      </c>
      <c r="D237" s="11">
        <v>0</v>
      </c>
      <c r="E237" s="12" t="s">
        <v>165</v>
      </c>
      <c r="F237" s="14"/>
      <c r="G237" s="11">
        <v>0</v>
      </c>
      <c r="H237" s="12" t="s">
        <v>165</v>
      </c>
      <c r="I237" s="17">
        <f t="shared" si="17"/>
        <v>0</v>
      </c>
    </row>
    <row r="238" spans="1:9" x14ac:dyDescent="0.2">
      <c r="A238" s="299"/>
      <c r="B238" s="301"/>
      <c r="C238" s="188" t="s">
        <v>494</v>
      </c>
      <c r="D238" s="11">
        <v>0</v>
      </c>
      <c r="E238" s="12" t="s">
        <v>165</v>
      </c>
      <c r="F238" s="14"/>
      <c r="G238" s="11">
        <v>0</v>
      </c>
      <c r="H238" s="12" t="s">
        <v>165</v>
      </c>
      <c r="I238" s="17">
        <f t="shared" si="17"/>
        <v>0</v>
      </c>
    </row>
    <row r="239" spans="1:9" x14ac:dyDescent="0.2">
      <c r="A239" s="299"/>
      <c r="B239" s="301"/>
      <c r="C239" s="18" t="s">
        <v>496</v>
      </c>
      <c r="D239" s="11">
        <v>0</v>
      </c>
      <c r="E239" s="12" t="s">
        <v>165</v>
      </c>
      <c r="F239" s="14"/>
      <c r="G239" s="11">
        <v>0</v>
      </c>
      <c r="H239" s="12" t="s">
        <v>165</v>
      </c>
      <c r="I239" s="17">
        <f t="shared" si="17"/>
        <v>0</v>
      </c>
    </row>
    <row r="240" spans="1:9" x14ac:dyDescent="0.2">
      <c r="A240" s="299"/>
      <c r="B240" s="301"/>
      <c r="C240" s="188" t="s">
        <v>495</v>
      </c>
      <c r="D240" s="11">
        <v>0</v>
      </c>
      <c r="E240" s="12" t="s">
        <v>165</v>
      </c>
      <c r="F240" s="14"/>
      <c r="G240" s="11">
        <v>0</v>
      </c>
      <c r="H240" s="12" t="s">
        <v>165</v>
      </c>
      <c r="I240" s="17">
        <f t="shared" si="17"/>
        <v>0</v>
      </c>
    </row>
    <row r="241" spans="1:9" x14ac:dyDescent="0.2">
      <c r="A241" s="299"/>
      <c r="B241" s="301"/>
      <c r="C241" s="18" t="s">
        <v>497</v>
      </c>
      <c r="D241" s="11">
        <v>0</v>
      </c>
      <c r="E241" s="12" t="s">
        <v>165</v>
      </c>
      <c r="F241" s="14"/>
      <c r="G241" s="11">
        <v>0</v>
      </c>
      <c r="H241" s="12" t="s">
        <v>165</v>
      </c>
      <c r="I241" s="17">
        <f t="shared" si="17"/>
        <v>0</v>
      </c>
    </row>
    <row r="242" spans="1:9" x14ac:dyDescent="0.2">
      <c r="A242" s="299"/>
      <c r="B242" s="301"/>
      <c r="C242" s="198" t="s">
        <v>91</v>
      </c>
      <c r="D242" s="59">
        <f>SUM(D235:D241)</f>
        <v>0</v>
      </c>
      <c r="E242" s="60" t="s">
        <v>165</v>
      </c>
      <c r="F242" s="210"/>
      <c r="G242" s="59">
        <f>SUM(G235:G241)</f>
        <v>0</v>
      </c>
      <c r="H242" s="60" t="s">
        <v>165</v>
      </c>
      <c r="I242" s="63">
        <f t="shared" si="17"/>
        <v>0</v>
      </c>
    </row>
    <row r="243" spans="1:9" ht="13.5" thickBot="1" x14ac:dyDescent="0.25">
      <c r="A243" s="299"/>
      <c r="B243" s="302"/>
      <c r="C243" s="276" t="s">
        <v>26</v>
      </c>
      <c r="D243" s="208">
        <f>SUM(D217,D227,D233,D242)</f>
        <v>602255.99999999988</v>
      </c>
      <c r="E243" s="206">
        <f t="shared" si="15"/>
        <v>0.74381978065408549</v>
      </c>
      <c r="F243" s="218"/>
      <c r="G243" s="208">
        <f>SUM(G217,G227,G233,G242)</f>
        <v>207424</v>
      </c>
      <c r="H243" s="206">
        <f t="shared" si="16"/>
        <v>0.25618021934591445</v>
      </c>
      <c r="I243" s="205">
        <f t="shared" si="17"/>
        <v>809679.99999999988</v>
      </c>
    </row>
    <row r="244" spans="1:9" ht="15.75" thickBot="1" x14ac:dyDescent="0.25">
      <c r="A244" s="296" t="s">
        <v>518</v>
      </c>
      <c r="B244" s="297"/>
      <c r="C244" s="298"/>
      <c r="D244" s="245">
        <f>SUM(D190,D211,D243)</f>
        <v>1254408</v>
      </c>
      <c r="E244" s="246">
        <f t="shared" si="15"/>
        <v>0.706625927778604</v>
      </c>
      <c r="F244" s="247"/>
      <c r="G244" s="245">
        <f>SUM(G190,G211,G243)</f>
        <v>520800</v>
      </c>
      <c r="H244" s="246">
        <f t="shared" si="16"/>
        <v>0.29337407222139605</v>
      </c>
      <c r="I244" s="247">
        <f t="shared" si="17"/>
        <v>1775208</v>
      </c>
    </row>
    <row r="245" spans="1:9" x14ac:dyDescent="0.2">
      <c r="A245" s="303" t="s">
        <v>345</v>
      </c>
      <c r="B245" s="300" t="s">
        <v>509</v>
      </c>
      <c r="C245" s="196" t="s">
        <v>347</v>
      </c>
      <c r="D245" s="220"/>
      <c r="E245" s="264"/>
      <c r="F245" s="219"/>
      <c r="G245" s="220"/>
      <c r="H245" s="264"/>
      <c r="I245" s="278"/>
    </row>
    <row r="246" spans="1:9" x14ac:dyDescent="0.2">
      <c r="A246" s="299"/>
      <c r="B246" s="304"/>
      <c r="C246" s="191" t="s">
        <v>38</v>
      </c>
      <c r="D246" s="11">
        <v>0</v>
      </c>
      <c r="E246" s="12" t="s">
        <v>165</v>
      </c>
      <c r="F246" s="14"/>
      <c r="G246" s="11">
        <v>0</v>
      </c>
      <c r="H246" s="12" t="s">
        <v>165</v>
      </c>
      <c r="I246" s="17">
        <f t="shared" si="17"/>
        <v>0</v>
      </c>
    </row>
    <row r="247" spans="1:9" x14ac:dyDescent="0.2">
      <c r="A247" s="299"/>
      <c r="B247" s="304"/>
      <c r="C247" s="18" t="s">
        <v>7</v>
      </c>
      <c r="D247" s="11">
        <v>7392</v>
      </c>
      <c r="E247" s="12">
        <f t="shared" si="15"/>
        <v>0.76237623762376239</v>
      </c>
      <c r="F247" s="14"/>
      <c r="G247" s="11">
        <v>2304</v>
      </c>
      <c r="H247" s="12">
        <f t="shared" si="16"/>
        <v>0.23762376237623761</v>
      </c>
      <c r="I247" s="17">
        <f t="shared" si="17"/>
        <v>9696</v>
      </c>
    </row>
    <row r="248" spans="1:9" x14ac:dyDescent="0.2">
      <c r="A248" s="299"/>
      <c r="B248" s="304"/>
      <c r="C248" s="18" t="s">
        <v>15</v>
      </c>
      <c r="D248" s="11">
        <v>2544</v>
      </c>
      <c r="E248" s="12">
        <f t="shared" si="15"/>
        <v>0.1620795107033639</v>
      </c>
      <c r="F248" s="14"/>
      <c r="G248" s="11">
        <v>13152</v>
      </c>
      <c r="H248" s="12">
        <f t="shared" si="16"/>
        <v>0.8379204892966361</v>
      </c>
      <c r="I248" s="17">
        <f t="shared" si="17"/>
        <v>15696</v>
      </c>
    </row>
    <row r="249" spans="1:9" x14ac:dyDescent="0.2">
      <c r="A249" s="299"/>
      <c r="B249" s="304"/>
      <c r="C249" s="18" t="s">
        <v>0</v>
      </c>
      <c r="D249" s="11">
        <v>0</v>
      </c>
      <c r="E249" s="12">
        <f t="shared" si="15"/>
        <v>0</v>
      </c>
      <c r="F249" s="14"/>
      <c r="G249" s="11">
        <v>2208</v>
      </c>
      <c r="H249" s="12">
        <f t="shared" si="16"/>
        <v>1</v>
      </c>
      <c r="I249" s="17">
        <f t="shared" si="17"/>
        <v>2208</v>
      </c>
    </row>
    <row r="250" spans="1:9" x14ac:dyDescent="0.2">
      <c r="A250" s="299"/>
      <c r="B250" s="304"/>
      <c r="C250" s="18" t="s">
        <v>16</v>
      </c>
      <c r="D250" s="11">
        <v>2304</v>
      </c>
      <c r="E250" s="12">
        <f t="shared" si="15"/>
        <v>1</v>
      </c>
      <c r="F250" s="14"/>
      <c r="G250" s="11">
        <v>0</v>
      </c>
      <c r="H250" s="12">
        <f t="shared" si="16"/>
        <v>0</v>
      </c>
      <c r="I250" s="17">
        <f t="shared" si="17"/>
        <v>2304</v>
      </c>
    </row>
    <row r="251" spans="1:9" x14ac:dyDescent="0.2">
      <c r="A251" s="299"/>
      <c r="B251" s="304"/>
      <c r="C251" s="18" t="s">
        <v>36</v>
      </c>
      <c r="D251" s="11">
        <v>0</v>
      </c>
      <c r="E251" s="12" t="s">
        <v>165</v>
      </c>
      <c r="F251" s="14"/>
      <c r="G251" s="11">
        <v>0</v>
      </c>
      <c r="H251" s="12" t="s">
        <v>165</v>
      </c>
      <c r="I251" s="17">
        <f t="shared" si="17"/>
        <v>0</v>
      </c>
    </row>
    <row r="252" spans="1:9" x14ac:dyDescent="0.2">
      <c r="A252" s="299"/>
      <c r="B252" s="304"/>
      <c r="C252" s="18" t="s">
        <v>39</v>
      </c>
      <c r="D252" s="11">
        <v>14640</v>
      </c>
      <c r="E252" s="12">
        <f t="shared" si="15"/>
        <v>0.85434173669467783</v>
      </c>
      <c r="F252" s="14"/>
      <c r="G252" s="11">
        <v>2496</v>
      </c>
      <c r="H252" s="12">
        <f t="shared" si="16"/>
        <v>0.14565826330532214</v>
      </c>
      <c r="I252" s="17">
        <f t="shared" si="17"/>
        <v>17136</v>
      </c>
    </row>
    <row r="253" spans="1:9" x14ac:dyDescent="0.2">
      <c r="A253" s="299"/>
      <c r="B253" s="304"/>
      <c r="C253" s="18" t="s">
        <v>357</v>
      </c>
      <c r="D253" s="11">
        <v>2784</v>
      </c>
      <c r="E253" s="12">
        <f t="shared" si="15"/>
        <v>0.74358974358974361</v>
      </c>
      <c r="F253" s="14"/>
      <c r="G253" s="11">
        <v>960</v>
      </c>
      <c r="H253" s="12">
        <f t="shared" si="16"/>
        <v>0.25641025641025639</v>
      </c>
      <c r="I253" s="17">
        <f t="shared" si="17"/>
        <v>3744</v>
      </c>
    </row>
    <row r="254" spans="1:9" x14ac:dyDescent="0.2">
      <c r="A254" s="299"/>
      <c r="B254" s="304"/>
      <c r="C254" s="18" t="s">
        <v>402</v>
      </c>
      <c r="D254" s="11">
        <v>1216</v>
      </c>
      <c r="E254" s="12">
        <f t="shared" si="15"/>
        <v>1</v>
      </c>
      <c r="F254" s="14"/>
      <c r="G254" s="11">
        <v>0</v>
      </c>
      <c r="H254" s="12">
        <f t="shared" si="16"/>
        <v>0</v>
      </c>
      <c r="I254" s="17">
        <f t="shared" si="17"/>
        <v>1216</v>
      </c>
    </row>
    <row r="255" spans="1:9" x14ac:dyDescent="0.2">
      <c r="A255" s="299"/>
      <c r="B255" s="304"/>
      <c r="C255" s="18" t="s">
        <v>1</v>
      </c>
      <c r="D255" s="11">
        <v>33904</v>
      </c>
      <c r="E255" s="12">
        <f t="shared" si="15"/>
        <v>0.50742337164750961</v>
      </c>
      <c r="F255" s="14"/>
      <c r="G255" s="11">
        <v>32912</v>
      </c>
      <c r="H255" s="12">
        <f t="shared" si="16"/>
        <v>0.49257662835249044</v>
      </c>
      <c r="I255" s="17">
        <f t="shared" si="17"/>
        <v>66816</v>
      </c>
    </row>
    <row r="256" spans="1:9" x14ac:dyDescent="0.2">
      <c r="A256" s="299"/>
      <c r="B256" s="304"/>
      <c r="C256" s="18" t="s">
        <v>17</v>
      </c>
      <c r="D256" s="11">
        <v>0</v>
      </c>
      <c r="E256" s="12">
        <f t="shared" si="15"/>
        <v>0</v>
      </c>
      <c r="F256" s="14"/>
      <c r="G256" s="11">
        <v>2304</v>
      </c>
      <c r="H256" s="12">
        <f t="shared" si="16"/>
        <v>1</v>
      </c>
      <c r="I256" s="17">
        <f t="shared" si="17"/>
        <v>2304</v>
      </c>
    </row>
    <row r="257" spans="1:9" x14ac:dyDescent="0.2">
      <c r="A257" s="299"/>
      <c r="B257" s="304"/>
      <c r="C257" s="18" t="s">
        <v>2</v>
      </c>
      <c r="D257" s="11">
        <v>0</v>
      </c>
      <c r="E257" s="12" t="s">
        <v>165</v>
      </c>
      <c r="F257" s="14"/>
      <c r="G257" s="11">
        <v>0</v>
      </c>
      <c r="H257" s="12" t="s">
        <v>165</v>
      </c>
      <c r="I257" s="17">
        <f t="shared" si="17"/>
        <v>0</v>
      </c>
    </row>
    <row r="258" spans="1:9" x14ac:dyDescent="0.2">
      <c r="A258" s="299"/>
      <c r="B258" s="304"/>
      <c r="C258" s="18" t="s">
        <v>18</v>
      </c>
      <c r="D258" s="11">
        <v>0</v>
      </c>
      <c r="E258" s="12">
        <f t="shared" si="15"/>
        <v>0</v>
      </c>
      <c r="F258" s="14"/>
      <c r="G258" s="11">
        <v>768</v>
      </c>
      <c r="H258" s="12">
        <f t="shared" si="16"/>
        <v>1</v>
      </c>
      <c r="I258" s="17">
        <f t="shared" si="17"/>
        <v>768</v>
      </c>
    </row>
    <row r="259" spans="1:9" x14ac:dyDescent="0.2">
      <c r="A259" s="299"/>
      <c r="B259" s="304"/>
      <c r="C259" s="18" t="s">
        <v>22</v>
      </c>
      <c r="D259" s="11">
        <v>12624.000000000002</v>
      </c>
      <c r="E259" s="12">
        <f t="shared" si="15"/>
        <v>0.38905325443786987</v>
      </c>
      <c r="F259" s="14"/>
      <c r="G259" s="11">
        <v>19824</v>
      </c>
      <c r="H259" s="12">
        <f t="shared" si="16"/>
        <v>0.61094674556213013</v>
      </c>
      <c r="I259" s="17">
        <f t="shared" si="17"/>
        <v>32448</v>
      </c>
    </row>
    <row r="260" spans="1:9" x14ac:dyDescent="0.2">
      <c r="A260" s="299"/>
      <c r="B260" s="304"/>
      <c r="C260" s="18" t="s">
        <v>3</v>
      </c>
      <c r="D260" s="11">
        <v>3552</v>
      </c>
      <c r="E260" s="12">
        <f t="shared" si="15"/>
        <v>0.81318681318681318</v>
      </c>
      <c r="F260" s="14"/>
      <c r="G260" s="11">
        <v>816</v>
      </c>
      <c r="H260" s="12">
        <f t="shared" si="16"/>
        <v>0.18681318681318682</v>
      </c>
      <c r="I260" s="17">
        <f t="shared" si="17"/>
        <v>4368</v>
      </c>
    </row>
    <row r="261" spans="1:9" x14ac:dyDescent="0.2">
      <c r="A261" s="299"/>
      <c r="B261" s="304"/>
      <c r="C261" s="18" t="s">
        <v>139</v>
      </c>
      <c r="D261" s="11">
        <v>2976</v>
      </c>
      <c r="E261" s="12">
        <f t="shared" si="15"/>
        <v>0.72093023255813948</v>
      </c>
      <c r="F261" s="14"/>
      <c r="G261" s="11">
        <v>1152</v>
      </c>
      <c r="H261" s="12">
        <f t="shared" si="16"/>
        <v>0.27906976744186046</v>
      </c>
      <c r="I261" s="17">
        <f t="shared" si="17"/>
        <v>4128</v>
      </c>
    </row>
    <row r="262" spans="1:9" x14ac:dyDescent="0.2">
      <c r="A262" s="299"/>
      <c r="B262" s="304"/>
      <c r="C262" s="18" t="s">
        <v>6</v>
      </c>
      <c r="D262" s="11">
        <v>9408</v>
      </c>
      <c r="E262" s="12">
        <f t="shared" si="15"/>
        <v>0.31939163498098866</v>
      </c>
      <c r="F262" s="14"/>
      <c r="G262" s="11">
        <v>20047.999999999996</v>
      </c>
      <c r="H262" s="12">
        <f t="shared" si="16"/>
        <v>0.68060836501901134</v>
      </c>
      <c r="I262" s="17">
        <f t="shared" si="17"/>
        <v>29455.999999999996</v>
      </c>
    </row>
    <row r="263" spans="1:9" x14ac:dyDescent="0.2">
      <c r="A263" s="299"/>
      <c r="B263" s="304"/>
      <c r="C263" s="18" t="s">
        <v>9</v>
      </c>
      <c r="D263" s="11">
        <v>800</v>
      </c>
      <c r="E263" s="12">
        <f t="shared" si="15"/>
        <v>0.17421602787456447</v>
      </c>
      <c r="F263" s="14"/>
      <c r="G263" s="11">
        <v>3792</v>
      </c>
      <c r="H263" s="12">
        <f t="shared" si="16"/>
        <v>0.82578397212543553</v>
      </c>
      <c r="I263" s="17">
        <f t="shared" si="17"/>
        <v>4592</v>
      </c>
    </row>
    <row r="264" spans="1:9" x14ac:dyDescent="0.2">
      <c r="A264" s="299"/>
      <c r="B264" s="304"/>
      <c r="C264" s="18" t="s">
        <v>4</v>
      </c>
      <c r="D264" s="11">
        <v>0</v>
      </c>
      <c r="E264" s="12">
        <f t="shared" si="15"/>
        <v>0</v>
      </c>
      <c r="F264" s="14"/>
      <c r="G264" s="11">
        <v>4368</v>
      </c>
      <c r="H264" s="12">
        <f t="shared" si="16"/>
        <v>1</v>
      </c>
      <c r="I264" s="17">
        <f t="shared" si="17"/>
        <v>4368</v>
      </c>
    </row>
    <row r="265" spans="1:9" x14ac:dyDescent="0.2">
      <c r="A265" s="299"/>
      <c r="B265" s="304"/>
      <c r="C265" s="18" t="s">
        <v>19</v>
      </c>
      <c r="D265" s="11">
        <v>4416</v>
      </c>
      <c r="E265" s="12">
        <f t="shared" si="15"/>
        <v>1</v>
      </c>
      <c r="F265" s="14"/>
      <c r="G265" s="11">
        <v>0</v>
      </c>
      <c r="H265" s="12">
        <f t="shared" si="16"/>
        <v>0</v>
      </c>
      <c r="I265" s="17">
        <f t="shared" si="17"/>
        <v>4416</v>
      </c>
    </row>
    <row r="266" spans="1:9" x14ac:dyDescent="0.2">
      <c r="A266" s="299"/>
      <c r="B266" s="304"/>
      <c r="C266" s="18" t="s">
        <v>23</v>
      </c>
      <c r="D266" s="11">
        <v>12624.000000000002</v>
      </c>
      <c r="E266" s="12">
        <f t="shared" si="15"/>
        <v>0.59908883826879278</v>
      </c>
      <c r="F266" s="14"/>
      <c r="G266" s="11">
        <v>8448</v>
      </c>
      <c r="H266" s="12">
        <f t="shared" si="16"/>
        <v>0.40091116173120728</v>
      </c>
      <c r="I266" s="17">
        <f t="shared" si="17"/>
        <v>21072</v>
      </c>
    </row>
    <row r="267" spans="1:9" x14ac:dyDescent="0.2">
      <c r="A267" s="299"/>
      <c r="B267" s="304"/>
      <c r="C267" s="18" t="s">
        <v>24</v>
      </c>
      <c r="D267" s="11">
        <v>6336</v>
      </c>
      <c r="E267" s="12">
        <f t="shared" si="15"/>
        <v>0.6376811594202898</v>
      </c>
      <c r="F267" s="14"/>
      <c r="G267" s="11">
        <v>3600</v>
      </c>
      <c r="H267" s="12">
        <f t="shared" si="16"/>
        <v>0.36231884057971014</v>
      </c>
      <c r="I267" s="17">
        <f t="shared" si="17"/>
        <v>9936</v>
      </c>
    </row>
    <row r="268" spans="1:9" x14ac:dyDescent="0.2">
      <c r="A268" s="299"/>
      <c r="B268" s="304"/>
      <c r="C268" s="18" t="s">
        <v>52</v>
      </c>
      <c r="D268" s="11">
        <v>1200</v>
      </c>
      <c r="E268" s="12">
        <f t="shared" si="15"/>
        <v>1</v>
      </c>
      <c r="F268" s="14"/>
      <c r="G268" s="11">
        <v>0</v>
      </c>
      <c r="H268" s="12">
        <f t="shared" si="16"/>
        <v>0</v>
      </c>
      <c r="I268" s="17">
        <f t="shared" si="17"/>
        <v>1200</v>
      </c>
    </row>
    <row r="269" spans="1:9" x14ac:dyDescent="0.2">
      <c r="A269" s="299"/>
      <c r="B269" s="304"/>
      <c r="C269" s="18" t="s">
        <v>25</v>
      </c>
      <c r="D269" s="11">
        <v>5808</v>
      </c>
      <c r="E269" s="12">
        <f t="shared" si="15"/>
        <v>1</v>
      </c>
      <c r="F269" s="14"/>
      <c r="G269" s="11">
        <v>0</v>
      </c>
      <c r="H269" s="12">
        <f t="shared" si="16"/>
        <v>0</v>
      </c>
      <c r="I269" s="17">
        <f t="shared" si="17"/>
        <v>5808</v>
      </c>
    </row>
    <row r="270" spans="1:9" x14ac:dyDescent="0.2">
      <c r="A270" s="299"/>
      <c r="B270" s="304"/>
      <c r="C270" s="18" t="s">
        <v>5</v>
      </c>
      <c r="D270" s="11">
        <v>5568</v>
      </c>
      <c r="E270" s="12">
        <f t="shared" si="15"/>
        <v>0.52968036529680362</v>
      </c>
      <c r="F270" s="14"/>
      <c r="G270" s="11">
        <v>4944</v>
      </c>
      <c r="H270" s="12">
        <f t="shared" si="16"/>
        <v>0.47031963470319632</v>
      </c>
      <c r="I270" s="17">
        <f t="shared" si="17"/>
        <v>10512</v>
      </c>
    </row>
    <row r="271" spans="1:9" ht="13.5" thickBot="1" x14ac:dyDescent="0.25">
      <c r="A271" s="299"/>
      <c r="B271" s="305"/>
      <c r="C271" s="276" t="s">
        <v>26</v>
      </c>
      <c r="D271" s="208">
        <f>SUM(D246:D270)</f>
        <v>130096</v>
      </c>
      <c r="E271" s="206">
        <f t="shared" si="15"/>
        <v>0.51180210234783152</v>
      </c>
      <c r="F271" s="218"/>
      <c r="G271" s="208">
        <f>SUM(G246:G270)</f>
        <v>124096</v>
      </c>
      <c r="H271" s="206">
        <f t="shared" si="16"/>
        <v>0.48819789765216842</v>
      </c>
      <c r="I271" s="205">
        <f t="shared" si="17"/>
        <v>254192</v>
      </c>
    </row>
    <row r="272" spans="1:9" x14ac:dyDescent="0.2">
      <c r="A272" s="299"/>
      <c r="B272" s="300" t="s">
        <v>514</v>
      </c>
      <c r="C272" s="187" t="s">
        <v>472</v>
      </c>
      <c r="D272" s="215">
        <v>0</v>
      </c>
      <c r="E272" s="277">
        <f t="shared" si="15"/>
        <v>0</v>
      </c>
      <c r="F272" s="214"/>
      <c r="G272" s="215">
        <v>1008</v>
      </c>
      <c r="H272" s="277">
        <f t="shared" si="16"/>
        <v>1</v>
      </c>
      <c r="I272" s="279">
        <f t="shared" si="17"/>
        <v>1008</v>
      </c>
    </row>
    <row r="273" spans="1:9" x14ac:dyDescent="0.2">
      <c r="A273" s="299"/>
      <c r="B273" s="306"/>
      <c r="C273" s="18" t="s">
        <v>473</v>
      </c>
      <c r="D273" s="11">
        <v>0</v>
      </c>
      <c r="E273" s="12" t="s">
        <v>165</v>
      </c>
      <c r="F273" s="14"/>
      <c r="G273" s="11">
        <v>0</v>
      </c>
      <c r="H273" s="12" t="s">
        <v>165</v>
      </c>
      <c r="I273" s="17">
        <f t="shared" si="17"/>
        <v>0</v>
      </c>
    </row>
    <row r="274" spans="1:9" ht="13.5" thickBot="1" x14ac:dyDescent="0.25">
      <c r="A274" s="299"/>
      <c r="B274" s="307"/>
      <c r="C274" s="276" t="s">
        <v>26</v>
      </c>
      <c r="D274" s="212">
        <f>SUM(D272:D273)</f>
        <v>0</v>
      </c>
      <c r="E274" s="249">
        <f t="shared" si="15"/>
        <v>0</v>
      </c>
      <c r="F274" s="211"/>
      <c r="G274" s="212">
        <f>SUM(G272:G273)</f>
        <v>1008</v>
      </c>
      <c r="H274" s="249">
        <f t="shared" si="16"/>
        <v>1</v>
      </c>
      <c r="I274" s="280">
        <f t="shared" si="17"/>
        <v>1008</v>
      </c>
    </row>
    <row r="275" spans="1:9" ht="15.75" thickBot="1" x14ac:dyDescent="0.25">
      <c r="A275" s="296" t="s">
        <v>519</v>
      </c>
      <c r="B275" s="297"/>
      <c r="C275" s="298"/>
      <c r="D275" s="245">
        <f>SUM(D271,D274)</f>
        <v>130096</v>
      </c>
      <c r="E275" s="246">
        <f t="shared" si="15"/>
        <v>0.50978056426332286</v>
      </c>
      <c r="F275" s="247"/>
      <c r="G275" s="245">
        <f>SUM(G271,G274)</f>
        <v>125104</v>
      </c>
      <c r="H275" s="246">
        <f t="shared" si="16"/>
        <v>0.49021943573667709</v>
      </c>
      <c r="I275" s="247">
        <f t="shared" si="17"/>
        <v>255200</v>
      </c>
    </row>
    <row r="276" spans="1:9" x14ac:dyDescent="0.2">
      <c r="D276" s="2"/>
      <c r="E276" s="2"/>
      <c r="F276" s="2"/>
      <c r="G276" s="1"/>
      <c r="H276" s="1"/>
    </row>
  </sheetData>
  <mergeCells count="29">
    <mergeCell ref="B272:B274"/>
    <mergeCell ref="A275:C275"/>
    <mergeCell ref="A174:C174"/>
    <mergeCell ref="A175:A211"/>
    <mergeCell ref="B175:B190"/>
    <mergeCell ref="B191:B211"/>
    <mergeCell ref="A212:A243"/>
    <mergeCell ref="B212:B243"/>
    <mergeCell ref="A244:C244"/>
    <mergeCell ref="A245:A274"/>
    <mergeCell ref="B245:B271"/>
    <mergeCell ref="A114:C114"/>
    <mergeCell ref="A115:A155"/>
    <mergeCell ref="B115:B155"/>
    <mergeCell ref="A156:A173"/>
    <mergeCell ref="B156:B169"/>
    <mergeCell ref="B170:B173"/>
    <mergeCell ref="A39:C39"/>
    <mergeCell ref="A40:A78"/>
    <mergeCell ref="B40:B78"/>
    <mergeCell ref="A79:A113"/>
    <mergeCell ref="B79:B94"/>
    <mergeCell ref="B95:B113"/>
    <mergeCell ref="G6:H6"/>
    <mergeCell ref="B8:C8"/>
    <mergeCell ref="D6:E6"/>
    <mergeCell ref="A9:A38"/>
    <mergeCell ref="B9:B21"/>
    <mergeCell ref="B22:B38"/>
  </mergeCells>
  <phoneticPr fontId="5" type="noConversion"/>
  <printOptions horizontalCentered="1"/>
  <pageMargins left="0.25" right="0.25" top="1" bottom="1" header="0.5" footer="0.5"/>
  <pageSetup orientation="portrait" r:id="rId1"/>
  <headerFooter alignWithMargins="0">
    <oddFooter>&amp;C&amp;10Collin IRO tkm; 10/29/2020; Page &amp;P of &amp;N
...\Faculty Workload\F-T vs P-T Faculty Load Reports\202110 Contact Hours.xlsx</oddFooter>
  </headerFooter>
  <rowBreaks count="4" manualBreakCount="4">
    <brk id="21" min="1" max="8" man="1"/>
    <brk id="57" min="1" max="8" man="1"/>
    <brk id="97" min="1" max="8" man="1"/>
    <brk id="134" min="1"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6"/>
  <sheetViews>
    <sheetView zoomScale="140" zoomScaleNormal="140" workbookViewId="0">
      <pane ySplit="7" topLeftCell="A8" activePane="bottomLeft" state="frozen"/>
      <selection activeCell="A8" sqref="A8"/>
      <selection pane="bottomLeft" activeCell="A8" sqref="A8"/>
    </sheetView>
  </sheetViews>
  <sheetFormatPr defaultColWidth="8.88671875" defaultRowHeight="12.75" x14ac:dyDescent="0.2"/>
  <cols>
    <col min="1" max="1" width="1.77734375" style="9" customWidth="1"/>
    <col min="2" max="2" width="10.77734375" style="9" customWidth="1"/>
    <col min="3" max="3" width="25.77734375" style="9" customWidth="1"/>
    <col min="4" max="4" width="8.77734375" style="9" customWidth="1"/>
    <col min="5" max="5" width="6.77734375" style="9" customWidth="1"/>
    <col min="6" max="6" width="1.77734375" style="9" customWidth="1"/>
    <col min="7" max="7" width="8.77734375" style="9" customWidth="1"/>
    <col min="8" max="8" width="6.77734375" style="9" customWidth="1"/>
    <col min="9" max="9" width="8.77734375" style="9" customWidth="1"/>
    <col min="10" max="12" width="1.77734375" style="9" customWidth="1"/>
    <col min="13" max="13" width="22.109375" style="9" bestFit="1" customWidth="1"/>
    <col min="14" max="16384" width="8.88671875" style="9"/>
  </cols>
  <sheetData>
    <row r="1" spans="1:16" ht="12.75" customHeight="1" x14ac:dyDescent="0.2">
      <c r="B1" s="32" t="s">
        <v>286</v>
      </c>
      <c r="C1" s="32"/>
      <c r="D1" s="32"/>
      <c r="E1" s="32"/>
      <c r="F1" s="32"/>
      <c r="G1" s="32"/>
      <c r="H1" s="32"/>
      <c r="I1" s="32"/>
    </row>
    <row r="2" spans="1:16" ht="12.75" customHeight="1" x14ac:dyDescent="0.2">
      <c r="B2" s="32" t="s">
        <v>49</v>
      </c>
      <c r="C2" s="32"/>
      <c r="D2" s="32"/>
      <c r="E2" s="32"/>
      <c r="F2" s="32"/>
      <c r="G2" s="32"/>
      <c r="H2" s="32"/>
      <c r="I2" s="32"/>
    </row>
    <row r="3" spans="1:16" ht="12.75" customHeight="1" x14ac:dyDescent="0.2">
      <c r="B3" s="32" t="s">
        <v>45</v>
      </c>
      <c r="C3" s="32"/>
      <c r="D3" s="32"/>
      <c r="E3" s="32"/>
      <c r="F3" s="32"/>
      <c r="G3" s="32"/>
      <c r="H3" s="32"/>
      <c r="I3" s="32"/>
    </row>
    <row r="4" spans="1:16" ht="12.75" customHeight="1" x14ac:dyDescent="0.2">
      <c r="B4" s="32" t="s">
        <v>298</v>
      </c>
      <c r="C4" s="32"/>
      <c r="D4" s="32"/>
      <c r="E4" s="32"/>
      <c r="F4" s="32"/>
      <c r="G4" s="32"/>
      <c r="H4" s="32"/>
      <c r="I4" s="32"/>
    </row>
    <row r="5" spans="1:16" ht="12.75" customHeight="1" x14ac:dyDescent="0.2">
      <c r="B5" s="101"/>
      <c r="C5" s="21"/>
      <c r="D5" s="21"/>
      <c r="E5" s="21"/>
      <c r="F5" s="21"/>
      <c r="G5" s="21"/>
      <c r="H5" s="21"/>
      <c r="I5" s="21"/>
    </row>
    <row r="6" spans="1:16" ht="12.75" customHeight="1" x14ac:dyDescent="0.2">
      <c r="D6" s="291" t="s">
        <v>50</v>
      </c>
      <c r="E6" s="291"/>
      <c r="F6" s="3"/>
      <c r="G6" s="291" t="s">
        <v>27</v>
      </c>
      <c r="H6" s="291"/>
      <c r="I6" s="3"/>
    </row>
    <row r="7" spans="1:16" ht="12.75" customHeight="1" x14ac:dyDescent="0.2">
      <c r="B7" s="4" t="s">
        <v>28</v>
      </c>
      <c r="C7" s="4" t="s">
        <v>29</v>
      </c>
      <c r="D7" s="5" t="s">
        <v>30</v>
      </c>
      <c r="E7" s="90" t="s">
        <v>31</v>
      </c>
      <c r="F7" s="5"/>
      <c r="G7" s="5" t="s">
        <v>30</v>
      </c>
      <c r="H7" s="90" t="s">
        <v>31</v>
      </c>
      <c r="I7" s="5" t="s">
        <v>32</v>
      </c>
    </row>
    <row r="8" spans="1:16" ht="12.75" customHeight="1" thickBot="1" x14ac:dyDescent="0.25">
      <c r="A8" s="236"/>
      <c r="B8" s="295" t="s">
        <v>523</v>
      </c>
      <c r="C8" s="295"/>
      <c r="D8" s="208">
        <f>SUM(D39,D114,D174,D244,D275)</f>
        <v>310216.00000000006</v>
      </c>
      <c r="E8" s="206">
        <f>D8/$I8</f>
        <v>0.45013639793371651</v>
      </c>
      <c r="F8" s="205"/>
      <c r="G8" s="208">
        <f>SUM(G39,G114,G174,G244,G275)</f>
        <v>378944</v>
      </c>
      <c r="H8" s="206">
        <f>G8/$I8</f>
        <v>0.5498636020662836</v>
      </c>
      <c r="I8" s="208">
        <f>+D8+G8</f>
        <v>689160</v>
      </c>
      <c r="M8" s="16"/>
      <c r="N8" s="16"/>
      <c r="O8" s="16"/>
      <c r="P8" s="16"/>
    </row>
    <row r="9" spans="1:16" ht="12.75" customHeight="1" x14ac:dyDescent="0.2">
      <c r="A9" s="308" t="s">
        <v>441</v>
      </c>
      <c r="B9" s="309" t="s">
        <v>509</v>
      </c>
      <c r="C9" s="190" t="s">
        <v>312</v>
      </c>
      <c r="D9" s="94"/>
      <c r="E9" s="95"/>
      <c r="F9" s="94"/>
      <c r="G9" s="94"/>
      <c r="H9" s="95"/>
      <c r="I9" s="94"/>
      <c r="N9" s="16"/>
      <c r="O9" s="16"/>
      <c r="P9" s="16"/>
    </row>
    <row r="10" spans="1:16" ht="12.75" customHeight="1" x14ac:dyDescent="0.2">
      <c r="A10" s="308"/>
      <c r="B10" s="310"/>
      <c r="C10" s="191" t="s">
        <v>15</v>
      </c>
      <c r="D10" s="19">
        <v>0</v>
      </c>
      <c r="E10" s="20" t="s">
        <v>165</v>
      </c>
      <c r="F10" s="19"/>
      <c r="G10" s="19">
        <v>0</v>
      </c>
      <c r="H10" s="20" t="s">
        <v>165</v>
      </c>
      <c r="I10" s="19">
        <f t="shared" ref="I10:I73" si="0">+D10+G10</f>
        <v>0</v>
      </c>
      <c r="N10" s="16"/>
      <c r="O10" s="16"/>
    </row>
    <row r="11" spans="1:16" ht="12.75" customHeight="1" x14ac:dyDescent="0.2">
      <c r="A11" s="308"/>
      <c r="B11" s="310"/>
      <c r="C11" s="191" t="s">
        <v>39</v>
      </c>
      <c r="D11" s="19">
        <v>0</v>
      </c>
      <c r="E11" s="20" t="s">
        <v>165</v>
      </c>
      <c r="F11" s="11"/>
      <c r="G11" s="19">
        <v>0</v>
      </c>
      <c r="H11" s="20" t="s">
        <v>165</v>
      </c>
      <c r="I11" s="11">
        <f t="shared" si="0"/>
        <v>0</v>
      </c>
      <c r="N11" s="16"/>
      <c r="O11" s="16"/>
      <c r="P11" s="16"/>
    </row>
    <row r="12" spans="1:16" ht="12.75" customHeight="1" x14ac:dyDescent="0.2">
      <c r="A12" s="308"/>
      <c r="B12" s="311"/>
      <c r="C12" s="18" t="s">
        <v>357</v>
      </c>
      <c r="D12" s="19">
        <v>0</v>
      </c>
      <c r="E12" s="20" t="s">
        <v>165</v>
      </c>
      <c r="F12" s="11"/>
      <c r="G12" s="19">
        <v>0</v>
      </c>
      <c r="H12" s="20" t="s">
        <v>165</v>
      </c>
      <c r="I12" s="11">
        <f t="shared" si="0"/>
        <v>0</v>
      </c>
      <c r="N12" s="16"/>
      <c r="O12" s="16"/>
      <c r="P12" s="16"/>
    </row>
    <row r="13" spans="1:16" ht="12.75" customHeight="1" x14ac:dyDescent="0.2">
      <c r="A13" s="308"/>
      <c r="B13" s="311"/>
      <c r="C13" s="18" t="s">
        <v>1</v>
      </c>
      <c r="D13" s="19">
        <v>0</v>
      </c>
      <c r="E13" s="20" t="s">
        <v>165</v>
      </c>
      <c r="F13" s="11"/>
      <c r="G13" s="19">
        <v>0</v>
      </c>
      <c r="H13" s="20" t="s">
        <v>165</v>
      </c>
      <c r="I13" s="11">
        <f t="shared" si="0"/>
        <v>0</v>
      </c>
      <c r="N13" s="16"/>
      <c r="O13" s="16"/>
      <c r="P13" s="16"/>
    </row>
    <row r="14" spans="1:16" ht="12.75" customHeight="1" x14ac:dyDescent="0.2">
      <c r="A14" s="308"/>
      <c r="B14" s="311"/>
      <c r="C14" s="18" t="s">
        <v>17</v>
      </c>
      <c r="D14" s="19">
        <v>0</v>
      </c>
      <c r="E14" s="20" t="s">
        <v>165</v>
      </c>
      <c r="F14" s="14"/>
      <c r="G14" s="19">
        <v>0</v>
      </c>
      <c r="H14" s="20" t="s">
        <v>165</v>
      </c>
      <c r="I14" s="11">
        <f t="shared" si="0"/>
        <v>0</v>
      </c>
      <c r="N14" s="16"/>
      <c r="O14" s="16"/>
      <c r="P14" s="16"/>
    </row>
    <row r="15" spans="1:16" ht="12.75" customHeight="1" x14ac:dyDescent="0.2">
      <c r="A15" s="308"/>
      <c r="B15" s="311"/>
      <c r="C15" s="18" t="s">
        <v>22</v>
      </c>
      <c r="D15" s="19">
        <v>0</v>
      </c>
      <c r="E15" s="20" t="s">
        <v>165</v>
      </c>
      <c r="F15" s="11"/>
      <c r="G15" s="19">
        <v>0</v>
      </c>
      <c r="H15" s="20" t="s">
        <v>165</v>
      </c>
      <c r="I15" s="11">
        <f t="shared" si="0"/>
        <v>0</v>
      </c>
      <c r="N15" s="16"/>
      <c r="O15" s="16"/>
      <c r="P15" s="16"/>
    </row>
    <row r="16" spans="1:16" ht="12.75" customHeight="1" x14ac:dyDescent="0.2">
      <c r="A16" s="308"/>
      <c r="B16" s="311"/>
      <c r="C16" s="18" t="s">
        <v>6</v>
      </c>
      <c r="D16" s="19">
        <v>0</v>
      </c>
      <c r="E16" s="20" t="s">
        <v>165</v>
      </c>
      <c r="F16" s="11"/>
      <c r="G16" s="19">
        <v>0</v>
      </c>
      <c r="H16" s="20" t="s">
        <v>165</v>
      </c>
      <c r="I16" s="11">
        <f t="shared" si="0"/>
        <v>0</v>
      </c>
      <c r="N16" s="16"/>
      <c r="O16" s="16"/>
      <c r="P16" s="16"/>
    </row>
    <row r="17" spans="1:16" ht="12.75" customHeight="1" x14ac:dyDescent="0.2">
      <c r="A17" s="308"/>
      <c r="B17" s="311"/>
      <c r="C17" s="18" t="s">
        <v>19</v>
      </c>
      <c r="D17" s="19">
        <v>0</v>
      </c>
      <c r="E17" s="20" t="s">
        <v>165</v>
      </c>
      <c r="F17" s="11"/>
      <c r="G17" s="19">
        <v>0</v>
      </c>
      <c r="H17" s="20" t="s">
        <v>165</v>
      </c>
      <c r="I17" s="11">
        <f t="shared" si="0"/>
        <v>0</v>
      </c>
      <c r="N17" s="16"/>
      <c r="O17" s="16"/>
      <c r="P17" s="16"/>
    </row>
    <row r="18" spans="1:16" ht="12.75" customHeight="1" x14ac:dyDescent="0.2">
      <c r="A18" s="308"/>
      <c r="B18" s="311"/>
      <c r="C18" s="18" t="s">
        <v>23</v>
      </c>
      <c r="D18" s="11">
        <v>0</v>
      </c>
      <c r="E18" s="12">
        <f t="shared" ref="E18:E74" si="1">+D18/$I18</f>
        <v>0</v>
      </c>
      <c r="F18" s="11"/>
      <c r="G18" s="11">
        <v>624</v>
      </c>
      <c r="H18" s="12">
        <f t="shared" ref="H18:H74" si="2">+G18/$I18</f>
        <v>1</v>
      </c>
      <c r="I18" s="11">
        <f t="shared" si="0"/>
        <v>624</v>
      </c>
      <c r="N18" s="16"/>
      <c r="O18" s="16"/>
      <c r="P18" s="16"/>
    </row>
    <row r="19" spans="1:16" ht="12.75" customHeight="1" x14ac:dyDescent="0.2">
      <c r="A19" s="308"/>
      <c r="B19" s="311"/>
      <c r="C19" s="18" t="s">
        <v>24</v>
      </c>
      <c r="D19" s="19">
        <v>0</v>
      </c>
      <c r="E19" s="20" t="s">
        <v>165</v>
      </c>
      <c r="F19" s="11"/>
      <c r="G19" s="19">
        <v>0</v>
      </c>
      <c r="H19" s="20" t="s">
        <v>165</v>
      </c>
      <c r="I19" s="11">
        <f t="shared" si="0"/>
        <v>0</v>
      </c>
      <c r="N19" s="16"/>
      <c r="O19" s="16"/>
      <c r="P19" s="16"/>
    </row>
    <row r="20" spans="1:16" ht="12.75" customHeight="1" x14ac:dyDescent="0.2">
      <c r="A20" s="308"/>
      <c r="B20" s="311"/>
      <c r="C20" s="18" t="s">
        <v>5</v>
      </c>
      <c r="D20" s="19">
        <v>0</v>
      </c>
      <c r="E20" s="20" t="s">
        <v>165</v>
      </c>
      <c r="F20" s="11"/>
      <c r="G20" s="19">
        <v>0</v>
      </c>
      <c r="H20" s="20" t="s">
        <v>165</v>
      </c>
      <c r="I20" s="11">
        <f t="shared" si="0"/>
        <v>0</v>
      </c>
      <c r="N20" s="16"/>
      <c r="O20" s="16"/>
      <c r="P20" s="16"/>
    </row>
    <row r="21" spans="1:16" ht="12.75" customHeight="1" thickBot="1" x14ac:dyDescent="0.25">
      <c r="A21" s="308"/>
      <c r="B21" s="312"/>
      <c r="C21" s="204" t="s">
        <v>26</v>
      </c>
      <c r="D21" s="205">
        <f>SUM(D10:D20)</f>
        <v>0</v>
      </c>
      <c r="E21" s="206">
        <f t="shared" si="1"/>
        <v>0</v>
      </c>
      <c r="F21" s="207"/>
      <c r="G21" s="205">
        <f>SUM(G10:G20)</f>
        <v>624</v>
      </c>
      <c r="H21" s="206">
        <f t="shared" si="2"/>
        <v>1</v>
      </c>
      <c r="I21" s="208">
        <f t="shared" si="0"/>
        <v>624</v>
      </c>
      <c r="N21" s="16"/>
      <c r="O21" s="16"/>
      <c r="P21" s="16"/>
    </row>
    <row r="22" spans="1:16" ht="12.75" customHeight="1" x14ac:dyDescent="0.2">
      <c r="A22" s="308"/>
      <c r="B22" s="313" t="s">
        <v>510</v>
      </c>
      <c r="C22" s="187" t="s">
        <v>479</v>
      </c>
      <c r="D22" s="19">
        <v>9696</v>
      </c>
      <c r="E22" s="20">
        <f t="shared" si="1"/>
        <v>0.74264705882352944</v>
      </c>
      <c r="F22" s="19"/>
      <c r="G22" s="19">
        <v>3360</v>
      </c>
      <c r="H22" s="20">
        <f t="shared" si="2"/>
        <v>0.25735294117647056</v>
      </c>
      <c r="I22" s="19">
        <f t="shared" si="0"/>
        <v>13056</v>
      </c>
      <c r="M22" s="16"/>
      <c r="N22" s="16"/>
      <c r="O22" s="16"/>
    </row>
    <row r="23" spans="1:16" ht="12.75" customHeight="1" x14ac:dyDescent="0.2">
      <c r="A23" s="308"/>
      <c r="B23" s="313"/>
      <c r="C23" s="18" t="s">
        <v>480</v>
      </c>
      <c r="D23" s="19">
        <v>0</v>
      </c>
      <c r="E23" s="20" t="s">
        <v>165</v>
      </c>
      <c r="F23" s="14"/>
      <c r="G23" s="19">
        <v>0</v>
      </c>
      <c r="H23" s="20" t="s">
        <v>165</v>
      </c>
      <c r="I23" s="11">
        <f t="shared" si="0"/>
        <v>0</v>
      </c>
    </row>
    <row r="24" spans="1:16" ht="12.75" customHeight="1" x14ac:dyDescent="0.2">
      <c r="A24" s="308"/>
      <c r="B24" s="313"/>
      <c r="C24" s="18" t="s">
        <v>101</v>
      </c>
      <c r="D24" s="14">
        <v>832</v>
      </c>
      <c r="E24" s="12">
        <f t="shared" si="1"/>
        <v>1</v>
      </c>
      <c r="F24" s="14"/>
      <c r="G24" s="11">
        <v>0</v>
      </c>
      <c r="H24" s="12">
        <f t="shared" si="2"/>
        <v>0</v>
      </c>
      <c r="I24" s="11">
        <f t="shared" si="0"/>
        <v>832</v>
      </c>
      <c r="N24" s="16"/>
      <c r="O24" s="16"/>
      <c r="P24" s="16"/>
    </row>
    <row r="25" spans="1:16" ht="12.75" customHeight="1" x14ac:dyDescent="0.2">
      <c r="A25" s="308"/>
      <c r="B25" s="313"/>
      <c r="C25" s="18" t="s">
        <v>481</v>
      </c>
      <c r="D25" s="19">
        <v>0</v>
      </c>
      <c r="E25" s="20" t="s">
        <v>165</v>
      </c>
      <c r="F25" s="11"/>
      <c r="G25" s="19">
        <v>0</v>
      </c>
      <c r="H25" s="20" t="s">
        <v>165</v>
      </c>
      <c r="I25" s="11">
        <f t="shared" si="0"/>
        <v>0</v>
      </c>
    </row>
    <row r="26" spans="1:16" ht="12.75" customHeight="1" x14ac:dyDescent="0.2">
      <c r="A26" s="308"/>
      <c r="B26" s="313"/>
      <c r="C26" s="18" t="s">
        <v>482</v>
      </c>
      <c r="D26" s="11">
        <v>1728</v>
      </c>
      <c r="E26" s="12">
        <f t="shared" si="1"/>
        <v>1</v>
      </c>
      <c r="F26" s="11"/>
      <c r="G26" s="11">
        <v>0</v>
      </c>
      <c r="H26" s="12">
        <f t="shared" si="2"/>
        <v>0</v>
      </c>
      <c r="I26" s="11">
        <f t="shared" si="0"/>
        <v>1728</v>
      </c>
      <c r="M26" s="16"/>
      <c r="N26" s="16"/>
      <c r="O26" s="16"/>
      <c r="P26" s="16"/>
    </row>
    <row r="27" spans="1:16" ht="12.75" customHeight="1" x14ac:dyDescent="0.2">
      <c r="A27" s="308"/>
      <c r="B27" s="313"/>
      <c r="C27" s="18" t="s">
        <v>483</v>
      </c>
      <c r="D27" s="11">
        <v>1472</v>
      </c>
      <c r="E27" s="12">
        <f t="shared" si="1"/>
        <v>0.29392971246006389</v>
      </c>
      <c r="F27" s="11"/>
      <c r="G27" s="11">
        <v>3536</v>
      </c>
      <c r="H27" s="12">
        <f t="shared" si="2"/>
        <v>0.70607028753993606</v>
      </c>
      <c r="I27" s="11">
        <f t="shared" si="0"/>
        <v>5008</v>
      </c>
      <c r="N27" s="16"/>
      <c r="O27" s="16"/>
      <c r="P27" s="16"/>
    </row>
    <row r="28" spans="1:16" ht="12.75" customHeight="1" x14ac:dyDescent="0.2">
      <c r="A28" s="308"/>
      <c r="B28" s="313"/>
      <c r="C28" s="18" t="s">
        <v>484</v>
      </c>
      <c r="D28" s="11">
        <v>1920</v>
      </c>
      <c r="E28" s="12">
        <f t="shared" si="1"/>
        <v>1</v>
      </c>
      <c r="F28" s="11"/>
      <c r="G28" s="11">
        <v>0</v>
      </c>
      <c r="H28" s="12">
        <f t="shared" si="2"/>
        <v>0</v>
      </c>
      <c r="I28" s="11">
        <f t="shared" si="0"/>
        <v>1920</v>
      </c>
    </row>
    <row r="29" spans="1:16" ht="12.75" customHeight="1" x14ac:dyDescent="0.2">
      <c r="A29" s="308"/>
      <c r="B29" s="313"/>
      <c r="C29" s="18" t="s">
        <v>103</v>
      </c>
      <c r="D29" s="11">
        <v>8432</v>
      </c>
      <c r="E29" s="12">
        <f t="shared" si="1"/>
        <v>1</v>
      </c>
      <c r="F29" s="11"/>
      <c r="G29" s="11">
        <v>0</v>
      </c>
      <c r="H29" s="12">
        <f t="shared" si="2"/>
        <v>0</v>
      </c>
      <c r="I29" s="11">
        <f t="shared" si="0"/>
        <v>8432</v>
      </c>
    </row>
    <row r="30" spans="1:16" ht="12.75" customHeight="1" x14ac:dyDescent="0.2">
      <c r="A30" s="308"/>
      <c r="B30" s="313"/>
      <c r="C30" s="18" t="s">
        <v>104</v>
      </c>
      <c r="D30" s="11">
        <v>1280</v>
      </c>
      <c r="E30" s="12">
        <f t="shared" si="1"/>
        <v>1</v>
      </c>
      <c r="F30" s="11"/>
      <c r="G30" s="11">
        <v>0</v>
      </c>
      <c r="H30" s="12">
        <f t="shared" si="2"/>
        <v>0</v>
      </c>
      <c r="I30" s="11">
        <f t="shared" si="0"/>
        <v>1280</v>
      </c>
      <c r="N30" s="16"/>
      <c r="O30" s="16"/>
      <c r="P30" s="16"/>
    </row>
    <row r="31" spans="1:16" ht="12.75" customHeight="1" x14ac:dyDescent="0.2">
      <c r="A31" s="308"/>
      <c r="B31" s="313"/>
      <c r="C31" s="18" t="s">
        <v>485</v>
      </c>
      <c r="D31" s="11">
        <v>0</v>
      </c>
      <c r="E31" s="12">
        <f t="shared" si="1"/>
        <v>0</v>
      </c>
      <c r="F31" s="11"/>
      <c r="G31" s="11">
        <v>1600</v>
      </c>
      <c r="H31" s="12">
        <f t="shared" si="2"/>
        <v>1</v>
      </c>
      <c r="I31" s="11">
        <f t="shared" si="0"/>
        <v>1600</v>
      </c>
      <c r="N31" s="16"/>
      <c r="O31" s="16"/>
      <c r="P31" s="16"/>
    </row>
    <row r="32" spans="1:16" ht="12.75" customHeight="1" x14ac:dyDescent="0.2">
      <c r="A32" s="308"/>
      <c r="B32" s="313"/>
      <c r="C32" s="18" t="s">
        <v>131</v>
      </c>
      <c r="D32" s="19">
        <v>0</v>
      </c>
      <c r="E32" s="20" t="s">
        <v>165</v>
      </c>
      <c r="F32" s="19"/>
      <c r="G32" s="19">
        <v>0</v>
      </c>
      <c r="H32" s="20" t="s">
        <v>165</v>
      </c>
      <c r="I32" s="19">
        <f t="shared" si="0"/>
        <v>0</v>
      </c>
    </row>
    <row r="33" spans="1:16" ht="12.75" customHeight="1" x14ac:dyDescent="0.2">
      <c r="A33" s="308"/>
      <c r="B33" s="313"/>
      <c r="C33" s="18" t="s">
        <v>478</v>
      </c>
      <c r="D33" s="19">
        <v>0</v>
      </c>
      <c r="E33" s="20" t="s">
        <v>165</v>
      </c>
      <c r="F33" s="14"/>
      <c r="G33" s="19">
        <v>0</v>
      </c>
      <c r="H33" s="20" t="s">
        <v>165</v>
      </c>
      <c r="I33" s="11">
        <f t="shared" si="0"/>
        <v>0</v>
      </c>
    </row>
    <row r="34" spans="1:16" ht="12.75" customHeight="1" x14ac:dyDescent="0.2">
      <c r="A34" s="308"/>
      <c r="B34" s="313"/>
      <c r="C34" s="18" t="s">
        <v>105</v>
      </c>
      <c r="D34" s="19">
        <v>0</v>
      </c>
      <c r="E34" s="20" t="s">
        <v>165</v>
      </c>
      <c r="F34" s="11"/>
      <c r="G34" s="19">
        <v>0</v>
      </c>
      <c r="H34" s="20" t="s">
        <v>165</v>
      </c>
      <c r="I34" s="11">
        <f t="shared" si="0"/>
        <v>0</v>
      </c>
    </row>
    <row r="35" spans="1:16" ht="12.75" customHeight="1" x14ac:dyDescent="0.2">
      <c r="A35" s="308"/>
      <c r="B35" s="313"/>
      <c r="C35" s="18" t="s">
        <v>477</v>
      </c>
      <c r="D35" s="19">
        <v>0</v>
      </c>
      <c r="E35" s="20" t="s">
        <v>165</v>
      </c>
      <c r="F35" s="11"/>
      <c r="G35" s="19">
        <v>0</v>
      </c>
      <c r="H35" s="20" t="s">
        <v>165</v>
      </c>
      <c r="I35" s="11">
        <f t="shared" si="0"/>
        <v>0</v>
      </c>
    </row>
    <row r="36" spans="1:16" ht="12.75" customHeight="1" x14ac:dyDescent="0.2">
      <c r="A36" s="308"/>
      <c r="B36" s="313"/>
      <c r="C36" s="18" t="s">
        <v>476</v>
      </c>
      <c r="D36" s="19">
        <v>0</v>
      </c>
      <c r="E36" s="20" t="s">
        <v>165</v>
      </c>
      <c r="F36" s="11"/>
      <c r="G36" s="19">
        <v>0</v>
      </c>
      <c r="H36" s="20" t="s">
        <v>165</v>
      </c>
      <c r="I36" s="11">
        <f t="shared" si="0"/>
        <v>0</v>
      </c>
      <c r="N36" s="16"/>
      <c r="O36" s="16"/>
    </row>
    <row r="37" spans="1:16" ht="12.75" customHeight="1" x14ac:dyDescent="0.2">
      <c r="A37" s="308"/>
      <c r="B37" s="313"/>
      <c r="C37" s="18" t="s">
        <v>475</v>
      </c>
      <c r="D37" s="17">
        <v>1344</v>
      </c>
      <c r="E37" s="12">
        <f t="shared" si="1"/>
        <v>1</v>
      </c>
      <c r="F37" s="11"/>
      <c r="G37" s="17">
        <v>0</v>
      </c>
      <c r="H37" s="12">
        <f t="shared" si="2"/>
        <v>0</v>
      </c>
      <c r="I37" s="11">
        <f t="shared" si="0"/>
        <v>1344</v>
      </c>
      <c r="N37" s="16"/>
      <c r="O37" s="16"/>
      <c r="P37" s="16"/>
    </row>
    <row r="38" spans="1:16" ht="12.75" customHeight="1" thickBot="1" x14ac:dyDescent="0.25">
      <c r="A38" s="308"/>
      <c r="B38" s="314"/>
      <c r="C38" s="276" t="s">
        <v>26</v>
      </c>
      <c r="D38" s="205">
        <f>SUM(D22:D37)</f>
        <v>26704</v>
      </c>
      <c r="E38" s="206">
        <f t="shared" si="1"/>
        <v>0.75863636363636366</v>
      </c>
      <c r="F38" s="208"/>
      <c r="G38" s="205">
        <f>SUM(G22:G37)</f>
        <v>8496</v>
      </c>
      <c r="H38" s="206">
        <f t="shared" si="2"/>
        <v>0.24136363636363636</v>
      </c>
      <c r="I38" s="208">
        <f t="shared" si="0"/>
        <v>35200</v>
      </c>
      <c r="N38" s="16"/>
      <c r="O38" s="16"/>
      <c r="P38" s="16"/>
    </row>
    <row r="39" spans="1:16" ht="12.75" customHeight="1" thickBot="1" x14ac:dyDescent="0.25">
      <c r="A39" s="296" t="s">
        <v>515</v>
      </c>
      <c r="B39" s="297"/>
      <c r="C39" s="298"/>
      <c r="D39" s="245">
        <f>SUM(D21,D38)</f>
        <v>26704</v>
      </c>
      <c r="E39" s="246">
        <f t="shared" si="1"/>
        <v>0.74542206342117012</v>
      </c>
      <c r="F39" s="247"/>
      <c r="G39" s="245">
        <f>SUM(G21,G38)</f>
        <v>9120</v>
      </c>
      <c r="H39" s="246">
        <f t="shared" si="2"/>
        <v>0.25457793657882982</v>
      </c>
      <c r="I39" s="247">
        <f t="shared" si="0"/>
        <v>35824</v>
      </c>
    </row>
    <row r="40" spans="1:16" ht="12.75" customHeight="1" x14ac:dyDescent="0.2">
      <c r="A40" s="315" t="s">
        <v>133</v>
      </c>
      <c r="B40" s="309" t="s">
        <v>509</v>
      </c>
      <c r="C40" s="192" t="s">
        <v>86</v>
      </c>
      <c r="D40" s="79"/>
      <c r="E40" s="78"/>
      <c r="F40" s="79"/>
      <c r="G40" s="79"/>
      <c r="H40" s="78"/>
      <c r="I40" s="79"/>
      <c r="N40" s="16"/>
      <c r="O40" s="16"/>
      <c r="P40" s="16"/>
    </row>
    <row r="41" spans="1:16" ht="12.75" customHeight="1" x14ac:dyDescent="0.2">
      <c r="A41" s="316"/>
      <c r="B41" s="316"/>
      <c r="C41" s="18" t="s">
        <v>20</v>
      </c>
      <c r="D41" s="19">
        <v>0</v>
      </c>
      <c r="E41" s="20" t="s">
        <v>165</v>
      </c>
      <c r="F41" s="14"/>
      <c r="G41" s="19">
        <v>0</v>
      </c>
      <c r="H41" s="20" t="s">
        <v>165</v>
      </c>
      <c r="I41" s="11">
        <f t="shared" si="0"/>
        <v>0</v>
      </c>
      <c r="N41" s="16"/>
      <c r="O41" s="16"/>
      <c r="P41" s="16"/>
    </row>
    <row r="42" spans="1:16" ht="12.75" customHeight="1" x14ac:dyDescent="0.2">
      <c r="A42" s="316"/>
      <c r="B42" s="316"/>
      <c r="C42" s="18" t="s">
        <v>7</v>
      </c>
      <c r="D42" s="11">
        <v>1056</v>
      </c>
      <c r="E42" s="12">
        <f t="shared" si="1"/>
        <v>1</v>
      </c>
      <c r="F42" s="11"/>
      <c r="G42" s="11">
        <v>0</v>
      </c>
      <c r="H42" s="12">
        <f t="shared" si="2"/>
        <v>0</v>
      </c>
      <c r="I42" s="11">
        <f t="shared" si="0"/>
        <v>1056</v>
      </c>
      <c r="N42" s="16"/>
      <c r="O42" s="16"/>
      <c r="P42" s="16"/>
    </row>
    <row r="43" spans="1:16" ht="12.75" customHeight="1" x14ac:dyDescent="0.2">
      <c r="A43" s="316"/>
      <c r="B43" s="316"/>
      <c r="C43" s="18" t="s">
        <v>357</v>
      </c>
      <c r="D43" s="19">
        <v>0</v>
      </c>
      <c r="E43" s="20" t="s">
        <v>165</v>
      </c>
      <c r="F43" s="11"/>
      <c r="G43" s="19">
        <v>0</v>
      </c>
      <c r="H43" s="20" t="s">
        <v>165</v>
      </c>
      <c r="I43" s="11">
        <f t="shared" si="0"/>
        <v>0</v>
      </c>
    </row>
    <row r="44" spans="1:16" ht="12.75" customHeight="1" x14ac:dyDescent="0.2">
      <c r="A44" s="316"/>
      <c r="B44" s="316"/>
      <c r="C44" s="18" t="s">
        <v>21</v>
      </c>
      <c r="D44" s="11">
        <v>0</v>
      </c>
      <c r="E44" s="12">
        <f t="shared" si="1"/>
        <v>0</v>
      </c>
      <c r="F44" s="11"/>
      <c r="G44" s="11">
        <v>816</v>
      </c>
      <c r="H44" s="12">
        <f t="shared" si="2"/>
        <v>1</v>
      </c>
      <c r="I44" s="11">
        <f t="shared" si="0"/>
        <v>816</v>
      </c>
    </row>
    <row r="45" spans="1:16" ht="12.75" customHeight="1" x14ac:dyDescent="0.2">
      <c r="A45" s="316"/>
      <c r="B45" s="316"/>
      <c r="C45" s="18" t="s">
        <v>22</v>
      </c>
      <c r="D45" s="11">
        <v>4032</v>
      </c>
      <c r="E45" s="12">
        <f t="shared" si="1"/>
        <v>0.83168316831683164</v>
      </c>
      <c r="F45" s="11"/>
      <c r="G45" s="11">
        <v>816</v>
      </c>
      <c r="H45" s="12">
        <f t="shared" si="2"/>
        <v>0.16831683168316833</v>
      </c>
      <c r="I45" s="11">
        <f t="shared" si="0"/>
        <v>4848</v>
      </c>
      <c r="N45" s="16"/>
      <c r="O45" s="16"/>
      <c r="P45" s="16"/>
    </row>
    <row r="46" spans="1:16" ht="12.75" customHeight="1" x14ac:dyDescent="0.2">
      <c r="A46" s="316"/>
      <c r="B46" s="316"/>
      <c r="C46" s="18" t="s">
        <v>23</v>
      </c>
      <c r="D46" s="199">
        <v>4960</v>
      </c>
      <c r="E46" s="200">
        <f t="shared" si="1"/>
        <v>1</v>
      </c>
      <c r="F46" s="189"/>
      <c r="G46" s="199">
        <v>0</v>
      </c>
      <c r="H46" s="200">
        <f t="shared" si="2"/>
        <v>0</v>
      </c>
      <c r="I46" s="199">
        <f t="shared" si="0"/>
        <v>4960</v>
      </c>
      <c r="N46" s="16"/>
      <c r="O46" s="16"/>
      <c r="P46" s="16"/>
    </row>
    <row r="47" spans="1:16" ht="12.75" customHeight="1" x14ac:dyDescent="0.2">
      <c r="A47" s="316"/>
      <c r="B47" s="316"/>
      <c r="C47" s="18" t="s">
        <v>24</v>
      </c>
      <c r="D47" s="199">
        <v>816</v>
      </c>
      <c r="E47" s="200">
        <f t="shared" si="1"/>
        <v>0.28813559322033899</v>
      </c>
      <c r="F47" s="189"/>
      <c r="G47" s="199">
        <v>2016</v>
      </c>
      <c r="H47" s="200">
        <f t="shared" si="2"/>
        <v>0.71186440677966101</v>
      </c>
      <c r="I47" s="199">
        <f t="shared" si="0"/>
        <v>2832</v>
      </c>
      <c r="N47" s="16"/>
      <c r="O47" s="16"/>
      <c r="P47" s="16"/>
    </row>
    <row r="48" spans="1:16" ht="12.75" customHeight="1" x14ac:dyDescent="0.2">
      <c r="A48" s="316"/>
      <c r="B48" s="316"/>
      <c r="C48" s="18" t="s">
        <v>25</v>
      </c>
      <c r="D48" s="199">
        <v>720</v>
      </c>
      <c r="E48" s="200">
        <f t="shared" si="1"/>
        <v>1</v>
      </c>
      <c r="F48" s="189"/>
      <c r="G48" s="199">
        <v>0</v>
      </c>
      <c r="H48" s="200">
        <f t="shared" si="2"/>
        <v>0</v>
      </c>
      <c r="I48" s="199">
        <f t="shared" si="0"/>
        <v>720</v>
      </c>
      <c r="N48" s="16"/>
      <c r="O48" s="16"/>
    </row>
    <row r="49" spans="1:16" ht="12.75" customHeight="1" x14ac:dyDescent="0.2">
      <c r="A49" s="316"/>
      <c r="B49" s="316"/>
      <c r="C49" s="61" t="s">
        <v>91</v>
      </c>
      <c r="D49" s="59">
        <f>SUM(D41:D48)</f>
        <v>11584</v>
      </c>
      <c r="E49" s="60">
        <f t="shared" si="1"/>
        <v>0.76050420168067223</v>
      </c>
      <c r="F49" s="59"/>
      <c r="G49" s="59">
        <f>SUM(G41:G48)</f>
        <v>3648</v>
      </c>
      <c r="H49" s="60">
        <f t="shared" si="2"/>
        <v>0.23949579831932774</v>
      </c>
      <c r="I49" s="59">
        <f t="shared" si="0"/>
        <v>15232</v>
      </c>
      <c r="N49" s="16"/>
      <c r="O49" s="16"/>
      <c r="P49" s="16"/>
    </row>
    <row r="50" spans="1:16" ht="12.75" customHeight="1" x14ac:dyDescent="0.2">
      <c r="A50" s="316"/>
      <c r="B50" s="316"/>
      <c r="C50" s="192" t="s">
        <v>129</v>
      </c>
      <c r="D50" s="79"/>
      <c r="E50" s="78"/>
      <c r="F50" s="79"/>
      <c r="G50" s="79"/>
      <c r="H50" s="78"/>
      <c r="I50" s="79"/>
      <c r="N50" s="16"/>
      <c r="O50" s="16"/>
      <c r="P50" s="16"/>
    </row>
    <row r="51" spans="1:16" ht="12.75" customHeight="1" x14ac:dyDescent="0.2">
      <c r="A51" s="316"/>
      <c r="B51" s="316"/>
      <c r="C51" s="18" t="s">
        <v>8</v>
      </c>
      <c r="D51" s="19">
        <v>0</v>
      </c>
      <c r="E51" s="20" t="s">
        <v>165</v>
      </c>
      <c r="F51" s="19"/>
      <c r="G51" s="19">
        <v>0</v>
      </c>
      <c r="H51" s="20" t="s">
        <v>165</v>
      </c>
      <c r="I51" s="19">
        <f t="shared" si="0"/>
        <v>0</v>
      </c>
      <c r="N51" s="16"/>
      <c r="O51" s="16"/>
      <c r="P51" s="16"/>
    </row>
    <row r="52" spans="1:16" ht="12.75" customHeight="1" x14ac:dyDescent="0.2">
      <c r="A52" s="316"/>
      <c r="B52" s="316"/>
      <c r="C52" s="18" t="s">
        <v>1</v>
      </c>
      <c r="D52" s="11">
        <v>0</v>
      </c>
      <c r="E52" s="12">
        <f t="shared" si="1"/>
        <v>0</v>
      </c>
      <c r="F52" s="11"/>
      <c r="G52" s="11">
        <v>576</v>
      </c>
      <c r="H52" s="12">
        <f t="shared" si="2"/>
        <v>1</v>
      </c>
      <c r="I52" s="11">
        <f t="shared" si="0"/>
        <v>576</v>
      </c>
      <c r="N52" s="16"/>
      <c r="O52" s="16"/>
      <c r="P52" s="16"/>
    </row>
    <row r="53" spans="1:16" ht="12.75" customHeight="1" x14ac:dyDescent="0.2">
      <c r="A53" s="316"/>
      <c r="B53" s="316"/>
      <c r="C53" s="18" t="s">
        <v>2</v>
      </c>
      <c r="D53" s="19">
        <v>0</v>
      </c>
      <c r="E53" s="20" t="s">
        <v>165</v>
      </c>
      <c r="F53" s="11"/>
      <c r="G53" s="19">
        <v>0</v>
      </c>
      <c r="H53" s="20" t="s">
        <v>165</v>
      </c>
      <c r="I53" s="11">
        <f t="shared" si="0"/>
        <v>0</v>
      </c>
    </row>
    <row r="54" spans="1:16" ht="12.75" customHeight="1" x14ac:dyDescent="0.2">
      <c r="A54" s="316"/>
      <c r="B54" s="316"/>
      <c r="C54" s="18" t="s">
        <v>3</v>
      </c>
      <c r="D54" s="19">
        <v>0</v>
      </c>
      <c r="E54" s="20" t="s">
        <v>165</v>
      </c>
      <c r="F54" s="11"/>
      <c r="G54" s="19">
        <v>0</v>
      </c>
      <c r="H54" s="20" t="s">
        <v>165</v>
      </c>
      <c r="I54" s="11">
        <f t="shared" si="0"/>
        <v>0</v>
      </c>
    </row>
    <row r="55" spans="1:16" ht="12.75" customHeight="1" x14ac:dyDescent="0.2">
      <c r="A55" s="316"/>
      <c r="B55" s="316"/>
      <c r="C55" s="191" t="s">
        <v>9</v>
      </c>
      <c r="D55" s="19">
        <v>0</v>
      </c>
      <c r="E55" s="20" t="s">
        <v>165</v>
      </c>
      <c r="F55" s="11"/>
      <c r="G55" s="19">
        <v>0</v>
      </c>
      <c r="H55" s="20" t="s">
        <v>165</v>
      </c>
      <c r="I55" s="11">
        <f t="shared" si="0"/>
        <v>0</v>
      </c>
      <c r="N55" s="16"/>
      <c r="O55" s="16"/>
      <c r="P55" s="16"/>
    </row>
    <row r="56" spans="1:16" ht="12.75" customHeight="1" x14ac:dyDescent="0.2">
      <c r="A56" s="316"/>
      <c r="B56" s="316"/>
      <c r="C56" s="18" t="s">
        <v>4</v>
      </c>
      <c r="D56" s="19">
        <v>0</v>
      </c>
      <c r="E56" s="20" t="s">
        <v>165</v>
      </c>
      <c r="F56" s="11"/>
      <c r="G56" s="19">
        <v>0</v>
      </c>
      <c r="H56" s="20" t="s">
        <v>165</v>
      </c>
      <c r="I56" s="11">
        <f t="shared" si="0"/>
        <v>0</v>
      </c>
      <c r="N56" s="16"/>
      <c r="O56" s="16"/>
      <c r="P56" s="16"/>
    </row>
    <row r="57" spans="1:16" ht="12.75" customHeight="1" x14ac:dyDescent="0.2">
      <c r="A57" s="316"/>
      <c r="B57" s="316"/>
      <c r="C57" s="18" t="s">
        <v>10</v>
      </c>
      <c r="D57" s="11">
        <v>0</v>
      </c>
      <c r="E57" s="12">
        <f t="shared" si="1"/>
        <v>0</v>
      </c>
      <c r="F57" s="11"/>
      <c r="G57" s="11">
        <v>2448</v>
      </c>
      <c r="H57" s="12">
        <f t="shared" si="2"/>
        <v>1</v>
      </c>
      <c r="I57" s="11">
        <f t="shared" si="0"/>
        <v>2448</v>
      </c>
      <c r="N57" s="16"/>
      <c r="O57" s="16"/>
      <c r="P57" s="16"/>
    </row>
    <row r="58" spans="1:16" ht="12.75" customHeight="1" x14ac:dyDescent="0.2">
      <c r="A58" s="316"/>
      <c r="B58" s="316"/>
      <c r="C58" s="188" t="s">
        <v>52</v>
      </c>
      <c r="D58" s="19">
        <v>0</v>
      </c>
      <c r="E58" s="20" t="s">
        <v>165</v>
      </c>
      <c r="F58" s="7"/>
      <c r="G58" s="19">
        <v>0</v>
      </c>
      <c r="H58" s="20" t="s">
        <v>165</v>
      </c>
      <c r="I58" s="7">
        <f t="shared" si="0"/>
        <v>0</v>
      </c>
    </row>
    <row r="59" spans="1:16" ht="12.75" customHeight="1" x14ac:dyDescent="0.2">
      <c r="A59" s="316"/>
      <c r="B59" s="316"/>
      <c r="C59" s="18" t="s">
        <v>5</v>
      </c>
      <c r="D59" s="19">
        <v>0</v>
      </c>
      <c r="E59" s="20" t="s">
        <v>165</v>
      </c>
      <c r="F59" s="7"/>
      <c r="G59" s="19">
        <v>0</v>
      </c>
      <c r="H59" s="20" t="s">
        <v>165</v>
      </c>
      <c r="I59" s="7">
        <f t="shared" si="0"/>
        <v>0</v>
      </c>
      <c r="N59" s="16"/>
      <c r="O59" s="16"/>
      <c r="P59" s="16"/>
    </row>
    <row r="60" spans="1:16" ht="12.75" customHeight="1" x14ac:dyDescent="0.2">
      <c r="A60" s="316"/>
      <c r="B60" s="316"/>
      <c r="C60" s="61" t="s">
        <v>91</v>
      </c>
      <c r="D60" s="59">
        <f>SUM(D51:D59)</f>
        <v>0</v>
      </c>
      <c r="E60" s="60">
        <f t="shared" si="1"/>
        <v>0</v>
      </c>
      <c r="F60" s="59"/>
      <c r="G60" s="59">
        <f>SUM(G51:G59)</f>
        <v>3024</v>
      </c>
      <c r="H60" s="60">
        <f t="shared" si="2"/>
        <v>1</v>
      </c>
      <c r="I60" s="59">
        <f t="shared" si="0"/>
        <v>3024</v>
      </c>
      <c r="N60" s="16"/>
      <c r="O60" s="16"/>
      <c r="P60" s="16"/>
    </row>
    <row r="61" spans="1:16" ht="12.75" customHeight="1" x14ac:dyDescent="0.2">
      <c r="A61" s="316"/>
      <c r="B61" s="316"/>
      <c r="C61" s="192" t="s">
        <v>87</v>
      </c>
      <c r="D61" s="79"/>
      <c r="E61" s="78"/>
      <c r="F61" s="79"/>
      <c r="G61" s="79"/>
      <c r="H61" s="78"/>
      <c r="I61" s="79"/>
      <c r="N61" s="16"/>
      <c r="O61" s="16"/>
      <c r="P61" s="16"/>
    </row>
    <row r="62" spans="1:16" ht="12.75" customHeight="1" x14ac:dyDescent="0.2">
      <c r="A62" s="316"/>
      <c r="B62" s="316"/>
      <c r="C62" s="18" t="s">
        <v>38</v>
      </c>
      <c r="D62" s="19">
        <v>0</v>
      </c>
      <c r="E62" s="20" t="s">
        <v>165</v>
      </c>
      <c r="F62" s="11"/>
      <c r="G62" s="19">
        <v>0</v>
      </c>
      <c r="H62" s="20" t="s">
        <v>165</v>
      </c>
      <c r="I62" s="11">
        <f t="shared" si="0"/>
        <v>0</v>
      </c>
      <c r="N62" s="16"/>
      <c r="O62" s="16"/>
      <c r="P62" s="16"/>
    </row>
    <row r="63" spans="1:16" ht="12.75" customHeight="1" x14ac:dyDescent="0.2">
      <c r="A63" s="316"/>
      <c r="B63" s="316"/>
      <c r="C63" s="18" t="s">
        <v>0</v>
      </c>
      <c r="D63" s="19">
        <v>0</v>
      </c>
      <c r="E63" s="20" t="s">
        <v>165</v>
      </c>
      <c r="F63" s="11"/>
      <c r="G63" s="19">
        <v>0</v>
      </c>
      <c r="H63" s="20" t="s">
        <v>165</v>
      </c>
      <c r="I63" s="11">
        <f t="shared" si="0"/>
        <v>0</v>
      </c>
      <c r="N63" s="16"/>
      <c r="O63" s="16"/>
      <c r="P63" s="16"/>
    </row>
    <row r="64" spans="1:16" ht="12.75" customHeight="1" x14ac:dyDescent="0.2">
      <c r="A64" s="316"/>
      <c r="B64" s="316"/>
      <c r="C64" s="18" t="s">
        <v>36</v>
      </c>
      <c r="D64" s="11">
        <v>1008</v>
      </c>
      <c r="E64" s="12">
        <f t="shared" si="1"/>
        <v>0.18421052631578946</v>
      </c>
      <c r="F64" s="11"/>
      <c r="G64" s="11">
        <v>4464</v>
      </c>
      <c r="H64" s="12">
        <f t="shared" si="2"/>
        <v>0.81578947368421051</v>
      </c>
      <c r="I64" s="11">
        <f t="shared" si="0"/>
        <v>5472</v>
      </c>
      <c r="N64" s="16"/>
      <c r="O64" s="16"/>
      <c r="P64" s="16"/>
    </row>
    <row r="65" spans="1:16" ht="12.75" customHeight="1" x14ac:dyDescent="0.2">
      <c r="A65" s="316"/>
      <c r="B65" s="316"/>
      <c r="C65" s="18" t="s">
        <v>39</v>
      </c>
      <c r="D65" s="19">
        <v>0</v>
      </c>
      <c r="E65" s="20" t="s">
        <v>165</v>
      </c>
      <c r="F65" s="11"/>
      <c r="G65" s="19">
        <v>0</v>
      </c>
      <c r="H65" s="20" t="s">
        <v>165</v>
      </c>
      <c r="I65" s="11">
        <f t="shared" si="0"/>
        <v>0</v>
      </c>
    </row>
    <row r="66" spans="1:16" ht="12.75" customHeight="1" x14ac:dyDescent="0.2">
      <c r="A66" s="316"/>
      <c r="B66" s="316"/>
      <c r="C66" s="191" t="s">
        <v>6</v>
      </c>
      <c r="D66" s="11">
        <v>2624</v>
      </c>
      <c r="E66" s="12">
        <f t="shared" si="1"/>
        <v>0.33814432989690724</v>
      </c>
      <c r="F66" s="11"/>
      <c r="G66" s="11">
        <v>5136</v>
      </c>
      <c r="H66" s="12">
        <f t="shared" si="2"/>
        <v>0.66185567010309276</v>
      </c>
      <c r="I66" s="11">
        <f t="shared" si="0"/>
        <v>7760</v>
      </c>
      <c r="N66" s="16"/>
      <c r="O66" s="16"/>
      <c r="P66" s="16"/>
    </row>
    <row r="67" spans="1:16" ht="12.75" customHeight="1" x14ac:dyDescent="0.2">
      <c r="A67" s="316"/>
      <c r="B67" s="316"/>
      <c r="C67" s="61" t="s">
        <v>91</v>
      </c>
      <c r="D67" s="59">
        <f>SUM(D62:D66)</f>
        <v>3632</v>
      </c>
      <c r="E67" s="60">
        <f t="shared" si="1"/>
        <v>0.27448609431680776</v>
      </c>
      <c r="F67" s="59"/>
      <c r="G67" s="59">
        <f>SUM(G62:G66)</f>
        <v>9600</v>
      </c>
      <c r="H67" s="60">
        <f t="shared" si="2"/>
        <v>0.7255139056831923</v>
      </c>
      <c r="I67" s="59">
        <f t="shared" si="0"/>
        <v>13232</v>
      </c>
      <c r="N67" s="16"/>
      <c r="O67" s="16"/>
      <c r="P67" s="16"/>
    </row>
    <row r="68" spans="1:16" ht="12.75" customHeight="1" x14ac:dyDescent="0.2">
      <c r="A68" s="316"/>
      <c r="B68" s="316"/>
      <c r="C68" s="192" t="s">
        <v>159</v>
      </c>
      <c r="D68" s="59"/>
      <c r="E68" s="60"/>
      <c r="F68" s="59"/>
      <c r="G68" s="59"/>
      <c r="H68" s="60"/>
      <c r="I68" s="59"/>
    </row>
    <row r="69" spans="1:16" ht="12.75" customHeight="1" x14ac:dyDescent="0.2">
      <c r="A69" s="316"/>
      <c r="B69" s="316"/>
      <c r="C69" s="18" t="s">
        <v>487</v>
      </c>
      <c r="D69" s="11">
        <v>17408</v>
      </c>
      <c r="E69" s="12">
        <f t="shared" si="1"/>
        <v>0.72533333333333339</v>
      </c>
      <c r="F69" s="11"/>
      <c r="G69" s="11">
        <v>6591.9999999999991</v>
      </c>
      <c r="H69" s="12">
        <f t="shared" si="2"/>
        <v>0.27466666666666661</v>
      </c>
      <c r="I69" s="11">
        <f t="shared" si="0"/>
        <v>24000</v>
      </c>
      <c r="N69" s="16"/>
      <c r="O69" s="16"/>
    </row>
    <row r="70" spans="1:16" ht="12.75" customHeight="1" x14ac:dyDescent="0.2">
      <c r="A70" s="316"/>
      <c r="B70" s="316"/>
      <c r="C70" s="18" t="s">
        <v>488</v>
      </c>
      <c r="D70" s="19">
        <v>0</v>
      </c>
      <c r="E70" s="20" t="s">
        <v>165</v>
      </c>
      <c r="F70" s="11"/>
      <c r="G70" s="19">
        <v>0</v>
      </c>
      <c r="H70" s="20" t="s">
        <v>165</v>
      </c>
      <c r="I70" s="11">
        <f t="shared" si="0"/>
        <v>0</v>
      </c>
    </row>
    <row r="71" spans="1:16" ht="12.75" customHeight="1" x14ac:dyDescent="0.2">
      <c r="A71" s="316"/>
      <c r="B71" s="316"/>
      <c r="C71" s="18" t="s">
        <v>15</v>
      </c>
      <c r="D71" s="199">
        <v>14656.000000000002</v>
      </c>
      <c r="E71" s="100">
        <f t="shared" si="1"/>
        <v>0.43166823751178141</v>
      </c>
      <c r="F71" s="7"/>
      <c r="G71" s="199">
        <v>19296</v>
      </c>
      <c r="H71" s="100">
        <f t="shared" si="2"/>
        <v>0.56833176248821871</v>
      </c>
      <c r="I71" s="7">
        <f t="shared" si="0"/>
        <v>33952</v>
      </c>
      <c r="N71" s="16"/>
      <c r="O71" s="16"/>
      <c r="P71" s="16"/>
    </row>
    <row r="72" spans="1:16" ht="12.75" customHeight="1" x14ac:dyDescent="0.2">
      <c r="A72" s="316"/>
      <c r="B72" s="316"/>
      <c r="C72" s="18" t="s">
        <v>16</v>
      </c>
      <c r="D72" s="199">
        <v>7744</v>
      </c>
      <c r="E72" s="100">
        <f t="shared" si="1"/>
        <v>0.38875502008032131</v>
      </c>
      <c r="F72" s="7"/>
      <c r="G72" s="199">
        <v>12176</v>
      </c>
      <c r="H72" s="100">
        <f t="shared" si="2"/>
        <v>0.61124497991967874</v>
      </c>
      <c r="I72" s="7">
        <f t="shared" si="0"/>
        <v>19920</v>
      </c>
      <c r="N72" s="16"/>
      <c r="O72" s="16"/>
      <c r="P72" s="16"/>
    </row>
    <row r="73" spans="1:16" ht="12.75" customHeight="1" x14ac:dyDescent="0.2">
      <c r="A73" s="316"/>
      <c r="B73" s="316"/>
      <c r="C73" s="18" t="s">
        <v>17</v>
      </c>
      <c r="D73" s="11">
        <v>5376</v>
      </c>
      <c r="E73" s="12">
        <f t="shared" si="1"/>
        <v>0.52336448598130836</v>
      </c>
      <c r="F73" s="11"/>
      <c r="G73" s="11">
        <v>4896</v>
      </c>
      <c r="H73" s="12">
        <f t="shared" si="2"/>
        <v>0.47663551401869159</v>
      </c>
      <c r="I73" s="11">
        <f t="shared" si="0"/>
        <v>10272</v>
      </c>
      <c r="N73" s="16"/>
      <c r="O73" s="16"/>
      <c r="P73" s="16"/>
    </row>
    <row r="74" spans="1:16" ht="12.75" customHeight="1" x14ac:dyDescent="0.2">
      <c r="A74" s="316"/>
      <c r="B74" s="316"/>
      <c r="C74" s="18" t="s">
        <v>18</v>
      </c>
      <c r="D74" s="11">
        <v>3024</v>
      </c>
      <c r="E74" s="12">
        <f t="shared" si="1"/>
        <v>0.34239130434782611</v>
      </c>
      <c r="F74" s="11"/>
      <c r="G74" s="11">
        <v>5808</v>
      </c>
      <c r="H74" s="12">
        <f t="shared" si="2"/>
        <v>0.65760869565217395</v>
      </c>
      <c r="I74" s="11">
        <f t="shared" ref="I74:I127" si="3">+D74+G74</f>
        <v>8832</v>
      </c>
      <c r="N74" s="16"/>
      <c r="O74" s="16"/>
      <c r="P74" s="16"/>
    </row>
    <row r="75" spans="1:16" ht="12.75" customHeight="1" x14ac:dyDescent="0.2">
      <c r="A75" s="316"/>
      <c r="B75" s="316"/>
      <c r="C75" s="18" t="s">
        <v>139</v>
      </c>
      <c r="D75" s="19">
        <v>0</v>
      </c>
      <c r="E75" s="20" t="s">
        <v>165</v>
      </c>
      <c r="F75" s="11"/>
      <c r="G75" s="19">
        <v>0</v>
      </c>
      <c r="H75" s="20" t="s">
        <v>165</v>
      </c>
      <c r="I75" s="11">
        <f t="shared" si="3"/>
        <v>0</v>
      </c>
    </row>
    <row r="76" spans="1:16" ht="12.75" customHeight="1" x14ac:dyDescent="0.2">
      <c r="A76" s="316"/>
      <c r="B76" s="316"/>
      <c r="C76" s="18" t="s">
        <v>489</v>
      </c>
      <c r="D76" s="19">
        <v>0</v>
      </c>
      <c r="E76" s="20" t="s">
        <v>165</v>
      </c>
      <c r="F76" s="11"/>
      <c r="G76" s="19">
        <v>0</v>
      </c>
      <c r="H76" s="20" t="s">
        <v>165</v>
      </c>
      <c r="I76" s="11">
        <f t="shared" si="3"/>
        <v>0</v>
      </c>
    </row>
    <row r="77" spans="1:16" ht="12.75" customHeight="1" x14ac:dyDescent="0.2">
      <c r="A77" s="316"/>
      <c r="B77" s="316"/>
      <c r="C77" s="18" t="s">
        <v>19</v>
      </c>
      <c r="D77" s="11">
        <v>1056</v>
      </c>
      <c r="E77" s="12">
        <f t="shared" ref="E77:E127" si="4">+D77/$I77</f>
        <v>0.15827338129496402</v>
      </c>
      <c r="F77" s="11"/>
      <c r="G77" s="11">
        <v>5616</v>
      </c>
      <c r="H77" s="12">
        <f t="shared" ref="H77:H127" si="5">+G77/$I77</f>
        <v>0.84172661870503596</v>
      </c>
      <c r="I77" s="11">
        <f t="shared" si="3"/>
        <v>6672</v>
      </c>
      <c r="N77" s="16"/>
      <c r="O77" s="16"/>
      <c r="P77" s="16"/>
    </row>
    <row r="78" spans="1:16" ht="12.75" customHeight="1" thickBot="1" x14ac:dyDescent="0.25">
      <c r="A78" s="316"/>
      <c r="B78" s="316"/>
      <c r="C78" s="242" t="s">
        <v>91</v>
      </c>
      <c r="D78" s="243">
        <f>SUM(D69:D77)</f>
        <v>49264</v>
      </c>
      <c r="E78" s="244">
        <f t="shared" si="4"/>
        <v>0.47530101883297315</v>
      </c>
      <c r="F78" s="243"/>
      <c r="G78" s="243">
        <f>SUM(G69:G77)</f>
        <v>54384</v>
      </c>
      <c r="H78" s="244">
        <f t="shared" si="5"/>
        <v>0.52469898116702685</v>
      </c>
      <c r="I78" s="243">
        <f t="shared" si="3"/>
        <v>103648</v>
      </c>
      <c r="N78" s="16"/>
      <c r="O78" s="16"/>
      <c r="P78" s="16"/>
    </row>
    <row r="79" spans="1:16" ht="12.75" customHeight="1" x14ac:dyDescent="0.2">
      <c r="A79" s="299" t="s">
        <v>133</v>
      </c>
      <c r="B79" s="310" t="s">
        <v>509</v>
      </c>
      <c r="C79" s="192" t="s">
        <v>325</v>
      </c>
      <c r="D79" s="241"/>
      <c r="E79" s="78"/>
      <c r="F79" s="79"/>
      <c r="G79" s="241"/>
      <c r="H79" s="78"/>
      <c r="I79" s="79"/>
    </row>
    <row r="80" spans="1:16" ht="12.75" customHeight="1" x14ac:dyDescent="0.2">
      <c r="A80" s="317"/>
      <c r="B80" s="299"/>
      <c r="C80" s="191" t="s">
        <v>498</v>
      </c>
      <c r="D80" s="19">
        <v>0</v>
      </c>
      <c r="E80" s="20" t="s">
        <v>165</v>
      </c>
      <c r="F80" s="19"/>
      <c r="G80" s="19">
        <v>0</v>
      </c>
      <c r="H80" s="20" t="s">
        <v>165</v>
      </c>
      <c r="I80" s="19">
        <f t="shared" si="3"/>
        <v>0</v>
      </c>
      <c r="N80" s="16"/>
      <c r="O80" s="16"/>
      <c r="P80" s="16"/>
    </row>
    <row r="81" spans="1:16" ht="12.75" customHeight="1" x14ac:dyDescent="0.2">
      <c r="A81" s="317"/>
      <c r="B81" s="299"/>
      <c r="C81" s="191" t="s">
        <v>491</v>
      </c>
      <c r="D81" s="19">
        <v>0</v>
      </c>
      <c r="E81" s="20" t="s">
        <v>165</v>
      </c>
      <c r="F81" s="19"/>
      <c r="G81" s="19">
        <v>0</v>
      </c>
      <c r="H81" s="20" t="s">
        <v>165</v>
      </c>
      <c r="I81" s="19">
        <f t="shared" si="3"/>
        <v>0</v>
      </c>
      <c r="N81" s="16"/>
      <c r="O81" s="16"/>
    </row>
    <row r="82" spans="1:16" ht="12.75" customHeight="1" x14ac:dyDescent="0.2">
      <c r="A82" s="317"/>
      <c r="B82" s="299"/>
      <c r="C82" s="191" t="s">
        <v>499</v>
      </c>
      <c r="D82" s="19">
        <v>0</v>
      </c>
      <c r="E82" s="20" t="s">
        <v>165</v>
      </c>
      <c r="F82" s="19"/>
      <c r="G82" s="19">
        <v>0</v>
      </c>
      <c r="H82" s="20" t="s">
        <v>165</v>
      </c>
      <c r="I82" s="19">
        <f t="shared" si="3"/>
        <v>0</v>
      </c>
      <c r="N82" s="16"/>
      <c r="O82" s="16"/>
      <c r="P82" s="16"/>
    </row>
    <row r="83" spans="1:16" ht="12.75" customHeight="1" x14ac:dyDescent="0.2">
      <c r="A83" s="317"/>
      <c r="B83" s="299"/>
      <c r="C83" s="18" t="s">
        <v>492</v>
      </c>
      <c r="D83" s="19">
        <v>0</v>
      </c>
      <c r="E83" s="20" t="s">
        <v>165</v>
      </c>
      <c r="F83" s="19"/>
      <c r="G83" s="19">
        <v>0</v>
      </c>
      <c r="H83" s="20" t="s">
        <v>165</v>
      </c>
      <c r="I83" s="19">
        <f t="shared" si="3"/>
        <v>0</v>
      </c>
      <c r="N83" s="16"/>
      <c r="O83" s="16"/>
      <c r="P83" s="16"/>
    </row>
    <row r="84" spans="1:16" ht="12.75" customHeight="1" x14ac:dyDescent="0.2">
      <c r="A84" s="317"/>
      <c r="B84" s="299"/>
      <c r="C84" s="188" t="s">
        <v>500</v>
      </c>
      <c r="D84" s="19">
        <v>0</v>
      </c>
      <c r="E84" s="20" t="s">
        <v>165</v>
      </c>
      <c r="F84" s="19"/>
      <c r="G84" s="19">
        <v>0</v>
      </c>
      <c r="H84" s="20" t="s">
        <v>165</v>
      </c>
      <c r="I84" s="19">
        <f t="shared" si="3"/>
        <v>0</v>
      </c>
      <c r="N84" s="16"/>
      <c r="O84" s="16"/>
      <c r="P84" s="16"/>
    </row>
    <row r="85" spans="1:16" ht="12.75" customHeight="1" x14ac:dyDescent="0.2">
      <c r="A85" s="317"/>
      <c r="B85" s="299"/>
      <c r="C85" s="188" t="s">
        <v>493</v>
      </c>
      <c r="D85" s="19">
        <v>0</v>
      </c>
      <c r="E85" s="20" t="s">
        <v>165</v>
      </c>
      <c r="F85" s="19"/>
      <c r="G85" s="19">
        <v>0</v>
      </c>
      <c r="H85" s="20" t="s">
        <v>165</v>
      </c>
      <c r="I85" s="19">
        <f t="shared" si="3"/>
        <v>0</v>
      </c>
      <c r="N85" s="16"/>
      <c r="O85" s="16"/>
      <c r="P85" s="16"/>
    </row>
    <row r="86" spans="1:16" ht="12.75" customHeight="1" x14ac:dyDescent="0.2">
      <c r="A86" s="317"/>
      <c r="B86" s="299"/>
      <c r="C86" s="188" t="s">
        <v>494</v>
      </c>
      <c r="D86" s="19">
        <v>0</v>
      </c>
      <c r="E86" s="20" t="s">
        <v>165</v>
      </c>
      <c r="F86" s="11"/>
      <c r="G86" s="19">
        <v>0</v>
      </c>
      <c r="H86" s="20" t="s">
        <v>165</v>
      </c>
      <c r="I86" s="11">
        <f t="shared" si="3"/>
        <v>0</v>
      </c>
    </row>
    <row r="87" spans="1:16" ht="12.75" customHeight="1" x14ac:dyDescent="0.2">
      <c r="A87" s="317"/>
      <c r="B87" s="299"/>
      <c r="C87" s="188" t="s">
        <v>501</v>
      </c>
      <c r="D87" s="19">
        <v>0</v>
      </c>
      <c r="E87" s="20" t="s">
        <v>165</v>
      </c>
      <c r="F87" s="11"/>
      <c r="G87" s="19">
        <v>0</v>
      </c>
      <c r="H87" s="20" t="s">
        <v>165</v>
      </c>
      <c r="I87" s="11">
        <f t="shared" si="3"/>
        <v>0</v>
      </c>
      <c r="N87" s="16"/>
      <c r="O87" s="16"/>
      <c r="P87" s="16"/>
    </row>
    <row r="88" spans="1:16" ht="12.75" customHeight="1" x14ac:dyDescent="0.2">
      <c r="A88" s="317"/>
      <c r="B88" s="299"/>
      <c r="C88" s="18" t="s">
        <v>496</v>
      </c>
      <c r="D88" s="19">
        <v>0</v>
      </c>
      <c r="E88" s="20" t="s">
        <v>165</v>
      </c>
      <c r="F88" s="11"/>
      <c r="G88" s="19">
        <v>0</v>
      </c>
      <c r="H88" s="20" t="s">
        <v>165</v>
      </c>
      <c r="I88" s="11">
        <f t="shared" si="3"/>
        <v>0</v>
      </c>
      <c r="N88" s="16"/>
      <c r="O88" s="16"/>
      <c r="P88" s="16"/>
    </row>
    <row r="89" spans="1:16" ht="12.75" customHeight="1" x14ac:dyDescent="0.2">
      <c r="A89" s="317"/>
      <c r="B89" s="299"/>
      <c r="C89" s="188" t="s">
        <v>495</v>
      </c>
      <c r="D89" s="19">
        <v>0</v>
      </c>
      <c r="E89" s="20" t="s">
        <v>165</v>
      </c>
      <c r="F89" s="11"/>
      <c r="G89" s="19">
        <v>0</v>
      </c>
      <c r="H89" s="20" t="s">
        <v>165</v>
      </c>
      <c r="I89" s="11">
        <f t="shared" si="3"/>
        <v>0</v>
      </c>
      <c r="M89" s="16"/>
      <c r="N89" s="16"/>
      <c r="O89" s="16"/>
    </row>
    <row r="90" spans="1:16" ht="12.75" customHeight="1" x14ac:dyDescent="0.2">
      <c r="A90" s="317"/>
      <c r="B90" s="299"/>
      <c r="C90" s="18" t="s">
        <v>502</v>
      </c>
      <c r="D90" s="19">
        <v>0</v>
      </c>
      <c r="E90" s="20" t="s">
        <v>165</v>
      </c>
      <c r="F90" s="11"/>
      <c r="G90" s="19">
        <v>0</v>
      </c>
      <c r="H90" s="20" t="s">
        <v>165</v>
      </c>
      <c r="I90" s="11">
        <f t="shared" si="3"/>
        <v>0</v>
      </c>
      <c r="M90" s="16"/>
      <c r="N90" s="16"/>
      <c r="O90" s="16"/>
      <c r="P90" s="16"/>
    </row>
    <row r="91" spans="1:16" ht="12.75" customHeight="1" x14ac:dyDescent="0.2">
      <c r="A91" s="317"/>
      <c r="B91" s="299"/>
      <c r="C91" s="18" t="s">
        <v>503</v>
      </c>
      <c r="D91" s="19">
        <v>0</v>
      </c>
      <c r="E91" s="20" t="s">
        <v>165</v>
      </c>
      <c r="F91" s="11"/>
      <c r="G91" s="19">
        <v>0</v>
      </c>
      <c r="H91" s="20" t="s">
        <v>165</v>
      </c>
      <c r="I91" s="11">
        <f t="shared" si="3"/>
        <v>0</v>
      </c>
      <c r="N91" s="16"/>
      <c r="O91" s="16"/>
      <c r="P91" s="16"/>
    </row>
    <row r="92" spans="1:16" ht="12.75" customHeight="1" x14ac:dyDescent="0.2">
      <c r="A92" s="317"/>
      <c r="B92" s="299"/>
      <c r="C92" s="18" t="s">
        <v>497</v>
      </c>
      <c r="D92" s="19">
        <v>0</v>
      </c>
      <c r="E92" s="20" t="s">
        <v>165</v>
      </c>
      <c r="F92" s="11"/>
      <c r="G92" s="19">
        <v>0</v>
      </c>
      <c r="H92" s="20" t="s">
        <v>165</v>
      </c>
      <c r="I92" s="11">
        <f t="shared" si="3"/>
        <v>0</v>
      </c>
      <c r="N92" s="16"/>
      <c r="O92" s="16"/>
      <c r="P92" s="16"/>
    </row>
    <row r="93" spans="1:16" ht="12.75" customHeight="1" x14ac:dyDescent="0.2">
      <c r="A93" s="317"/>
      <c r="B93" s="299"/>
      <c r="C93" s="61" t="s">
        <v>91</v>
      </c>
      <c r="D93" s="59">
        <f>SUM(D80:D92)</f>
        <v>0</v>
      </c>
      <c r="E93" s="60" t="s">
        <v>165</v>
      </c>
      <c r="F93" s="59"/>
      <c r="G93" s="59">
        <f>SUM(G80:G92)</f>
        <v>0</v>
      </c>
      <c r="H93" s="60" t="s">
        <v>165</v>
      </c>
      <c r="I93" s="59">
        <f t="shared" si="3"/>
        <v>0</v>
      </c>
      <c r="N93" s="16"/>
      <c r="O93" s="16"/>
      <c r="P93" s="16"/>
    </row>
    <row r="94" spans="1:16" ht="12.75" customHeight="1" thickBot="1" x14ac:dyDescent="0.25">
      <c r="A94" s="317"/>
      <c r="B94" s="318"/>
      <c r="C94" s="204" t="s">
        <v>26</v>
      </c>
      <c r="D94" s="205">
        <f>SUM(D49,D60,D67,D78,D93)</f>
        <v>64480</v>
      </c>
      <c r="E94" s="206">
        <f t="shared" si="4"/>
        <v>0.47714894624674403</v>
      </c>
      <c r="F94" s="208"/>
      <c r="G94" s="205">
        <f>SUM(G49,G60,G67,G78,G93)</f>
        <v>70656</v>
      </c>
      <c r="H94" s="206">
        <f t="shared" si="5"/>
        <v>0.52285105375325602</v>
      </c>
      <c r="I94" s="208">
        <f t="shared" si="3"/>
        <v>135136</v>
      </c>
      <c r="N94" s="16"/>
      <c r="O94" s="16"/>
      <c r="P94" s="16"/>
    </row>
    <row r="95" spans="1:16" ht="12.75" customHeight="1" x14ac:dyDescent="0.2">
      <c r="A95" s="317"/>
      <c r="B95" s="309" t="s">
        <v>510</v>
      </c>
      <c r="C95" s="190" t="s">
        <v>253</v>
      </c>
      <c r="D95" s="79"/>
      <c r="E95" s="78"/>
      <c r="F95" s="79"/>
      <c r="G95" s="79"/>
      <c r="H95" s="78"/>
      <c r="I95" s="79"/>
      <c r="N95" s="16"/>
      <c r="O95" s="16"/>
      <c r="P95" s="16"/>
    </row>
    <row r="96" spans="1:16" ht="12.75" customHeight="1" x14ac:dyDescent="0.2">
      <c r="A96" s="317"/>
      <c r="B96" s="310"/>
      <c r="C96" s="189" t="s">
        <v>102</v>
      </c>
      <c r="D96" s="11">
        <v>32</v>
      </c>
      <c r="E96" s="12">
        <f t="shared" si="4"/>
        <v>1</v>
      </c>
      <c r="F96" s="11"/>
      <c r="G96" s="11">
        <v>0</v>
      </c>
      <c r="H96" s="12">
        <f t="shared" si="5"/>
        <v>0</v>
      </c>
      <c r="I96" s="11">
        <f t="shared" si="3"/>
        <v>32</v>
      </c>
      <c r="N96" s="16"/>
      <c r="O96" s="16"/>
      <c r="P96" s="16"/>
    </row>
    <row r="97" spans="1:16" ht="12.75" customHeight="1" x14ac:dyDescent="0.2">
      <c r="A97" s="317"/>
      <c r="B97" s="310"/>
      <c r="C97" s="18" t="s">
        <v>106</v>
      </c>
      <c r="D97" s="11">
        <v>336</v>
      </c>
      <c r="E97" s="12">
        <f t="shared" si="4"/>
        <v>0.20792079207920791</v>
      </c>
      <c r="F97" s="11"/>
      <c r="G97" s="11">
        <v>1280</v>
      </c>
      <c r="H97" s="12">
        <f t="shared" si="5"/>
        <v>0.79207920792079212</v>
      </c>
      <c r="I97" s="11">
        <f t="shared" si="3"/>
        <v>1616</v>
      </c>
      <c r="N97" s="16"/>
      <c r="O97" s="16"/>
      <c r="P97" s="16"/>
    </row>
    <row r="98" spans="1:16" ht="12.75" customHeight="1" x14ac:dyDescent="0.2">
      <c r="A98" s="317"/>
      <c r="B98" s="310"/>
      <c r="C98" s="61" t="s">
        <v>91</v>
      </c>
      <c r="D98" s="59">
        <f>SUM(D96:D97)</f>
        <v>368</v>
      </c>
      <c r="E98" s="60">
        <f t="shared" si="4"/>
        <v>0.22330097087378642</v>
      </c>
      <c r="F98" s="59"/>
      <c r="G98" s="59">
        <f>SUM(G96:G97)</f>
        <v>1280</v>
      </c>
      <c r="H98" s="60">
        <f t="shared" si="5"/>
        <v>0.77669902912621358</v>
      </c>
      <c r="I98" s="59">
        <f t="shared" si="3"/>
        <v>1648</v>
      </c>
      <c r="N98" s="16"/>
      <c r="O98" s="16"/>
      <c r="P98" s="16"/>
    </row>
    <row r="99" spans="1:16" ht="12.75" customHeight="1" x14ac:dyDescent="0.2">
      <c r="A99" s="317"/>
      <c r="B99" s="310"/>
      <c r="C99" s="193" t="s">
        <v>292</v>
      </c>
      <c r="D99" s="59"/>
      <c r="E99" s="60"/>
      <c r="F99" s="210"/>
      <c r="G99" s="59"/>
      <c r="H99" s="60"/>
      <c r="I99" s="59"/>
      <c r="N99" s="16"/>
      <c r="O99" s="16"/>
      <c r="P99" s="16"/>
    </row>
    <row r="100" spans="1:16" ht="12.75" customHeight="1" x14ac:dyDescent="0.2">
      <c r="A100" s="317"/>
      <c r="B100" s="310"/>
      <c r="C100" s="18" t="s">
        <v>93</v>
      </c>
      <c r="D100" s="19">
        <v>0</v>
      </c>
      <c r="E100" s="20" t="s">
        <v>165</v>
      </c>
      <c r="F100" s="7"/>
      <c r="G100" s="19">
        <v>0</v>
      </c>
      <c r="H100" s="20" t="s">
        <v>165</v>
      </c>
      <c r="I100" s="7">
        <f t="shared" si="3"/>
        <v>0</v>
      </c>
      <c r="N100" s="16"/>
      <c r="O100" s="16"/>
      <c r="P100" s="16"/>
    </row>
    <row r="101" spans="1:16" ht="12.75" customHeight="1" x14ac:dyDescent="0.2">
      <c r="A101" s="317"/>
      <c r="B101" s="310"/>
      <c r="C101" s="18" t="s">
        <v>107</v>
      </c>
      <c r="D101" s="7">
        <v>4432</v>
      </c>
      <c r="E101" s="100">
        <f t="shared" si="4"/>
        <v>1</v>
      </c>
      <c r="F101" s="7"/>
      <c r="G101" s="7">
        <v>0</v>
      </c>
      <c r="H101" s="100">
        <f t="shared" si="5"/>
        <v>0</v>
      </c>
      <c r="I101" s="7">
        <f t="shared" si="3"/>
        <v>4432</v>
      </c>
      <c r="N101" s="16"/>
      <c r="O101" s="16"/>
      <c r="P101" s="16"/>
    </row>
    <row r="102" spans="1:16" ht="12.75" customHeight="1" x14ac:dyDescent="0.2">
      <c r="A102" s="317"/>
      <c r="B102" s="310"/>
      <c r="C102" s="189" t="s">
        <v>108</v>
      </c>
      <c r="D102" s="199">
        <v>1008</v>
      </c>
      <c r="E102" s="100">
        <f t="shared" si="4"/>
        <v>0.42857142857142855</v>
      </c>
      <c r="F102" s="7"/>
      <c r="G102" s="199">
        <v>1344</v>
      </c>
      <c r="H102" s="100">
        <f t="shared" si="5"/>
        <v>0.5714285714285714</v>
      </c>
      <c r="I102" s="7">
        <f t="shared" si="3"/>
        <v>2352</v>
      </c>
    </row>
    <row r="103" spans="1:16" ht="12.75" customHeight="1" x14ac:dyDescent="0.2">
      <c r="A103" s="317"/>
      <c r="B103" s="310"/>
      <c r="C103" s="189" t="s">
        <v>374</v>
      </c>
      <c r="D103" s="19">
        <v>0</v>
      </c>
      <c r="E103" s="20" t="s">
        <v>165</v>
      </c>
      <c r="F103" s="11"/>
      <c r="G103" s="19">
        <v>0</v>
      </c>
      <c r="H103" s="20" t="s">
        <v>165</v>
      </c>
      <c r="I103" s="19">
        <f t="shared" si="3"/>
        <v>0</v>
      </c>
    </row>
    <row r="104" spans="1:16" ht="12.75" customHeight="1" x14ac:dyDescent="0.2">
      <c r="A104" s="317"/>
      <c r="B104" s="310"/>
      <c r="C104" s="18" t="s">
        <v>109</v>
      </c>
      <c r="D104" s="11">
        <v>336</v>
      </c>
      <c r="E104" s="12">
        <f t="shared" si="4"/>
        <v>1</v>
      </c>
      <c r="F104" s="11"/>
      <c r="G104" s="11">
        <v>0</v>
      </c>
      <c r="H104" s="12">
        <f t="shared" si="5"/>
        <v>0</v>
      </c>
      <c r="I104" s="11">
        <f t="shared" si="3"/>
        <v>336</v>
      </c>
    </row>
    <row r="105" spans="1:16" ht="12.75" customHeight="1" x14ac:dyDescent="0.2">
      <c r="A105" s="317"/>
      <c r="B105" s="310"/>
      <c r="C105" s="18" t="s">
        <v>110</v>
      </c>
      <c r="D105" s="19">
        <v>0</v>
      </c>
      <c r="E105" s="20" t="s">
        <v>165</v>
      </c>
      <c r="F105" s="11"/>
      <c r="G105" s="19">
        <v>0</v>
      </c>
      <c r="H105" s="20" t="s">
        <v>165</v>
      </c>
      <c r="I105" s="11">
        <f t="shared" si="3"/>
        <v>0</v>
      </c>
    </row>
    <row r="106" spans="1:16" ht="12.75" customHeight="1" x14ac:dyDescent="0.2">
      <c r="A106" s="317"/>
      <c r="B106" s="310"/>
      <c r="C106" s="189" t="s">
        <v>111</v>
      </c>
      <c r="D106" s="19">
        <v>0</v>
      </c>
      <c r="E106" s="20" t="s">
        <v>165</v>
      </c>
      <c r="F106" s="11"/>
      <c r="G106" s="19">
        <v>0</v>
      </c>
      <c r="H106" s="20" t="s">
        <v>165</v>
      </c>
      <c r="I106" s="11">
        <f t="shared" si="3"/>
        <v>0</v>
      </c>
    </row>
    <row r="107" spans="1:16" ht="12.75" customHeight="1" x14ac:dyDescent="0.2">
      <c r="A107" s="317"/>
      <c r="B107" s="310"/>
      <c r="C107" s="189" t="s">
        <v>112</v>
      </c>
      <c r="D107" s="17">
        <v>2768</v>
      </c>
      <c r="E107" s="20">
        <f t="shared" si="4"/>
        <v>0.44473007712082263</v>
      </c>
      <c r="F107" s="19"/>
      <c r="G107" s="11">
        <v>3456</v>
      </c>
      <c r="H107" s="20">
        <f t="shared" si="5"/>
        <v>0.55526992287917742</v>
      </c>
      <c r="I107" s="19">
        <f t="shared" si="3"/>
        <v>6224</v>
      </c>
      <c r="N107" s="16"/>
      <c r="O107" s="16"/>
      <c r="P107" s="16"/>
    </row>
    <row r="108" spans="1:16" x14ac:dyDescent="0.2">
      <c r="A108" s="317"/>
      <c r="B108" s="310"/>
      <c r="C108" s="189" t="s">
        <v>113</v>
      </c>
      <c r="D108" s="19">
        <v>0</v>
      </c>
      <c r="E108" s="20" t="s">
        <v>165</v>
      </c>
      <c r="F108" s="11"/>
      <c r="G108" s="19">
        <v>0</v>
      </c>
      <c r="H108" s="20" t="s">
        <v>165</v>
      </c>
      <c r="I108" s="11">
        <f t="shared" si="3"/>
        <v>0</v>
      </c>
    </row>
    <row r="109" spans="1:16" x14ac:dyDescent="0.2">
      <c r="A109" s="317"/>
      <c r="B109" s="310"/>
      <c r="C109" s="189" t="s">
        <v>538</v>
      </c>
      <c r="D109" s="19">
        <v>0</v>
      </c>
      <c r="E109" s="20" t="s">
        <v>165</v>
      </c>
      <c r="F109" s="11"/>
      <c r="G109" s="19">
        <v>0</v>
      </c>
      <c r="H109" s="20" t="s">
        <v>165</v>
      </c>
      <c r="I109" s="11">
        <f t="shared" si="3"/>
        <v>0</v>
      </c>
    </row>
    <row r="110" spans="1:16" x14ac:dyDescent="0.2">
      <c r="A110" s="317"/>
      <c r="B110" s="310"/>
      <c r="C110" s="61" t="s">
        <v>91</v>
      </c>
      <c r="D110" s="59">
        <f>SUM(D100:D109)</f>
        <v>8544</v>
      </c>
      <c r="E110" s="60">
        <f t="shared" si="4"/>
        <v>0.64028776978417268</v>
      </c>
      <c r="F110" s="59"/>
      <c r="G110" s="59">
        <f>SUM(G100:G109)</f>
        <v>4800</v>
      </c>
      <c r="H110" s="60">
        <f t="shared" si="5"/>
        <v>0.35971223021582732</v>
      </c>
      <c r="I110" s="59">
        <f t="shared" si="3"/>
        <v>13344</v>
      </c>
      <c r="N110" s="16"/>
      <c r="O110" s="16"/>
      <c r="P110" s="16"/>
    </row>
    <row r="111" spans="1:16" ht="12.75" customHeight="1" x14ac:dyDescent="0.2">
      <c r="A111" s="317"/>
      <c r="B111" s="311"/>
      <c r="C111" s="194" t="s">
        <v>474</v>
      </c>
      <c r="D111" s="11">
        <v>832</v>
      </c>
      <c r="E111" s="12">
        <f t="shared" si="4"/>
        <v>1</v>
      </c>
      <c r="F111" s="11"/>
      <c r="G111" s="17">
        <v>0</v>
      </c>
      <c r="H111" s="12">
        <f t="shared" si="5"/>
        <v>0</v>
      </c>
      <c r="I111" s="11">
        <f t="shared" si="3"/>
        <v>832</v>
      </c>
      <c r="N111" s="16"/>
      <c r="O111" s="16"/>
    </row>
    <row r="112" spans="1:16" ht="12.75" customHeight="1" x14ac:dyDescent="0.2">
      <c r="A112" s="317"/>
      <c r="B112" s="311"/>
      <c r="C112" s="61" t="s">
        <v>91</v>
      </c>
      <c r="D112" s="59">
        <f>+D111</f>
        <v>832</v>
      </c>
      <c r="E112" s="60">
        <f t="shared" si="4"/>
        <v>1</v>
      </c>
      <c r="F112" s="59"/>
      <c r="G112" s="59">
        <f>+G111</f>
        <v>0</v>
      </c>
      <c r="H112" s="60">
        <f t="shared" si="5"/>
        <v>0</v>
      </c>
      <c r="I112" s="59">
        <f t="shared" si="3"/>
        <v>832</v>
      </c>
      <c r="N112" s="16"/>
      <c r="O112" s="16"/>
      <c r="P112" s="16"/>
    </row>
    <row r="113" spans="1:16" ht="13.5" thickBot="1" x14ac:dyDescent="0.25">
      <c r="A113" s="317"/>
      <c r="B113" s="312"/>
      <c r="C113" s="276" t="s">
        <v>26</v>
      </c>
      <c r="D113" s="208">
        <f>SUM(D98,D110,D112)</f>
        <v>9744</v>
      </c>
      <c r="E113" s="206">
        <f t="shared" si="4"/>
        <v>0.61577350859453994</v>
      </c>
      <c r="F113" s="208"/>
      <c r="G113" s="208">
        <f>SUM(G98,G110,G112)</f>
        <v>6080</v>
      </c>
      <c r="H113" s="206">
        <f t="shared" si="5"/>
        <v>0.38422649140546006</v>
      </c>
      <c r="I113" s="208">
        <f t="shared" si="3"/>
        <v>15824</v>
      </c>
      <c r="N113" s="16"/>
      <c r="O113" s="16"/>
      <c r="P113" s="16"/>
    </row>
    <row r="114" spans="1:16" ht="15.75" thickBot="1" x14ac:dyDescent="0.25">
      <c r="A114" s="296" t="s">
        <v>516</v>
      </c>
      <c r="B114" s="297"/>
      <c r="C114" s="298"/>
      <c r="D114" s="245">
        <f>SUM(D94,D113)</f>
        <v>74224</v>
      </c>
      <c r="E114" s="246">
        <f t="shared" si="4"/>
        <v>0.49167991520932697</v>
      </c>
      <c r="F114" s="247"/>
      <c r="G114" s="245">
        <f>SUM(G94,G113)</f>
        <v>76736</v>
      </c>
      <c r="H114" s="246">
        <f t="shared" si="5"/>
        <v>0.50832008479067303</v>
      </c>
      <c r="I114" s="247">
        <f t="shared" si="3"/>
        <v>150960</v>
      </c>
      <c r="N114" s="16"/>
      <c r="O114" s="16"/>
      <c r="P114" s="16"/>
    </row>
    <row r="115" spans="1:16" x14ac:dyDescent="0.2">
      <c r="A115" s="303" t="s">
        <v>134</v>
      </c>
      <c r="B115" s="306" t="s">
        <v>509</v>
      </c>
      <c r="C115" s="192" t="s">
        <v>92</v>
      </c>
      <c r="D115" s="79"/>
      <c r="E115" s="78"/>
      <c r="F115" s="79"/>
      <c r="G115" s="79"/>
      <c r="H115" s="78"/>
      <c r="I115" s="79"/>
      <c r="N115" s="16"/>
      <c r="O115" s="16"/>
      <c r="P115" s="16"/>
    </row>
    <row r="116" spans="1:16" x14ac:dyDescent="0.2">
      <c r="A116" s="315"/>
      <c r="B116" s="319"/>
      <c r="C116" s="191" t="s">
        <v>487</v>
      </c>
      <c r="D116" s="19">
        <v>10560</v>
      </c>
      <c r="E116" s="20">
        <f t="shared" si="4"/>
        <v>0.4296875</v>
      </c>
      <c r="F116" s="19"/>
      <c r="G116" s="19">
        <v>14016</v>
      </c>
      <c r="H116" s="20">
        <f t="shared" si="5"/>
        <v>0.5703125</v>
      </c>
      <c r="I116" s="19">
        <f t="shared" si="3"/>
        <v>24576</v>
      </c>
      <c r="N116" s="16"/>
      <c r="O116" s="16"/>
      <c r="P116" s="16"/>
    </row>
    <row r="117" spans="1:16" x14ac:dyDescent="0.2">
      <c r="A117" s="315"/>
      <c r="B117" s="319"/>
      <c r="C117" s="18" t="s">
        <v>488</v>
      </c>
      <c r="D117" s="19">
        <v>0</v>
      </c>
      <c r="E117" s="20" t="s">
        <v>165</v>
      </c>
      <c r="F117" s="19"/>
      <c r="G117" s="19">
        <v>0</v>
      </c>
      <c r="H117" s="20" t="s">
        <v>165</v>
      </c>
      <c r="I117" s="19">
        <f t="shared" si="3"/>
        <v>0</v>
      </c>
    </row>
    <row r="118" spans="1:16" x14ac:dyDescent="0.2">
      <c r="A118" s="315"/>
      <c r="B118" s="319"/>
      <c r="C118" s="18" t="s">
        <v>15</v>
      </c>
      <c r="D118" s="19">
        <v>9488</v>
      </c>
      <c r="E118" s="20">
        <f t="shared" si="4"/>
        <v>0.34820904286553139</v>
      </c>
      <c r="F118" s="19"/>
      <c r="G118" s="19">
        <v>17760</v>
      </c>
      <c r="H118" s="20">
        <f t="shared" si="5"/>
        <v>0.65179095713446855</v>
      </c>
      <c r="I118" s="19">
        <f t="shared" si="3"/>
        <v>27248</v>
      </c>
      <c r="N118" s="16"/>
      <c r="O118" s="16"/>
      <c r="P118" s="16"/>
    </row>
    <row r="119" spans="1:16" x14ac:dyDescent="0.2">
      <c r="A119" s="315"/>
      <c r="B119" s="319"/>
      <c r="C119" s="18" t="s">
        <v>16</v>
      </c>
      <c r="D119" s="11">
        <v>3888</v>
      </c>
      <c r="E119" s="12">
        <f t="shared" si="4"/>
        <v>0.43085106382978722</v>
      </c>
      <c r="F119" s="11"/>
      <c r="G119" s="11">
        <v>5136</v>
      </c>
      <c r="H119" s="12">
        <f t="shared" si="5"/>
        <v>0.56914893617021278</v>
      </c>
      <c r="I119" s="11">
        <f t="shared" si="3"/>
        <v>9024</v>
      </c>
      <c r="N119" s="16"/>
      <c r="O119" s="16"/>
      <c r="P119" s="16"/>
    </row>
    <row r="120" spans="1:16" ht="12.75" customHeight="1" x14ac:dyDescent="0.2">
      <c r="A120" s="315"/>
      <c r="B120" s="319"/>
      <c r="C120" s="18" t="s">
        <v>17</v>
      </c>
      <c r="D120" s="11">
        <v>0</v>
      </c>
      <c r="E120" s="12">
        <f t="shared" si="4"/>
        <v>0</v>
      </c>
      <c r="F120" s="11"/>
      <c r="G120" s="11">
        <v>5184</v>
      </c>
      <c r="H120" s="12">
        <f t="shared" si="5"/>
        <v>1</v>
      </c>
      <c r="I120" s="11">
        <f t="shared" si="3"/>
        <v>5184</v>
      </c>
      <c r="N120" s="16"/>
      <c r="O120" s="16"/>
      <c r="P120" s="16"/>
    </row>
    <row r="121" spans="1:16" x14ac:dyDescent="0.2">
      <c r="A121" s="315"/>
      <c r="B121" s="319"/>
      <c r="C121" s="18" t="s">
        <v>21</v>
      </c>
      <c r="D121" s="19">
        <v>0</v>
      </c>
      <c r="E121" s="20" t="s">
        <v>165</v>
      </c>
      <c r="F121" s="11"/>
      <c r="G121" s="19">
        <v>0</v>
      </c>
      <c r="H121" s="20" t="s">
        <v>165</v>
      </c>
      <c r="I121" s="11">
        <f t="shared" si="3"/>
        <v>0</v>
      </c>
    </row>
    <row r="122" spans="1:16" ht="12.75" customHeight="1" x14ac:dyDescent="0.2">
      <c r="A122" s="315"/>
      <c r="B122" s="319"/>
      <c r="C122" s="18" t="s">
        <v>18</v>
      </c>
      <c r="D122" s="11">
        <v>2208</v>
      </c>
      <c r="E122" s="12">
        <f t="shared" si="4"/>
        <v>0.50549450549450547</v>
      </c>
      <c r="F122" s="11"/>
      <c r="G122" s="11">
        <v>2160</v>
      </c>
      <c r="H122" s="12">
        <f t="shared" si="5"/>
        <v>0.49450549450549453</v>
      </c>
      <c r="I122" s="11">
        <f t="shared" si="3"/>
        <v>4368</v>
      </c>
      <c r="N122" s="16"/>
      <c r="O122" s="16"/>
    </row>
    <row r="123" spans="1:16" x14ac:dyDescent="0.2">
      <c r="A123" s="315"/>
      <c r="B123" s="319"/>
      <c r="C123" s="18" t="s">
        <v>139</v>
      </c>
      <c r="D123" s="19">
        <v>0</v>
      </c>
      <c r="E123" s="20" t="s">
        <v>165</v>
      </c>
      <c r="F123" s="11"/>
      <c r="G123" s="19">
        <v>0</v>
      </c>
      <c r="H123" s="20" t="s">
        <v>165</v>
      </c>
      <c r="I123" s="11">
        <f t="shared" si="3"/>
        <v>0</v>
      </c>
    </row>
    <row r="124" spans="1:16" x14ac:dyDescent="0.2">
      <c r="A124" s="315"/>
      <c r="B124" s="319"/>
      <c r="C124" s="18" t="s">
        <v>489</v>
      </c>
      <c r="D124" s="19">
        <v>0</v>
      </c>
      <c r="E124" s="20" t="s">
        <v>165</v>
      </c>
      <c r="F124" s="11"/>
      <c r="G124" s="19">
        <v>0</v>
      </c>
      <c r="H124" s="20" t="s">
        <v>165</v>
      </c>
      <c r="I124" s="11">
        <f t="shared" si="3"/>
        <v>0</v>
      </c>
    </row>
    <row r="125" spans="1:16" x14ac:dyDescent="0.2">
      <c r="A125" s="315"/>
      <c r="B125" s="319"/>
      <c r="C125" s="18" t="s">
        <v>19</v>
      </c>
      <c r="D125" s="7">
        <v>2496</v>
      </c>
      <c r="E125" s="100">
        <f t="shared" si="4"/>
        <v>0.41935483870967744</v>
      </c>
      <c r="F125" s="7"/>
      <c r="G125" s="7">
        <v>3456</v>
      </c>
      <c r="H125" s="100">
        <f t="shared" si="5"/>
        <v>0.58064516129032262</v>
      </c>
      <c r="I125" s="7">
        <f t="shared" si="3"/>
        <v>5952</v>
      </c>
      <c r="N125" s="16"/>
      <c r="O125" s="16"/>
      <c r="P125" s="16"/>
    </row>
    <row r="126" spans="1:16" x14ac:dyDescent="0.2">
      <c r="A126" s="315"/>
      <c r="B126" s="319"/>
      <c r="C126" s="18" t="s">
        <v>23</v>
      </c>
      <c r="D126" s="19">
        <v>0</v>
      </c>
      <c r="E126" s="20" t="s">
        <v>165</v>
      </c>
      <c r="F126" s="7"/>
      <c r="G126" s="19">
        <v>0</v>
      </c>
      <c r="H126" s="20" t="s">
        <v>165</v>
      </c>
      <c r="I126" s="7">
        <f t="shared" si="3"/>
        <v>0</v>
      </c>
    </row>
    <row r="127" spans="1:16" ht="12.75" customHeight="1" x14ac:dyDescent="0.2">
      <c r="A127" s="315"/>
      <c r="B127" s="319"/>
      <c r="C127" s="61" t="s">
        <v>91</v>
      </c>
      <c r="D127" s="59">
        <f>SUM(D116:D126)</f>
        <v>28640</v>
      </c>
      <c r="E127" s="72">
        <f t="shared" si="4"/>
        <v>0.37510477787091367</v>
      </c>
      <c r="F127" s="71"/>
      <c r="G127" s="59">
        <f>SUM(G116:G126)</f>
        <v>47712</v>
      </c>
      <c r="H127" s="72">
        <f t="shared" si="5"/>
        <v>0.62489522212908633</v>
      </c>
      <c r="I127" s="71">
        <f t="shared" si="3"/>
        <v>76352</v>
      </c>
      <c r="N127" s="16"/>
      <c r="O127" s="16"/>
      <c r="P127" s="16"/>
    </row>
    <row r="128" spans="1:16" x14ac:dyDescent="0.2">
      <c r="A128" s="315"/>
      <c r="B128" s="319"/>
      <c r="C128" s="192" t="s">
        <v>255</v>
      </c>
      <c r="D128" s="59"/>
      <c r="E128" s="60"/>
      <c r="F128" s="210"/>
      <c r="G128" s="59"/>
      <c r="H128" s="60"/>
      <c r="I128" s="59"/>
      <c r="N128" s="16"/>
      <c r="O128" s="16"/>
      <c r="P128" s="16"/>
    </row>
    <row r="129" spans="1:16" x14ac:dyDescent="0.2">
      <c r="A129" s="315"/>
      <c r="B129" s="319"/>
      <c r="C129" s="18" t="s">
        <v>20</v>
      </c>
      <c r="D129" s="19">
        <v>0</v>
      </c>
      <c r="E129" s="20" t="s">
        <v>165</v>
      </c>
      <c r="F129" s="75"/>
      <c r="G129" s="19">
        <v>0</v>
      </c>
      <c r="H129" s="20" t="s">
        <v>165</v>
      </c>
      <c r="I129" s="19">
        <f t="shared" ref="I129:I211" si="6">+D129+G129</f>
        <v>0</v>
      </c>
      <c r="N129" s="16"/>
      <c r="O129" s="16"/>
      <c r="P129" s="16"/>
    </row>
    <row r="130" spans="1:16" x14ac:dyDescent="0.2">
      <c r="A130" s="315"/>
      <c r="B130" s="319"/>
      <c r="C130" s="18" t="s">
        <v>490</v>
      </c>
      <c r="D130" s="19">
        <v>0</v>
      </c>
      <c r="E130" s="20" t="s">
        <v>165</v>
      </c>
      <c r="F130" s="14"/>
      <c r="G130" s="19">
        <v>0</v>
      </c>
      <c r="H130" s="20" t="s">
        <v>165</v>
      </c>
      <c r="I130" s="11">
        <f t="shared" si="6"/>
        <v>0</v>
      </c>
      <c r="N130" s="16"/>
      <c r="O130" s="16"/>
      <c r="P130" s="16"/>
    </row>
    <row r="131" spans="1:16" x14ac:dyDescent="0.2">
      <c r="A131" s="315"/>
      <c r="B131" s="319"/>
      <c r="C131" s="18" t="s">
        <v>1</v>
      </c>
      <c r="D131" s="19">
        <v>0</v>
      </c>
      <c r="E131" s="20" t="s">
        <v>165</v>
      </c>
      <c r="F131" s="14"/>
      <c r="G131" s="19">
        <v>0</v>
      </c>
      <c r="H131" s="20" t="s">
        <v>165</v>
      </c>
      <c r="I131" s="11">
        <f t="shared" si="6"/>
        <v>0</v>
      </c>
      <c r="N131" s="16"/>
      <c r="O131" s="16"/>
      <c r="P131" s="16"/>
    </row>
    <row r="132" spans="1:16" x14ac:dyDescent="0.2">
      <c r="A132" s="315"/>
      <c r="B132" s="319"/>
      <c r="C132" s="18" t="s">
        <v>2</v>
      </c>
      <c r="D132" s="19">
        <v>0</v>
      </c>
      <c r="E132" s="20" t="s">
        <v>165</v>
      </c>
      <c r="F132" s="11"/>
      <c r="G132" s="19">
        <v>0</v>
      </c>
      <c r="H132" s="20" t="s">
        <v>165</v>
      </c>
      <c r="I132" s="11">
        <f t="shared" si="6"/>
        <v>0</v>
      </c>
      <c r="N132" s="16"/>
      <c r="O132" s="16"/>
      <c r="P132" s="16"/>
    </row>
    <row r="133" spans="1:16" x14ac:dyDescent="0.2">
      <c r="A133" s="315"/>
      <c r="B133" s="319"/>
      <c r="C133" s="18" t="s">
        <v>22</v>
      </c>
      <c r="D133" s="19">
        <v>0</v>
      </c>
      <c r="E133" s="20" t="s">
        <v>165</v>
      </c>
      <c r="F133" s="11"/>
      <c r="G133" s="19">
        <v>0</v>
      </c>
      <c r="H133" s="20" t="s">
        <v>165</v>
      </c>
      <c r="I133" s="11">
        <f t="shared" si="6"/>
        <v>0</v>
      </c>
      <c r="N133" s="16"/>
      <c r="O133" s="16"/>
      <c r="P133" s="16"/>
    </row>
    <row r="134" spans="1:16" x14ac:dyDescent="0.2">
      <c r="A134" s="315"/>
      <c r="B134" s="319"/>
      <c r="C134" s="18" t="s">
        <v>3</v>
      </c>
      <c r="D134" s="19">
        <v>0</v>
      </c>
      <c r="E134" s="20" t="s">
        <v>165</v>
      </c>
      <c r="F134" s="7"/>
      <c r="G134" s="19">
        <v>0</v>
      </c>
      <c r="H134" s="20" t="s">
        <v>165</v>
      </c>
      <c r="I134" s="7">
        <f t="shared" si="6"/>
        <v>0</v>
      </c>
      <c r="N134" s="16"/>
      <c r="O134" s="16"/>
      <c r="P134" s="16"/>
    </row>
    <row r="135" spans="1:16" ht="12.75" customHeight="1" x14ac:dyDescent="0.2">
      <c r="A135" s="315"/>
      <c r="B135" s="319"/>
      <c r="C135" s="18" t="s">
        <v>4</v>
      </c>
      <c r="D135" s="19">
        <v>0</v>
      </c>
      <c r="E135" s="20" t="s">
        <v>165</v>
      </c>
      <c r="F135" s="11"/>
      <c r="G135" s="19">
        <v>0</v>
      </c>
      <c r="H135" s="20" t="s">
        <v>165</v>
      </c>
      <c r="I135" s="7">
        <f t="shared" si="6"/>
        <v>0</v>
      </c>
      <c r="N135" s="16"/>
      <c r="O135" s="16"/>
    </row>
    <row r="136" spans="1:16" x14ac:dyDescent="0.2">
      <c r="A136" s="315"/>
      <c r="B136" s="319"/>
      <c r="C136" s="18" t="s">
        <v>52</v>
      </c>
      <c r="D136" s="19">
        <v>0</v>
      </c>
      <c r="E136" s="20" t="s">
        <v>165</v>
      </c>
      <c r="F136" s="11"/>
      <c r="G136" s="19">
        <v>0</v>
      </c>
      <c r="H136" s="20" t="s">
        <v>165</v>
      </c>
      <c r="I136" s="11">
        <f t="shared" si="6"/>
        <v>0</v>
      </c>
      <c r="N136" s="16"/>
      <c r="O136" s="16"/>
      <c r="P136" s="16"/>
    </row>
    <row r="137" spans="1:16" x14ac:dyDescent="0.2">
      <c r="A137" s="315"/>
      <c r="B137" s="319"/>
      <c r="C137" s="189" t="s">
        <v>5</v>
      </c>
      <c r="D137" s="19">
        <v>0</v>
      </c>
      <c r="E137" s="20" t="s">
        <v>165</v>
      </c>
      <c r="F137" s="11"/>
      <c r="G137" s="19">
        <v>0</v>
      </c>
      <c r="H137" s="20" t="s">
        <v>165</v>
      </c>
      <c r="I137" s="11">
        <f t="shared" si="6"/>
        <v>0</v>
      </c>
      <c r="N137" s="16"/>
      <c r="O137" s="16"/>
      <c r="P137" s="16"/>
    </row>
    <row r="138" spans="1:16" x14ac:dyDescent="0.2">
      <c r="A138" s="315"/>
      <c r="B138" s="319"/>
      <c r="C138" s="61" t="s">
        <v>91</v>
      </c>
      <c r="D138" s="59">
        <f>SUM(D129:D137)</f>
        <v>0</v>
      </c>
      <c r="E138" s="60" t="s">
        <v>165</v>
      </c>
      <c r="F138" s="59"/>
      <c r="G138" s="59">
        <f>SUM(G129:G137)</f>
        <v>0</v>
      </c>
      <c r="H138" s="60" t="s">
        <v>165</v>
      </c>
      <c r="I138" s="59">
        <f t="shared" si="6"/>
        <v>0</v>
      </c>
      <c r="N138" s="16"/>
      <c r="O138" s="16"/>
      <c r="P138" s="16"/>
    </row>
    <row r="139" spans="1:16" x14ac:dyDescent="0.2">
      <c r="A139" s="315"/>
      <c r="B139" s="319"/>
      <c r="C139" s="192" t="s">
        <v>151</v>
      </c>
      <c r="D139" s="59"/>
      <c r="E139" s="60"/>
      <c r="F139" s="210"/>
      <c r="G139" s="59"/>
      <c r="H139" s="60"/>
      <c r="I139" s="59"/>
    </row>
    <row r="140" spans="1:16" x14ac:dyDescent="0.2">
      <c r="A140" s="315"/>
      <c r="B140" s="319"/>
      <c r="C140" s="18" t="s">
        <v>38</v>
      </c>
      <c r="D140" s="19">
        <v>0</v>
      </c>
      <c r="E140" s="20" t="s">
        <v>165</v>
      </c>
      <c r="F140" s="14"/>
      <c r="G140" s="19">
        <v>0</v>
      </c>
      <c r="H140" s="20" t="s">
        <v>165</v>
      </c>
      <c r="I140" s="11">
        <f t="shared" si="6"/>
        <v>0</v>
      </c>
      <c r="N140" s="16"/>
      <c r="O140" s="16"/>
      <c r="P140" s="16"/>
    </row>
    <row r="141" spans="1:16" x14ac:dyDescent="0.2">
      <c r="A141" s="315"/>
      <c r="B141" s="319"/>
      <c r="C141" s="18" t="s">
        <v>7</v>
      </c>
      <c r="D141" s="19">
        <v>0</v>
      </c>
      <c r="E141" s="20" t="s">
        <v>165</v>
      </c>
      <c r="F141" s="11"/>
      <c r="G141" s="19">
        <v>0</v>
      </c>
      <c r="H141" s="20" t="s">
        <v>165</v>
      </c>
      <c r="I141" s="11">
        <f t="shared" si="6"/>
        <v>0</v>
      </c>
      <c r="N141" s="16"/>
      <c r="O141" s="16"/>
      <c r="P141" s="16"/>
    </row>
    <row r="142" spans="1:16" x14ac:dyDescent="0.2">
      <c r="A142" s="315"/>
      <c r="B142" s="319"/>
      <c r="C142" s="18" t="s">
        <v>0</v>
      </c>
      <c r="D142" s="19">
        <v>0</v>
      </c>
      <c r="E142" s="20" t="s">
        <v>165</v>
      </c>
      <c r="F142" s="7"/>
      <c r="G142" s="19">
        <v>0</v>
      </c>
      <c r="H142" s="20" t="s">
        <v>165</v>
      </c>
      <c r="I142" s="7">
        <f t="shared" si="6"/>
        <v>0</v>
      </c>
      <c r="N142" s="16"/>
      <c r="O142" s="16"/>
      <c r="P142" s="16"/>
    </row>
    <row r="143" spans="1:16" x14ac:dyDescent="0.2">
      <c r="A143" s="315"/>
      <c r="B143" s="319"/>
      <c r="C143" s="18" t="s">
        <v>8</v>
      </c>
      <c r="D143" s="19">
        <v>0</v>
      </c>
      <c r="E143" s="20" t="s">
        <v>165</v>
      </c>
      <c r="F143" s="7"/>
      <c r="G143" s="19">
        <v>0</v>
      </c>
      <c r="H143" s="20" t="s">
        <v>165</v>
      </c>
      <c r="I143" s="7">
        <f t="shared" si="6"/>
        <v>0</v>
      </c>
      <c r="N143" s="16"/>
      <c r="O143" s="16"/>
      <c r="P143" s="16"/>
    </row>
    <row r="144" spans="1:16" x14ac:dyDescent="0.2">
      <c r="A144" s="315"/>
      <c r="B144" s="319"/>
      <c r="C144" s="18" t="s">
        <v>36</v>
      </c>
      <c r="D144" s="19">
        <v>0</v>
      </c>
      <c r="E144" s="20" t="s">
        <v>165</v>
      </c>
      <c r="F144" s="7"/>
      <c r="G144" s="19">
        <v>0</v>
      </c>
      <c r="H144" s="20" t="s">
        <v>165</v>
      </c>
      <c r="I144" s="7">
        <f t="shared" si="6"/>
        <v>0</v>
      </c>
      <c r="N144" s="16"/>
      <c r="O144" s="16"/>
      <c r="P144" s="16"/>
    </row>
    <row r="145" spans="1:16" x14ac:dyDescent="0.2">
      <c r="A145" s="315"/>
      <c r="B145" s="319"/>
      <c r="C145" s="18" t="s">
        <v>39</v>
      </c>
      <c r="D145" s="19">
        <v>0</v>
      </c>
      <c r="E145" s="20" t="s">
        <v>165</v>
      </c>
      <c r="F145" s="7"/>
      <c r="G145" s="19">
        <v>0</v>
      </c>
      <c r="H145" s="20" t="s">
        <v>165</v>
      </c>
      <c r="I145" s="7">
        <f t="shared" si="6"/>
        <v>0</v>
      </c>
      <c r="N145" s="16"/>
      <c r="O145" s="16"/>
    </row>
    <row r="146" spans="1:16" x14ac:dyDescent="0.2">
      <c r="A146" s="315"/>
      <c r="B146" s="319"/>
      <c r="C146" s="18" t="s">
        <v>357</v>
      </c>
      <c r="D146" s="19">
        <v>0</v>
      </c>
      <c r="E146" s="20" t="s">
        <v>165</v>
      </c>
      <c r="F146" s="7"/>
      <c r="G146" s="19">
        <v>0</v>
      </c>
      <c r="H146" s="20" t="s">
        <v>165</v>
      </c>
      <c r="I146" s="7">
        <f t="shared" si="6"/>
        <v>0</v>
      </c>
      <c r="N146" s="16"/>
      <c r="O146" s="16"/>
      <c r="P146" s="16"/>
    </row>
    <row r="147" spans="1:16" x14ac:dyDescent="0.2">
      <c r="A147" s="315"/>
      <c r="B147" s="319"/>
      <c r="C147" s="18" t="s">
        <v>402</v>
      </c>
      <c r="D147" s="19">
        <v>0</v>
      </c>
      <c r="E147" s="20" t="s">
        <v>165</v>
      </c>
      <c r="F147" s="202"/>
      <c r="G147" s="19">
        <v>0</v>
      </c>
      <c r="H147" s="20" t="s">
        <v>165</v>
      </c>
      <c r="I147" s="7">
        <f t="shared" si="6"/>
        <v>0</v>
      </c>
      <c r="N147" s="16"/>
      <c r="O147" s="16"/>
      <c r="P147" s="16"/>
    </row>
    <row r="148" spans="1:16" ht="12.75" customHeight="1" x14ac:dyDescent="0.2">
      <c r="A148" s="315"/>
      <c r="B148" s="319"/>
      <c r="C148" s="18" t="s">
        <v>6</v>
      </c>
      <c r="D148" s="19">
        <v>0</v>
      </c>
      <c r="E148" s="20" t="s">
        <v>165</v>
      </c>
      <c r="F148" s="7"/>
      <c r="G148" s="19">
        <v>0</v>
      </c>
      <c r="H148" s="20" t="s">
        <v>165</v>
      </c>
      <c r="I148" s="7">
        <f t="shared" si="6"/>
        <v>0</v>
      </c>
      <c r="N148" s="16"/>
      <c r="O148" s="16"/>
      <c r="P148" s="16"/>
    </row>
    <row r="149" spans="1:16" x14ac:dyDescent="0.2">
      <c r="A149" s="315"/>
      <c r="B149" s="319"/>
      <c r="C149" s="18" t="s">
        <v>9</v>
      </c>
      <c r="D149" s="7">
        <v>32</v>
      </c>
      <c r="E149" s="100">
        <f t="shared" ref="E149:E211" si="7">+D149/$I149</f>
        <v>1</v>
      </c>
      <c r="F149" s="7"/>
      <c r="G149" s="7">
        <v>0</v>
      </c>
      <c r="H149" s="100">
        <f t="shared" ref="H149:H211" si="8">+G149/$I149</f>
        <v>0</v>
      </c>
      <c r="I149" s="7">
        <f t="shared" si="6"/>
        <v>32</v>
      </c>
      <c r="N149" s="16"/>
      <c r="O149" s="16"/>
      <c r="P149" s="16"/>
    </row>
    <row r="150" spans="1:16" x14ac:dyDescent="0.2">
      <c r="A150" s="315"/>
      <c r="B150" s="319"/>
      <c r="C150" s="18" t="s">
        <v>10</v>
      </c>
      <c r="D150" s="19">
        <v>0</v>
      </c>
      <c r="E150" s="20" t="s">
        <v>165</v>
      </c>
      <c r="F150" s="7"/>
      <c r="G150" s="19">
        <v>0</v>
      </c>
      <c r="H150" s="20" t="s">
        <v>165</v>
      </c>
      <c r="I150" s="7">
        <f t="shared" si="6"/>
        <v>0</v>
      </c>
    </row>
    <row r="151" spans="1:16" x14ac:dyDescent="0.2">
      <c r="A151" s="315"/>
      <c r="B151" s="319"/>
      <c r="C151" s="18" t="s">
        <v>24</v>
      </c>
      <c r="D151" s="19">
        <v>0</v>
      </c>
      <c r="E151" s="20" t="s">
        <v>165</v>
      </c>
      <c r="F151" s="7"/>
      <c r="G151" s="19">
        <v>0</v>
      </c>
      <c r="H151" s="20" t="s">
        <v>165</v>
      </c>
      <c r="I151" s="7">
        <f t="shared" si="6"/>
        <v>0</v>
      </c>
      <c r="N151" s="16"/>
      <c r="O151" s="16"/>
      <c r="P151" s="16"/>
    </row>
    <row r="152" spans="1:16" x14ac:dyDescent="0.2">
      <c r="A152" s="315"/>
      <c r="B152" s="319"/>
      <c r="C152" s="189" t="s">
        <v>25</v>
      </c>
      <c r="D152" s="19">
        <v>0</v>
      </c>
      <c r="E152" s="20" t="s">
        <v>165</v>
      </c>
      <c r="F152" s="7"/>
      <c r="G152" s="19">
        <v>0</v>
      </c>
      <c r="H152" s="20" t="s">
        <v>165</v>
      </c>
      <c r="I152" s="7">
        <f t="shared" si="6"/>
        <v>0</v>
      </c>
      <c r="N152" s="16"/>
      <c r="O152" s="16"/>
      <c r="P152" s="16"/>
    </row>
    <row r="153" spans="1:16" x14ac:dyDescent="0.2">
      <c r="A153" s="315"/>
      <c r="B153" s="319"/>
      <c r="C153" s="189" t="s">
        <v>359</v>
      </c>
      <c r="D153" s="19">
        <v>0</v>
      </c>
      <c r="E153" s="20" t="s">
        <v>165</v>
      </c>
      <c r="F153" s="7"/>
      <c r="G153" s="19">
        <v>0</v>
      </c>
      <c r="H153" s="20" t="s">
        <v>165</v>
      </c>
      <c r="I153" s="7">
        <f t="shared" si="6"/>
        <v>0</v>
      </c>
      <c r="N153" s="16"/>
      <c r="O153" s="16"/>
      <c r="P153" s="16"/>
    </row>
    <row r="154" spans="1:16" ht="12.75" customHeight="1" x14ac:dyDescent="0.2">
      <c r="A154" s="315"/>
      <c r="B154" s="319"/>
      <c r="C154" s="61" t="s">
        <v>91</v>
      </c>
      <c r="D154" s="59">
        <f>SUM(D140:D153)</f>
        <v>32</v>
      </c>
      <c r="E154" s="60">
        <f t="shared" si="7"/>
        <v>1</v>
      </c>
      <c r="F154" s="59"/>
      <c r="G154" s="59">
        <f>SUM(G140:G153)</f>
        <v>0</v>
      </c>
      <c r="H154" s="60">
        <f t="shared" si="8"/>
        <v>0</v>
      </c>
      <c r="I154" s="59">
        <f t="shared" si="6"/>
        <v>32</v>
      </c>
      <c r="N154" s="16"/>
      <c r="O154" s="16"/>
      <c r="P154" s="16"/>
    </row>
    <row r="155" spans="1:16" ht="13.5" thickBot="1" x14ac:dyDescent="0.25">
      <c r="A155" s="315"/>
      <c r="B155" s="320"/>
      <c r="C155" s="276" t="s">
        <v>26</v>
      </c>
      <c r="D155" s="208">
        <f>SUM(D127,D138,D154)</f>
        <v>28672</v>
      </c>
      <c r="E155" s="206">
        <f t="shared" si="7"/>
        <v>0.37536656891495601</v>
      </c>
      <c r="F155" s="208"/>
      <c r="G155" s="208">
        <f>SUM(G127,G138,G154)</f>
        <v>47712</v>
      </c>
      <c r="H155" s="206">
        <f t="shared" si="8"/>
        <v>0.62463343108504399</v>
      </c>
      <c r="I155" s="208">
        <f t="shared" si="6"/>
        <v>76384</v>
      </c>
      <c r="N155" s="16"/>
      <c r="P155" s="16"/>
    </row>
    <row r="156" spans="1:16" x14ac:dyDescent="0.2">
      <c r="A156" s="299" t="s">
        <v>134</v>
      </c>
      <c r="B156" s="306" t="s">
        <v>508</v>
      </c>
      <c r="C156" s="191" t="s">
        <v>436</v>
      </c>
      <c r="D156" s="19">
        <v>0</v>
      </c>
      <c r="E156" s="20" t="s">
        <v>165</v>
      </c>
      <c r="F156" s="75"/>
      <c r="G156" s="19">
        <v>0</v>
      </c>
      <c r="H156" s="20" t="s">
        <v>165</v>
      </c>
      <c r="I156" s="19">
        <f t="shared" si="6"/>
        <v>0</v>
      </c>
      <c r="N156" s="16"/>
      <c r="O156" s="16"/>
      <c r="P156" s="16"/>
    </row>
    <row r="157" spans="1:16" x14ac:dyDescent="0.2">
      <c r="A157" s="299"/>
      <c r="B157" s="306"/>
      <c r="C157" s="18" t="s">
        <v>114</v>
      </c>
      <c r="D157" s="11">
        <v>7680</v>
      </c>
      <c r="E157" s="12">
        <f t="shared" si="7"/>
        <v>0.63745019920318724</v>
      </c>
      <c r="F157" s="14"/>
      <c r="G157" s="11">
        <v>4368</v>
      </c>
      <c r="H157" s="12">
        <f t="shared" si="8"/>
        <v>0.36254980079681276</v>
      </c>
      <c r="I157" s="11">
        <f t="shared" si="6"/>
        <v>12048</v>
      </c>
      <c r="N157" s="16"/>
      <c r="O157" s="16"/>
      <c r="P157" s="16"/>
    </row>
    <row r="158" spans="1:16" x14ac:dyDescent="0.2">
      <c r="A158" s="299"/>
      <c r="B158" s="306"/>
      <c r="C158" s="18" t="s">
        <v>533</v>
      </c>
      <c r="D158" s="11">
        <v>960</v>
      </c>
      <c r="E158" s="12">
        <f t="shared" si="7"/>
        <v>0.22556390977443608</v>
      </c>
      <c r="F158" s="11"/>
      <c r="G158" s="11">
        <v>3296</v>
      </c>
      <c r="H158" s="12">
        <f t="shared" si="8"/>
        <v>0.77443609022556392</v>
      </c>
      <c r="I158" s="11">
        <f t="shared" si="6"/>
        <v>4256</v>
      </c>
    </row>
    <row r="159" spans="1:16" x14ac:dyDescent="0.2">
      <c r="A159" s="299"/>
      <c r="B159" s="306"/>
      <c r="C159" s="18" t="s">
        <v>115</v>
      </c>
      <c r="D159" s="19">
        <v>0</v>
      </c>
      <c r="E159" s="20" t="s">
        <v>165</v>
      </c>
      <c r="F159" s="14"/>
      <c r="G159" s="19">
        <v>0</v>
      </c>
      <c r="H159" s="20" t="s">
        <v>165</v>
      </c>
      <c r="I159" s="11">
        <f t="shared" si="6"/>
        <v>0</v>
      </c>
    </row>
    <row r="160" spans="1:16" x14ac:dyDescent="0.2">
      <c r="A160" s="299"/>
      <c r="B160" s="306"/>
      <c r="C160" s="18" t="s">
        <v>116</v>
      </c>
      <c r="D160" s="11">
        <v>1152</v>
      </c>
      <c r="E160" s="12">
        <f t="shared" si="7"/>
        <v>5.4545454545454543E-2</v>
      </c>
      <c r="F160" s="14"/>
      <c r="G160" s="11">
        <v>19968</v>
      </c>
      <c r="H160" s="12">
        <f t="shared" si="8"/>
        <v>0.94545454545454544</v>
      </c>
      <c r="I160" s="11">
        <f t="shared" si="6"/>
        <v>21120</v>
      </c>
    </row>
    <row r="161" spans="1:16" x14ac:dyDescent="0.2">
      <c r="A161" s="299"/>
      <c r="B161" s="306"/>
      <c r="C161" s="18" t="s">
        <v>276</v>
      </c>
      <c r="D161" s="11">
        <v>0</v>
      </c>
      <c r="E161" s="12">
        <f t="shared" si="7"/>
        <v>0</v>
      </c>
      <c r="F161" s="14"/>
      <c r="G161" s="11">
        <v>1728</v>
      </c>
      <c r="H161" s="12">
        <f t="shared" si="8"/>
        <v>1</v>
      </c>
      <c r="I161" s="11">
        <f t="shared" si="6"/>
        <v>1728</v>
      </c>
      <c r="N161" s="16"/>
      <c r="O161" s="16"/>
      <c r="P161" s="16"/>
    </row>
    <row r="162" spans="1:16" x14ac:dyDescent="0.2">
      <c r="A162" s="299"/>
      <c r="B162" s="306"/>
      <c r="C162" s="18" t="s">
        <v>124</v>
      </c>
      <c r="D162" s="16">
        <v>4032.0000000000005</v>
      </c>
      <c r="E162" s="20">
        <f t="shared" si="7"/>
        <v>0.25225225225225228</v>
      </c>
      <c r="F162" s="19"/>
      <c r="G162" s="16">
        <v>11952</v>
      </c>
      <c r="H162" s="20">
        <f t="shared" si="8"/>
        <v>0.74774774774774777</v>
      </c>
      <c r="I162" s="19">
        <f t="shared" si="6"/>
        <v>15984</v>
      </c>
      <c r="N162" s="16"/>
      <c r="O162" s="16"/>
      <c r="P162" s="16"/>
    </row>
    <row r="163" spans="1:16" x14ac:dyDescent="0.2">
      <c r="A163" s="299"/>
      <c r="B163" s="306"/>
      <c r="C163" s="18" t="s">
        <v>443</v>
      </c>
      <c r="D163" s="11">
        <v>1408</v>
      </c>
      <c r="E163" s="12">
        <f t="shared" si="7"/>
        <v>1</v>
      </c>
      <c r="F163" s="11"/>
      <c r="G163" s="11">
        <v>0</v>
      </c>
      <c r="H163" s="12">
        <f t="shared" si="8"/>
        <v>0</v>
      </c>
      <c r="I163" s="11">
        <f t="shared" si="6"/>
        <v>1408</v>
      </c>
      <c r="N163" s="16"/>
      <c r="O163" s="16"/>
    </row>
    <row r="164" spans="1:16" x14ac:dyDescent="0.2">
      <c r="A164" s="299"/>
      <c r="B164" s="306"/>
      <c r="C164" s="18" t="s">
        <v>528</v>
      </c>
      <c r="D164" s="19">
        <v>0</v>
      </c>
      <c r="E164" s="20" t="s">
        <v>165</v>
      </c>
      <c r="F164" s="11"/>
      <c r="G164" s="19">
        <v>0</v>
      </c>
      <c r="H164" s="20" t="s">
        <v>165</v>
      </c>
      <c r="I164" s="11">
        <f t="shared" si="6"/>
        <v>0</v>
      </c>
    </row>
    <row r="165" spans="1:16" x14ac:dyDescent="0.2">
      <c r="A165" s="299"/>
      <c r="B165" s="306"/>
      <c r="C165" s="18" t="s">
        <v>277</v>
      </c>
      <c r="D165" s="11">
        <v>3232</v>
      </c>
      <c r="E165" s="12">
        <f t="shared" si="7"/>
        <v>0.77099236641221369</v>
      </c>
      <c r="F165" s="11"/>
      <c r="G165" s="11">
        <v>960</v>
      </c>
      <c r="H165" s="12">
        <f t="shared" si="8"/>
        <v>0.22900763358778625</v>
      </c>
      <c r="I165" s="11">
        <f t="shared" si="6"/>
        <v>4192</v>
      </c>
      <c r="N165" s="16"/>
      <c r="O165" s="16"/>
      <c r="P165" s="16"/>
    </row>
    <row r="166" spans="1:16" x14ac:dyDescent="0.2">
      <c r="A166" s="299"/>
      <c r="B166" s="306"/>
      <c r="C166" s="18" t="s">
        <v>117</v>
      </c>
      <c r="D166" s="11">
        <v>4720</v>
      </c>
      <c r="E166" s="12">
        <f t="shared" si="7"/>
        <v>0.46974522292993631</v>
      </c>
      <c r="F166" s="11"/>
      <c r="G166" s="11">
        <v>5328.0000000000009</v>
      </c>
      <c r="H166" s="12">
        <f t="shared" si="8"/>
        <v>0.53025477707006374</v>
      </c>
      <c r="I166" s="11">
        <f t="shared" si="6"/>
        <v>10048</v>
      </c>
      <c r="N166" s="16"/>
      <c r="O166" s="16"/>
      <c r="P166" s="16"/>
    </row>
    <row r="167" spans="1:16" x14ac:dyDescent="0.2">
      <c r="A167" s="299"/>
      <c r="B167" s="306"/>
      <c r="C167" s="188" t="s">
        <v>278</v>
      </c>
      <c r="D167" s="11">
        <v>384</v>
      </c>
      <c r="E167" s="12">
        <f t="shared" si="7"/>
        <v>1</v>
      </c>
      <c r="F167" s="11"/>
      <c r="G167" s="11">
        <v>0</v>
      </c>
      <c r="H167" s="12">
        <f t="shared" si="8"/>
        <v>0</v>
      </c>
      <c r="I167" s="11">
        <f t="shared" si="6"/>
        <v>384</v>
      </c>
      <c r="N167" s="16"/>
      <c r="O167" s="16"/>
      <c r="P167" s="16"/>
    </row>
    <row r="168" spans="1:16" x14ac:dyDescent="0.2">
      <c r="A168" s="299"/>
      <c r="B168" s="306"/>
      <c r="C168" s="18" t="s">
        <v>118</v>
      </c>
      <c r="D168" s="11">
        <v>5184</v>
      </c>
      <c r="E168" s="12">
        <f t="shared" si="7"/>
        <v>0.75</v>
      </c>
      <c r="F168" s="11"/>
      <c r="G168" s="11">
        <v>1728</v>
      </c>
      <c r="H168" s="12">
        <f t="shared" si="8"/>
        <v>0.25</v>
      </c>
      <c r="I168" s="11">
        <f t="shared" si="6"/>
        <v>6912</v>
      </c>
      <c r="N168" s="16"/>
      <c r="O168" s="16"/>
      <c r="P168" s="16"/>
    </row>
    <row r="169" spans="1:16" ht="13.5" thickBot="1" x14ac:dyDescent="0.25">
      <c r="A169" s="299"/>
      <c r="B169" s="307"/>
      <c r="C169" s="276" t="s">
        <v>26</v>
      </c>
      <c r="D169" s="208">
        <f>SUM(D156:D168)</f>
        <v>28752</v>
      </c>
      <c r="E169" s="206">
        <f t="shared" si="7"/>
        <v>0.36823770491803276</v>
      </c>
      <c r="F169" s="208"/>
      <c r="G169" s="208">
        <f>SUM(G156:G168)</f>
        <v>49328</v>
      </c>
      <c r="H169" s="206">
        <f t="shared" si="8"/>
        <v>0.63176229508196724</v>
      </c>
      <c r="I169" s="208">
        <f t="shared" si="6"/>
        <v>78080</v>
      </c>
      <c r="N169" s="16"/>
      <c r="O169" s="16"/>
      <c r="P169" s="16"/>
    </row>
    <row r="170" spans="1:16" x14ac:dyDescent="0.2">
      <c r="A170" s="299"/>
      <c r="B170" s="300" t="s">
        <v>14</v>
      </c>
      <c r="C170" s="187" t="s">
        <v>486</v>
      </c>
      <c r="D170" s="19">
        <v>71120.000000000058</v>
      </c>
      <c r="E170" s="20">
        <f t="shared" si="7"/>
        <v>0.85136946945029701</v>
      </c>
      <c r="F170" s="19"/>
      <c r="G170" s="19">
        <v>12416</v>
      </c>
      <c r="H170" s="20">
        <f t="shared" si="8"/>
        <v>0.14863053054970302</v>
      </c>
      <c r="I170" s="19">
        <f t="shared" si="6"/>
        <v>83536.000000000058</v>
      </c>
      <c r="N170" s="16"/>
      <c r="O170" s="16"/>
      <c r="P170" s="16"/>
    </row>
    <row r="171" spans="1:16" x14ac:dyDescent="0.2">
      <c r="A171" s="299"/>
      <c r="B171" s="321"/>
      <c r="C171" s="18" t="s">
        <v>378</v>
      </c>
      <c r="D171" s="11">
        <v>7008</v>
      </c>
      <c r="E171" s="12">
        <f t="shared" si="7"/>
        <v>0.80073126142595974</v>
      </c>
      <c r="F171" s="11"/>
      <c r="G171" s="11">
        <v>1744</v>
      </c>
      <c r="H171" s="12">
        <f t="shared" si="8"/>
        <v>0.19926873857404023</v>
      </c>
      <c r="I171" s="11">
        <f t="shared" si="6"/>
        <v>8752</v>
      </c>
      <c r="N171" s="16"/>
      <c r="O171" s="16"/>
      <c r="P171" s="16"/>
    </row>
    <row r="172" spans="1:16" x14ac:dyDescent="0.2">
      <c r="A172" s="299"/>
      <c r="B172" s="321"/>
      <c r="C172" s="189" t="s">
        <v>377</v>
      </c>
      <c r="D172" s="19">
        <v>0</v>
      </c>
      <c r="E172" s="20" t="s">
        <v>165</v>
      </c>
      <c r="F172" s="7"/>
      <c r="G172" s="19">
        <v>0</v>
      </c>
      <c r="H172" s="20" t="s">
        <v>165</v>
      </c>
      <c r="I172" s="7">
        <f t="shared" si="6"/>
        <v>0</v>
      </c>
    </row>
    <row r="173" spans="1:16" ht="13.5" thickBot="1" x14ac:dyDescent="0.25">
      <c r="A173" s="299"/>
      <c r="B173" s="305"/>
      <c r="C173" s="207" t="s">
        <v>26</v>
      </c>
      <c r="D173" s="208">
        <f>SUM(D170:D172)</f>
        <v>78128.000000000058</v>
      </c>
      <c r="E173" s="206">
        <f t="shared" si="7"/>
        <v>0.84656726768377266</v>
      </c>
      <c r="F173" s="208"/>
      <c r="G173" s="208">
        <f>SUM(G170:G172)</f>
        <v>14160</v>
      </c>
      <c r="H173" s="206">
        <f t="shared" si="8"/>
        <v>0.15343273231622737</v>
      </c>
      <c r="I173" s="208">
        <f t="shared" si="6"/>
        <v>92288.000000000058</v>
      </c>
      <c r="N173" s="16"/>
      <c r="O173" s="16"/>
      <c r="P173" s="16"/>
    </row>
    <row r="174" spans="1:16" ht="15.75" thickBot="1" x14ac:dyDescent="0.25">
      <c r="A174" s="296" t="s">
        <v>517</v>
      </c>
      <c r="B174" s="297"/>
      <c r="C174" s="298"/>
      <c r="D174" s="245">
        <f>SUM(D155,D169,D173)</f>
        <v>135552.00000000006</v>
      </c>
      <c r="E174" s="246">
        <f t="shared" si="7"/>
        <v>0.5493450914278305</v>
      </c>
      <c r="F174" s="247"/>
      <c r="G174" s="245">
        <f>SUM(G155,G169,G173)</f>
        <v>111200</v>
      </c>
      <c r="H174" s="246">
        <f t="shared" si="8"/>
        <v>0.4506549085721695</v>
      </c>
      <c r="I174" s="247">
        <f t="shared" si="6"/>
        <v>246752.00000000006</v>
      </c>
      <c r="N174" s="16"/>
      <c r="O174" s="16"/>
      <c r="P174" s="16"/>
    </row>
    <row r="175" spans="1:16" x14ac:dyDescent="0.2">
      <c r="A175" s="303" t="s">
        <v>132</v>
      </c>
      <c r="B175" s="300" t="s">
        <v>511</v>
      </c>
      <c r="C175" s="183" t="s">
        <v>312</v>
      </c>
      <c r="D175" s="62"/>
      <c r="E175" s="62"/>
      <c r="F175" s="62"/>
      <c r="G175" s="62"/>
      <c r="H175" s="62"/>
      <c r="I175" s="62"/>
      <c r="N175" s="16"/>
      <c r="O175" s="16"/>
      <c r="P175" s="16"/>
    </row>
    <row r="176" spans="1:16" x14ac:dyDescent="0.2">
      <c r="A176" s="315"/>
      <c r="B176" s="322"/>
      <c r="C176" s="18" t="s">
        <v>421</v>
      </c>
      <c r="D176" s="11">
        <v>0</v>
      </c>
      <c r="E176" s="12" t="s">
        <v>165</v>
      </c>
      <c r="F176" s="7"/>
      <c r="G176" s="11">
        <v>0</v>
      </c>
      <c r="H176" s="12" t="s">
        <v>165</v>
      </c>
      <c r="I176" s="7">
        <f t="shared" ref="I176:I182" si="9">+D176+G176</f>
        <v>0</v>
      </c>
    </row>
    <row r="177" spans="1:9" x14ac:dyDescent="0.2">
      <c r="A177" s="315"/>
      <c r="B177" s="322"/>
      <c r="C177" s="18" t="s">
        <v>94</v>
      </c>
      <c r="D177" s="199">
        <v>0</v>
      </c>
      <c r="E177" s="100">
        <f t="shared" ref="E177:E182" si="10">+D177/$I177</f>
        <v>0</v>
      </c>
      <c r="F177" s="7"/>
      <c r="G177" s="199">
        <v>160</v>
      </c>
      <c r="H177" s="100">
        <f t="shared" ref="H177:H182" si="11">+G177/$I177</f>
        <v>1</v>
      </c>
      <c r="I177" s="7">
        <f t="shared" si="9"/>
        <v>160</v>
      </c>
    </row>
    <row r="178" spans="1:9" x14ac:dyDescent="0.2">
      <c r="A178" s="315"/>
      <c r="B178" s="322"/>
      <c r="C178" s="18" t="s">
        <v>8</v>
      </c>
      <c r="D178" s="7">
        <v>1296</v>
      </c>
      <c r="E178" s="100">
        <f t="shared" si="10"/>
        <v>1</v>
      </c>
      <c r="F178" s="7"/>
      <c r="G178" s="7">
        <v>0</v>
      </c>
      <c r="H178" s="100">
        <f t="shared" si="11"/>
        <v>0</v>
      </c>
      <c r="I178" s="7">
        <f t="shared" si="9"/>
        <v>1296</v>
      </c>
    </row>
    <row r="179" spans="1:9" x14ac:dyDescent="0.2">
      <c r="A179" s="315"/>
      <c r="B179" s="322"/>
      <c r="C179" s="18" t="s">
        <v>9</v>
      </c>
      <c r="D179" s="77">
        <v>4032</v>
      </c>
      <c r="E179" s="201">
        <f t="shared" si="10"/>
        <v>0.92307692307692313</v>
      </c>
      <c r="F179" s="203"/>
      <c r="G179" s="77">
        <v>336</v>
      </c>
      <c r="H179" s="201">
        <f t="shared" si="11"/>
        <v>7.6923076923076927E-2</v>
      </c>
      <c r="I179" s="77">
        <f t="shared" si="9"/>
        <v>4368</v>
      </c>
    </row>
    <row r="180" spans="1:9" x14ac:dyDescent="0.2">
      <c r="A180" s="315"/>
      <c r="B180" s="322"/>
      <c r="C180" s="18" t="s">
        <v>96</v>
      </c>
      <c r="D180" s="7">
        <v>0</v>
      </c>
      <c r="E180" s="100">
        <f t="shared" si="10"/>
        <v>0</v>
      </c>
      <c r="F180" s="7"/>
      <c r="G180" s="7">
        <v>576</v>
      </c>
      <c r="H180" s="100">
        <f t="shared" si="11"/>
        <v>1</v>
      </c>
      <c r="I180" s="7">
        <f t="shared" si="9"/>
        <v>576</v>
      </c>
    </row>
    <row r="181" spans="1:9" x14ac:dyDescent="0.2">
      <c r="A181" s="315"/>
      <c r="B181" s="322"/>
      <c r="C181" s="18" t="s">
        <v>422</v>
      </c>
      <c r="D181" s="11">
        <v>0</v>
      </c>
      <c r="E181" s="12" t="s">
        <v>165</v>
      </c>
      <c r="F181" s="19"/>
      <c r="G181" s="11">
        <v>0</v>
      </c>
      <c r="H181" s="12" t="s">
        <v>165</v>
      </c>
      <c r="I181" s="19">
        <f t="shared" si="9"/>
        <v>0</v>
      </c>
    </row>
    <row r="182" spans="1:9" x14ac:dyDescent="0.2">
      <c r="A182" s="315"/>
      <c r="B182" s="322"/>
      <c r="C182" s="61" t="s">
        <v>91</v>
      </c>
      <c r="D182" s="59">
        <f>SUM(D176:D181)</f>
        <v>5328</v>
      </c>
      <c r="E182" s="78">
        <f t="shared" si="10"/>
        <v>0.83250000000000002</v>
      </c>
      <c r="F182" s="79"/>
      <c r="G182" s="59">
        <f>SUM(G176:G181)</f>
        <v>1072</v>
      </c>
      <c r="H182" s="78">
        <f t="shared" si="11"/>
        <v>0.16750000000000001</v>
      </c>
      <c r="I182" s="79">
        <f t="shared" si="9"/>
        <v>6400</v>
      </c>
    </row>
    <row r="183" spans="1:9" x14ac:dyDescent="0.2">
      <c r="A183" s="315"/>
      <c r="B183" s="322"/>
      <c r="C183" s="192" t="s">
        <v>262</v>
      </c>
      <c r="D183" s="94"/>
      <c r="E183" s="95"/>
      <c r="F183" s="59"/>
      <c r="G183" s="94"/>
      <c r="H183" s="95"/>
      <c r="I183" s="94"/>
    </row>
    <row r="184" spans="1:9" x14ac:dyDescent="0.2">
      <c r="A184" s="315"/>
      <c r="B184" s="322"/>
      <c r="C184" s="18" t="s">
        <v>7</v>
      </c>
      <c r="D184" s="11">
        <v>0</v>
      </c>
      <c r="E184" s="12" t="s">
        <v>165</v>
      </c>
      <c r="F184" s="19"/>
      <c r="G184" s="11">
        <v>0</v>
      </c>
      <c r="H184" s="12" t="s">
        <v>165</v>
      </c>
      <c r="I184" s="19">
        <f t="shared" si="6"/>
        <v>0</v>
      </c>
    </row>
    <row r="185" spans="1:9" x14ac:dyDescent="0.2">
      <c r="A185" s="315"/>
      <c r="B185" s="322"/>
      <c r="C185" s="18" t="s">
        <v>95</v>
      </c>
      <c r="D185" s="11">
        <v>0</v>
      </c>
      <c r="E185" s="12" t="s">
        <v>165</v>
      </c>
      <c r="F185" s="11"/>
      <c r="G185" s="11">
        <v>0</v>
      </c>
      <c r="H185" s="12" t="s">
        <v>165</v>
      </c>
      <c r="I185" s="11">
        <f t="shared" si="6"/>
        <v>0</v>
      </c>
    </row>
    <row r="186" spans="1:9" x14ac:dyDescent="0.2">
      <c r="A186" s="315"/>
      <c r="B186" s="322"/>
      <c r="C186" s="18" t="s">
        <v>357</v>
      </c>
      <c r="D186" s="11">
        <v>0</v>
      </c>
      <c r="E186" s="12" t="s">
        <v>165</v>
      </c>
      <c r="F186" s="14"/>
      <c r="G186" s="11">
        <v>0</v>
      </c>
      <c r="H186" s="12" t="s">
        <v>165</v>
      </c>
      <c r="I186" s="11">
        <f t="shared" si="6"/>
        <v>0</v>
      </c>
    </row>
    <row r="187" spans="1:9" x14ac:dyDescent="0.2">
      <c r="A187" s="315"/>
      <c r="B187" s="322"/>
      <c r="C187" s="18" t="s">
        <v>164</v>
      </c>
      <c r="D187" s="17">
        <v>432</v>
      </c>
      <c r="E187" s="12">
        <f t="shared" si="7"/>
        <v>1</v>
      </c>
      <c r="F187" s="11"/>
      <c r="G187" s="16">
        <v>0</v>
      </c>
      <c r="H187" s="12">
        <f t="shared" si="8"/>
        <v>0</v>
      </c>
      <c r="I187" s="11">
        <f t="shared" si="6"/>
        <v>432</v>
      </c>
    </row>
    <row r="188" spans="1:9" x14ac:dyDescent="0.2">
      <c r="A188" s="315"/>
      <c r="B188" s="322"/>
      <c r="C188" s="18" t="s">
        <v>10</v>
      </c>
      <c r="D188" s="11">
        <v>720</v>
      </c>
      <c r="E188" s="12">
        <f t="shared" si="7"/>
        <v>1</v>
      </c>
      <c r="F188" s="11"/>
      <c r="G188" s="11">
        <v>0</v>
      </c>
      <c r="H188" s="12">
        <f t="shared" si="8"/>
        <v>0</v>
      </c>
      <c r="I188" s="11">
        <f t="shared" si="6"/>
        <v>720</v>
      </c>
    </row>
    <row r="189" spans="1:9" x14ac:dyDescent="0.2">
      <c r="A189" s="315"/>
      <c r="B189" s="322"/>
      <c r="C189" s="61" t="s">
        <v>91</v>
      </c>
      <c r="D189" s="59">
        <f>SUM(D184:D188)</f>
        <v>1152</v>
      </c>
      <c r="E189" s="60">
        <f t="shared" si="7"/>
        <v>1</v>
      </c>
      <c r="F189" s="59"/>
      <c r="G189" s="59">
        <f>SUM(G184:G188)</f>
        <v>0</v>
      </c>
      <c r="H189" s="60">
        <f t="shared" si="8"/>
        <v>0</v>
      </c>
      <c r="I189" s="59">
        <f t="shared" si="6"/>
        <v>1152</v>
      </c>
    </row>
    <row r="190" spans="1:9" ht="13.5" thickBot="1" x14ac:dyDescent="0.25">
      <c r="A190" s="315"/>
      <c r="B190" s="302"/>
      <c r="C190" s="276" t="s">
        <v>26</v>
      </c>
      <c r="D190" s="208">
        <f>SUM(D182,D189)</f>
        <v>6480</v>
      </c>
      <c r="E190" s="206">
        <f t="shared" si="7"/>
        <v>0.85805084745762716</v>
      </c>
      <c r="F190" s="208"/>
      <c r="G190" s="208">
        <f>SUM(G182,G189)</f>
        <v>1072</v>
      </c>
      <c r="H190" s="206">
        <f t="shared" si="8"/>
        <v>0.14194915254237289</v>
      </c>
      <c r="I190" s="208">
        <f t="shared" si="6"/>
        <v>7552</v>
      </c>
    </row>
    <row r="191" spans="1:9" x14ac:dyDescent="0.2">
      <c r="A191" s="315"/>
      <c r="B191" s="300" t="s">
        <v>512</v>
      </c>
      <c r="C191" s="192" t="s">
        <v>160</v>
      </c>
      <c r="D191" s="62"/>
      <c r="E191" s="62"/>
      <c r="F191" s="62"/>
      <c r="G191" s="62"/>
      <c r="H191" s="62"/>
      <c r="I191" s="62"/>
    </row>
    <row r="192" spans="1:9" x14ac:dyDescent="0.2">
      <c r="A192" s="315"/>
      <c r="B192" s="322"/>
      <c r="C192" s="191" t="s">
        <v>38</v>
      </c>
      <c r="D192" s="11">
        <v>0</v>
      </c>
      <c r="E192" s="12" t="s">
        <v>165</v>
      </c>
      <c r="F192" s="7"/>
      <c r="G192" s="11">
        <v>0</v>
      </c>
      <c r="H192" s="12" t="s">
        <v>165</v>
      </c>
      <c r="I192" s="7">
        <f t="shared" ref="I192:I200" si="12">+D192+G192</f>
        <v>0</v>
      </c>
    </row>
    <row r="193" spans="1:9" x14ac:dyDescent="0.2">
      <c r="A193" s="315"/>
      <c r="B193" s="322"/>
      <c r="C193" s="191" t="s">
        <v>354</v>
      </c>
      <c r="D193" s="11">
        <v>0</v>
      </c>
      <c r="E193" s="12" t="s">
        <v>165</v>
      </c>
      <c r="F193" s="7"/>
      <c r="G193" s="11">
        <v>0</v>
      </c>
      <c r="H193" s="12" t="s">
        <v>165</v>
      </c>
      <c r="I193" s="7">
        <f t="shared" si="12"/>
        <v>0</v>
      </c>
    </row>
    <row r="194" spans="1:9" x14ac:dyDescent="0.2">
      <c r="A194" s="315"/>
      <c r="B194" s="322"/>
      <c r="C194" s="18" t="s">
        <v>0</v>
      </c>
      <c r="D194" s="11">
        <v>0</v>
      </c>
      <c r="E194" s="12" t="s">
        <v>165</v>
      </c>
      <c r="F194" s="77"/>
      <c r="G194" s="11">
        <v>0</v>
      </c>
      <c r="H194" s="12" t="s">
        <v>165</v>
      </c>
      <c r="I194" s="77">
        <f t="shared" si="12"/>
        <v>0</v>
      </c>
    </row>
    <row r="195" spans="1:9" x14ac:dyDescent="0.2">
      <c r="A195" s="315"/>
      <c r="B195" s="322"/>
      <c r="C195" s="191" t="s">
        <v>39</v>
      </c>
      <c r="D195" s="7">
        <v>0</v>
      </c>
      <c r="E195" s="100">
        <f t="shared" ref="E195:E200" si="13">+D195/$I195</f>
        <v>0</v>
      </c>
      <c r="F195" s="7"/>
      <c r="G195" s="7">
        <v>624</v>
      </c>
      <c r="H195" s="100">
        <f t="shared" ref="H195:H200" si="14">+G195/$I195</f>
        <v>1</v>
      </c>
      <c r="I195" s="7">
        <f t="shared" si="12"/>
        <v>624</v>
      </c>
    </row>
    <row r="196" spans="1:9" x14ac:dyDescent="0.2">
      <c r="A196" s="315"/>
      <c r="B196" s="322"/>
      <c r="C196" s="18" t="s">
        <v>2</v>
      </c>
      <c r="D196" s="11">
        <v>0</v>
      </c>
      <c r="E196" s="12" t="s">
        <v>165</v>
      </c>
      <c r="F196" s="7"/>
      <c r="G196" s="11">
        <v>0</v>
      </c>
      <c r="H196" s="12" t="s">
        <v>165</v>
      </c>
      <c r="I196" s="7">
        <f t="shared" si="12"/>
        <v>0</v>
      </c>
    </row>
    <row r="197" spans="1:9" x14ac:dyDescent="0.2">
      <c r="A197" s="315"/>
      <c r="B197" s="322"/>
      <c r="C197" s="191" t="s">
        <v>3</v>
      </c>
      <c r="D197" s="11">
        <v>0</v>
      </c>
      <c r="E197" s="12" t="s">
        <v>165</v>
      </c>
      <c r="F197" s="7"/>
      <c r="G197" s="11">
        <v>0</v>
      </c>
      <c r="H197" s="12" t="s">
        <v>165</v>
      </c>
      <c r="I197" s="7">
        <f t="shared" si="12"/>
        <v>0</v>
      </c>
    </row>
    <row r="198" spans="1:9" x14ac:dyDescent="0.2">
      <c r="A198" s="315"/>
      <c r="B198" s="322"/>
      <c r="C198" s="195" t="s">
        <v>353</v>
      </c>
      <c r="D198" s="11">
        <v>0</v>
      </c>
      <c r="E198" s="12" t="s">
        <v>165</v>
      </c>
      <c r="F198" s="7"/>
      <c r="G198" s="11">
        <v>0</v>
      </c>
      <c r="H198" s="12" t="s">
        <v>165</v>
      </c>
      <c r="I198" s="7">
        <f t="shared" si="12"/>
        <v>0</v>
      </c>
    </row>
    <row r="199" spans="1:9" x14ac:dyDescent="0.2">
      <c r="A199" s="315"/>
      <c r="B199" s="322"/>
      <c r="C199" s="18" t="s">
        <v>5</v>
      </c>
      <c r="D199" s="11">
        <v>0</v>
      </c>
      <c r="E199" s="12" t="s">
        <v>165</v>
      </c>
      <c r="F199" s="7"/>
      <c r="G199" s="11">
        <v>0</v>
      </c>
      <c r="H199" s="12" t="s">
        <v>165</v>
      </c>
      <c r="I199" s="7">
        <f t="shared" si="12"/>
        <v>0</v>
      </c>
    </row>
    <row r="200" spans="1:9" x14ac:dyDescent="0.2">
      <c r="A200" s="315"/>
      <c r="B200" s="322"/>
      <c r="C200" s="61" t="s">
        <v>91</v>
      </c>
      <c r="D200" s="63">
        <f>SUM(D192:D199)</f>
        <v>0</v>
      </c>
      <c r="E200" s="60">
        <f t="shared" si="13"/>
        <v>0</v>
      </c>
      <c r="F200" s="59"/>
      <c r="G200" s="63">
        <f>SUM(G192:G199)</f>
        <v>624</v>
      </c>
      <c r="H200" s="60">
        <f t="shared" si="14"/>
        <v>1</v>
      </c>
      <c r="I200" s="59">
        <f t="shared" si="12"/>
        <v>624</v>
      </c>
    </row>
    <row r="201" spans="1:9" x14ac:dyDescent="0.2">
      <c r="A201" s="315"/>
      <c r="B201" s="322"/>
      <c r="C201" s="192" t="s">
        <v>254</v>
      </c>
      <c r="D201" s="63"/>
      <c r="E201" s="60"/>
      <c r="F201" s="59"/>
      <c r="G201" s="63"/>
      <c r="H201" s="60"/>
      <c r="I201" s="59"/>
    </row>
    <row r="202" spans="1:9" x14ac:dyDescent="0.2">
      <c r="A202" s="315"/>
      <c r="B202" s="322"/>
      <c r="C202" s="18" t="s">
        <v>532</v>
      </c>
      <c r="D202" s="19">
        <v>1472</v>
      </c>
      <c r="E202" s="20">
        <f>+D202/$I202</f>
        <v>1</v>
      </c>
      <c r="F202" s="19"/>
      <c r="G202" s="19">
        <v>0</v>
      </c>
      <c r="H202" s="20">
        <f>+G202/$I202</f>
        <v>0</v>
      </c>
      <c r="I202" s="19">
        <f>+D202+G202</f>
        <v>1472</v>
      </c>
    </row>
    <row r="203" spans="1:9" x14ac:dyDescent="0.2">
      <c r="A203" s="315"/>
      <c r="B203" s="322"/>
      <c r="C203" s="18" t="s">
        <v>36</v>
      </c>
      <c r="D203" s="11">
        <v>0</v>
      </c>
      <c r="E203" s="12" t="s">
        <v>165</v>
      </c>
      <c r="F203" s="19"/>
      <c r="G203" s="11">
        <v>0</v>
      </c>
      <c r="H203" s="12" t="s">
        <v>165</v>
      </c>
      <c r="I203" s="19">
        <f>+D203+G203</f>
        <v>0</v>
      </c>
    </row>
    <row r="204" spans="1:9" x14ac:dyDescent="0.2">
      <c r="A204" s="315"/>
      <c r="B204" s="322"/>
      <c r="C204" s="18" t="s">
        <v>97</v>
      </c>
      <c r="D204" s="11">
        <v>0</v>
      </c>
      <c r="E204" s="12" t="s">
        <v>165</v>
      </c>
      <c r="F204" s="11"/>
      <c r="G204" s="11">
        <v>0</v>
      </c>
      <c r="H204" s="12" t="s">
        <v>165</v>
      </c>
      <c r="I204" s="11">
        <f>+D204+G204</f>
        <v>0</v>
      </c>
    </row>
    <row r="205" spans="1:9" x14ac:dyDescent="0.2">
      <c r="A205" s="315"/>
      <c r="B205" s="322"/>
      <c r="C205" s="18" t="s">
        <v>52</v>
      </c>
      <c r="D205" s="11">
        <v>0</v>
      </c>
      <c r="E205" s="12" t="s">
        <v>165</v>
      </c>
      <c r="F205" s="11"/>
      <c r="G205" s="11">
        <v>0</v>
      </c>
      <c r="H205" s="12" t="s">
        <v>165</v>
      </c>
      <c r="I205" s="11">
        <f>+D205+G205</f>
        <v>0</v>
      </c>
    </row>
    <row r="206" spans="1:9" x14ac:dyDescent="0.2">
      <c r="A206" s="315"/>
      <c r="B206" s="322"/>
      <c r="C206" s="61" t="s">
        <v>91</v>
      </c>
      <c r="D206" s="59">
        <f>SUM(D202:D205)</f>
        <v>1472</v>
      </c>
      <c r="E206" s="60">
        <f>+D206/$I206</f>
        <v>1</v>
      </c>
      <c r="F206" s="59"/>
      <c r="G206" s="59">
        <f>SUM(G202:G205)</f>
        <v>0</v>
      </c>
      <c r="H206" s="60">
        <f>+G206/$I206</f>
        <v>0</v>
      </c>
      <c r="I206" s="59">
        <f>+D206+G206</f>
        <v>1472</v>
      </c>
    </row>
    <row r="207" spans="1:9" x14ac:dyDescent="0.2">
      <c r="A207" s="315"/>
      <c r="B207" s="322"/>
      <c r="C207" s="192" t="s">
        <v>128</v>
      </c>
      <c r="D207" s="79"/>
      <c r="E207" s="78"/>
      <c r="F207" s="79"/>
      <c r="G207" s="79"/>
      <c r="H207" s="78"/>
      <c r="I207" s="79"/>
    </row>
    <row r="208" spans="1:9" x14ac:dyDescent="0.2">
      <c r="A208" s="315"/>
      <c r="B208" s="322"/>
      <c r="C208" s="18" t="s">
        <v>1</v>
      </c>
      <c r="D208" s="11">
        <v>0</v>
      </c>
      <c r="E208" s="12" t="s">
        <v>165</v>
      </c>
      <c r="F208" s="11"/>
      <c r="G208" s="11">
        <v>0</v>
      </c>
      <c r="H208" s="12" t="s">
        <v>165</v>
      </c>
      <c r="I208" s="11">
        <f t="shared" si="6"/>
        <v>0</v>
      </c>
    </row>
    <row r="209" spans="1:9" x14ac:dyDescent="0.2">
      <c r="A209" s="315"/>
      <c r="B209" s="322"/>
      <c r="C209" s="18" t="s">
        <v>4</v>
      </c>
      <c r="D209" s="11">
        <v>0</v>
      </c>
      <c r="E209" s="12" t="s">
        <v>165</v>
      </c>
      <c r="F209" s="11"/>
      <c r="G209" s="11">
        <v>0</v>
      </c>
      <c r="H209" s="12" t="s">
        <v>165</v>
      </c>
      <c r="I209" s="11">
        <f t="shared" si="6"/>
        <v>0</v>
      </c>
    </row>
    <row r="210" spans="1:9" x14ac:dyDescent="0.2">
      <c r="A210" s="315"/>
      <c r="B210" s="322"/>
      <c r="C210" s="61" t="s">
        <v>91</v>
      </c>
      <c r="D210" s="59">
        <f>SUM(D208:D209)</f>
        <v>0</v>
      </c>
      <c r="E210" s="60" t="s">
        <v>165</v>
      </c>
      <c r="F210" s="59"/>
      <c r="G210" s="59">
        <f>SUM(G208:G209)</f>
        <v>0</v>
      </c>
      <c r="H210" s="60" t="s">
        <v>165</v>
      </c>
      <c r="I210" s="59">
        <f t="shared" si="6"/>
        <v>0</v>
      </c>
    </row>
    <row r="211" spans="1:9" ht="13.5" thickBot="1" x14ac:dyDescent="0.25">
      <c r="A211" s="315"/>
      <c r="B211" s="302"/>
      <c r="C211" s="276" t="s">
        <v>26</v>
      </c>
      <c r="D211" s="208">
        <f>SUM(D200,D206,D210)</f>
        <v>1472</v>
      </c>
      <c r="E211" s="206">
        <f t="shared" si="7"/>
        <v>0.70229007633587781</v>
      </c>
      <c r="F211" s="208"/>
      <c r="G211" s="208">
        <f>SUM(G200,G206,G210)</f>
        <v>624</v>
      </c>
      <c r="H211" s="206">
        <f t="shared" si="8"/>
        <v>0.29770992366412213</v>
      </c>
      <c r="I211" s="208">
        <f t="shared" si="6"/>
        <v>2096</v>
      </c>
    </row>
    <row r="212" spans="1:9" x14ac:dyDescent="0.2">
      <c r="A212" s="299" t="s">
        <v>132</v>
      </c>
      <c r="B212" s="300" t="s">
        <v>513</v>
      </c>
      <c r="C212" s="190" t="s">
        <v>332</v>
      </c>
      <c r="D212" s="210"/>
      <c r="E212" s="210"/>
      <c r="F212" s="210"/>
      <c r="G212" s="59"/>
      <c r="H212" s="59"/>
      <c r="I212" s="64"/>
    </row>
    <row r="213" spans="1:9" x14ac:dyDescent="0.2">
      <c r="A213" s="299"/>
      <c r="B213" s="301"/>
      <c r="C213" s="18" t="s">
        <v>17</v>
      </c>
      <c r="D213" s="11">
        <v>4320</v>
      </c>
      <c r="E213" s="12">
        <f>+D213/$I213</f>
        <v>0.45454545454545453</v>
      </c>
      <c r="F213" s="14"/>
      <c r="G213" s="11">
        <v>5184</v>
      </c>
      <c r="H213" s="12">
        <f>+G213/$I213</f>
        <v>0.54545454545454541</v>
      </c>
      <c r="I213" s="17">
        <f>+D213+G213</f>
        <v>9504</v>
      </c>
    </row>
    <row r="214" spans="1:9" x14ac:dyDescent="0.2">
      <c r="A214" s="299"/>
      <c r="B214" s="301"/>
      <c r="C214" s="18" t="s">
        <v>18</v>
      </c>
      <c r="D214" s="11">
        <v>1152</v>
      </c>
      <c r="E214" s="12">
        <f>+D214/$I214</f>
        <v>0.21238938053097345</v>
      </c>
      <c r="F214" s="14"/>
      <c r="G214" s="11">
        <v>4272</v>
      </c>
      <c r="H214" s="12">
        <f>+G214/$I214</f>
        <v>0.78761061946902655</v>
      </c>
      <c r="I214" s="17">
        <f>+D214+G214</f>
        <v>5424</v>
      </c>
    </row>
    <row r="215" spans="1:9" x14ac:dyDescent="0.2">
      <c r="A215" s="299"/>
      <c r="B215" s="301"/>
      <c r="C215" s="18" t="s">
        <v>6</v>
      </c>
      <c r="D215" s="11">
        <v>0</v>
      </c>
      <c r="E215" s="12" t="s">
        <v>165</v>
      </c>
      <c r="F215" s="14"/>
      <c r="G215" s="11">
        <v>0</v>
      </c>
      <c r="H215" s="12" t="s">
        <v>165</v>
      </c>
      <c r="I215" s="17">
        <f>+D215+G215</f>
        <v>0</v>
      </c>
    </row>
    <row r="216" spans="1:9" x14ac:dyDescent="0.2">
      <c r="A216" s="299"/>
      <c r="B216" s="301"/>
      <c r="C216" s="18" t="s">
        <v>19</v>
      </c>
      <c r="D216" s="11">
        <v>1104</v>
      </c>
      <c r="E216" s="12">
        <f>+D216/$I216</f>
        <v>0.15862068965517243</v>
      </c>
      <c r="F216" s="14"/>
      <c r="G216" s="11">
        <v>5856</v>
      </c>
      <c r="H216" s="12">
        <f>+G216/$I216</f>
        <v>0.8413793103448276</v>
      </c>
      <c r="I216" s="17">
        <f>+D216+G216</f>
        <v>6960</v>
      </c>
    </row>
    <row r="217" spans="1:9" x14ac:dyDescent="0.2">
      <c r="A217" s="299"/>
      <c r="B217" s="301"/>
      <c r="C217" s="61" t="s">
        <v>91</v>
      </c>
      <c r="D217" s="59">
        <f>SUM(D213:D216)</f>
        <v>6576</v>
      </c>
      <c r="E217" s="60">
        <f>+D217/$I217</f>
        <v>0.30043859649122806</v>
      </c>
      <c r="F217" s="210"/>
      <c r="G217" s="59">
        <f>SUM(G213:G216)</f>
        <v>15312</v>
      </c>
      <c r="H217" s="60">
        <f>+G217/$I217</f>
        <v>0.69956140350877194</v>
      </c>
      <c r="I217" s="63">
        <f>+D217+G217</f>
        <v>21888</v>
      </c>
    </row>
    <row r="218" spans="1:9" x14ac:dyDescent="0.2">
      <c r="A218" s="299"/>
      <c r="B218" s="301"/>
      <c r="C218" s="183" t="s">
        <v>161</v>
      </c>
      <c r="D218" s="59"/>
      <c r="E218" s="60"/>
      <c r="F218" s="210"/>
      <c r="G218" s="59"/>
      <c r="H218" s="60"/>
      <c r="I218" s="63"/>
    </row>
    <row r="219" spans="1:9" x14ac:dyDescent="0.2">
      <c r="A219" s="299"/>
      <c r="B219" s="301"/>
      <c r="C219" s="191" t="s">
        <v>487</v>
      </c>
      <c r="D219" s="11">
        <v>11776</v>
      </c>
      <c r="E219" s="12">
        <f t="shared" ref="E219:E275" si="15">+D219/$I219</f>
        <v>0.7931034482758621</v>
      </c>
      <c r="F219" s="14"/>
      <c r="G219" s="11">
        <v>3072</v>
      </c>
      <c r="H219" s="12">
        <f t="shared" ref="H219:H275" si="16">+G219/$I219</f>
        <v>0.20689655172413793</v>
      </c>
      <c r="I219" s="17">
        <f t="shared" ref="I219:I275" si="17">+D219+G219</f>
        <v>14848</v>
      </c>
    </row>
    <row r="220" spans="1:9" x14ac:dyDescent="0.2">
      <c r="A220" s="299"/>
      <c r="B220" s="301"/>
      <c r="C220" s="191" t="s">
        <v>20</v>
      </c>
      <c r="D220" s="11">
        <v>0</v>
      </c>
      <c r="E220" s="12" t="s">
        <v>165</v>
      </c>
      <c r="F220" s="14"/>
      <c r="G220" s="11">
        <v>0</v>
      </c>
      <c r="H220" s="12" t="s">
        <v>165</v>
      </c>
      <c r="I220" s="17">
        <f t="shared" si="17"/>
        <v>0</v>
      </c>
    </row>
    <row r="221" spans="1:9" x14ac:dyDescent="0.2">
      <c r="A221" s="299"/>
      <c r="B221" s="301"/>
      <c r="C221" s="18" t="s">
        <v>15</v>
      </c>
      <c r="D221" s="11">
        <v>10768</v>
      </c>
      <c r="E221" s="12">
        <f t="shared" si="15"/>
        <v>0.31085450346420324</v>
      </c>
      <c r="F221" s="14"/>
      <c r="G221" s="11">
        <v>23871.999999999996</v>
      </c>
      <c r="H221" s="12">
        <f t="shared" si="16"/>
        <v>0.68914549653579671</v>
      </c>
      <c r="I221" s="17">
        <f t="shared" si="17"/>
        <v>34640</v>
      </c>
    </row>
    <row r="222" spans="1:9" x14ac:dyDescent="0.2">
      <c r="A222" s="299"/>
      <c r="B222" s="301"/>
      <c r="C222" s="18" t="s">
        <v>16</v>
      </c>
      <c r="D222" s="11">
        <v>4704</v>
      </c>
      <c r="E222" s="12">
        <f t="shared" si="15"/>
        <v>0.49746192893401014</v>
      </c>
      <c r="F222" s="14"/>
      <c r="G222" s="11">
        <v>4752</v>
      </c>
      <c r="H222" s="12">
        <f t="shared" si="16"/>
        <v>0.5025380710659898</v>
      </c>
      <c r="I222" s="17">
        <f t="shared" si="17"/>
        <v>9456</v>
      </c>
    </row>
    <row r="223" spans="1:9" x14ac:dyDescent="0.2">
      <c r="A223" s="299"/>
      <c r="B223" s="301"/>
      <c r="C223" s="18" t="s">
        <v>139</v>
      </c>
      <c r="D223" s="11">
        <v>1008</v>
      </c>
      <c r="E223" s="12">
        <f t="shared" si="15"/>
        <v>0.63636363636363635</v>
      </c>
      <c r="F223" s="14"/>
      <c r="G223" s="11">
        <v>576</v>
      </c>
      <c r="H223" s="12">
        <f t="shared" si="16"/>
        <v>0.36363636363636365</v>
      </c>
      <c r="I223" s="17">
        <f t="shared" si="17"/>
        <v>1584</v>
      </c>
    </row>
    <row r="224" spans="1:9" x14ac:dyDescent="0.2">
      <c r="A224" s="299"/>
      <c r="B224" s="301"/>
      <c r="C224" s="18" t="s">
        <v>489</v>
      </c>
      <c r="D224" s="11">
        <v>0</v>
      </c>
      <c r="E224" s="12" t="s">
        <v>165</v>
      </c>
      <c r="F224" s="14"/>
      <c r="G224" s="11">
        <v>0</v>
      </c>
      <c r="H224" s="12" t="s">
        <v>165</v>
      </c>
      <c r="I224" s="17">
        <f t="shared" si="17"/>
        <v>0</v>
      </c>
    </row>
    <row r="225" spans="1:9" x14ac:dyDescent="0.2">
      <c r="A225" s="299"/>
      <c r="B225" s="301"/>
      <c r="C225" s="18" t="s">
        <v>25</v>
      </c>
      <c r="D225" s="11">
        <v>0</v>
      </c>
      <c r="E225" s="12">
        <f t="shared" si="15"/>
        <v>0</v>
      </c>
      <c r="F225" s="14"/>
      <c r="G225" s="11">
        <v>1632</v>
      </c>
      <c r="H225" s="12">
        <f t="shared" si="16"/>
        <v>1</v>
      </c>
      <c r="I225" s="17">
        <f t="shared" si="17"/>
        <v>1632</v>
      </c>
    </row>
    <row r="226" spans="1:9" x14ac:dyDescent="0.2">
      <c r="A226" s="299"/>
      <c r="B226" s="301"/>
      <c r="C226" s="18" t="s">
        <v>538</v>
      </c>
      <c r="D226" s="11">
        <v>0</v>
      </c>
      <c r="E226" s="12" t="s">
        <v>165</v>
      </c>
      <c r="F226" s="14"/>
      <c r="G226" s="11">
        <v>0</v>
      </c>
      <c r="H226" s="12" t="s">
        <v>165</v>
      </c>
      <c r="I226" s="17">
        <f t="shared" si="17"/>
        <v>0</v>
      </c>
    </row>
    <row r="227" spans="1:9" x14ac:dyDescent="0.2">
      <c r="A227" s="299"/>
      <c r="B227" s="301"/>
      <c r="C227" s="197" t="s">
        <v>91</v>
      </c>
      <c r="D227" s="59">
        <f>SUM(D219:D226)</f>
        <v>28256</v>
      </c>
      <c r="E227" s="60">
        <f t="shared" si="15"/>
        <v>0.45456885456885454</v>
      </c>
      <c r="F227" s="210"/>
      <c r="G227" s="59">
        <f>SUM(G219:G226)</f>
        <v>33904</v>
      </c>
      <c r="H227" s="60">
        <f t="shared" si="16"/>
        <v>0.54543114543114546</v>
      </c>
      <c r="I227" s="63">
        <f t="shared" si="17"/>
        <v>62160</v>
      </c>
    </row>
    <row r="228" spans="1:9" x14ac:dyDescent="0.2">
      <c r="A228" s="299"/>
      <c r="B228" s="301"/>
      <c r="C228" s="192" t="s">
        <v>162</v>
      </c>
      <c r="D228" s="59"/>
      <c r="E228" s="60"/>
      <c r="F228" s="210"/>
      <c r="G228" s="59"/>
      <c r="H228" s="60"/>
      <c r="I228" s="63"/>
    </row>
    <row r="229" spans="1:9" x14ac:dyDescent="0.2">
      <c r="A229" s="299"/>
      <c r="B229" s="301"/>
      <c r="C229" s="188" t="s">
        <v>357</v>
      </c>
      <c r="D229" s="11">
        <v>0</v>
      </c>
      <c r="E229" s="12" t="s">
        <v>165</v>
      </c>
      <c r="F229" s="14"/>
      <c r="G229" s="11">
        <v>0</v>
      </c>
      <c r="H229" s="12" t="s">
        <v>165</v>
      </c>
      <c r="I229" s="17">
        <f t="shared" si="17"/>
        <v>0</v>
      </c>
    </row>
    <row r="230" spans="1:9" x14ac:dyDescent="0.2">
      <c r="A230" s="299"/>
      <c r="B230" s="301"/>
      <c r="C230" s="18" t="s">
        <v>22</v>
      </c>
      <c r="D230" s="11">
        <v>2544</v>
      </c>
      <c r="E230" s="12">
        <f t="shared" si="15"/>
        <v>0.36054421768707484</v>
      </c>
      <c r="F230" s="14"/>
      <c r="G230" s="11">
        <v>4512</v>
      </c>
      <c r="H230" s="12">
        <f t="shared" si="16"/>
        <v>0.63945578231292521</v>
      </c>
      <c r="I230" s="17">
        <f t="shared" si="17"/>
        <v>7056</v>
      </c>
    </row>
    <row r="231" spans="1:9" x14ac:dyDescent="0.2">
      <c r="A231" s="299"/>
      <c r="B231" s="301"/>
      <c r="C231" s="188" t="s">
        <v>23</v>
      </c>
      <c r="D231" s="11">
        <v>0</v>
      </c>
      <c r="E231" s="12">
        <f t="shared" si="15"/>
        <v>0</v>
      </c>
      <c r="F231" s="14"/>
      <c r="G231" s="11">
        <v>4848</v>
      </c>
      <c r="H231" s="12">
        <f t="shared" si="16"/>
        <v>1</v>
      </c>
      <c r="I231" s="17">
        <f t="shared" si="17"/>
        <v>4848</v>
      </c>
    </row>
    <row r="232" spans="1:9" x14ac:dyDescent="0.2">
      <c r="A232" s="299"/>
      <c r="B232" s="301"/>
      <c r="C232" s="18" t="s">
        <v>24</v>
      </c>
      <c r="D232" s="11">
        <v>768</v>
      </c>
      <c r="E232" s="12">
        <f t="shared" si="15"/>
        <v>0.13333333333333333</v>
      </c>
      <c r="F232" s="14"/>
      <c r="G232" s="11">
        <v>4992</v>
      </c>
      <c r="H232" s="12">
        <f t="shared" si="16"/>
        <v>0.8666666666666667</v>
      </c>
      <c r="I232" s="17">
        <f t="shared" si="17"/>
        <v>5760</v>
      </c>
    </row>
    <row r="233" spans="1:9" x14ac:dyDescent="0.2">
      <c r="A233" s="299"/>
      <c r="B233" s="301"/>
      <c r="C233" s="61" t="s">
        <v>91</v>
      </c>
      <c r="D233" s="59">
        <f>SUM(D229:D232)</f>
        <v>3312</v>
      </c>
      <c r="E233" s="60">
        <f t="shared" si="15"/>
        <v>0.1875</v>
      </c>
      <c r="F233" s="210"/>
      <c r="G233" s="59">
        <f>SUM(G229:G232)</f>
        <v>14352</v>
      </c>
      <c r="H233" s="60">
        <f t="shared" si="16"/>
        <v>0.8125</v>
      </c>
      <c r="I233" s="63">
        <f t="shared" si="17"/>
        <v>17664</v>
      </c>
    </row>
    <row r="234" spans="1:9" x14ac:dyDescent="0.2">
      <c r="A234" s="299"/>
      <c r="B234" s="301"/>
      <c r="C234" s="183" t="s">
        <v>163</v>
      </c>
      <c r="D234" s="59"/>
      <c r="E234" s="60"/>
      <c r="F234" s="210"/>
      <c r="G234" s="59"/>
      <c r="H234" s="60"/>
      <c r="I234" s="63"/>
    </row>
    <row r="235" spans="1:9" x14ac:dyDescent="0.2">
      <c r="A235" s="299"/>
      <c r="B235" s="301"/>
      <c r="C235" s="191" t="s">
        <v>491</v>
      </c>
      <c r="D235" s="11">
        <v>0</v>
      </c>
      <c r="E235" s="12" t="s">
        <v>165</v>
      </c>
      <c r="F235" s="14"/>
      <c r="G235" s="11">
        <v>0</v>
      </c>
      <c r="H235" s="12" t="s">
        <v>165</v>
      </c>
      <c r="I235" s="17">
        <f t="shared" si="17"/>
        <v>0</v>
      </c>
    </row>
    <row r="236" spans="1:9" x14ac:dyDescent="0.2">
      <c r="A236" s="299"/>
      <c r="B236" s="301"/>
      <c r="C236" s="18" t="s">
        <v>492</v>
      </c>
      <c r="D236" s="11">
        <v>0</v>
      </c>
      <c r="E236" s="12" t="s">
        <v>165</v>
      </c>
      <c r="F236" s="14"/>
      <c r="G236" s="11">
        <v>0</v>
      </c>
      <c r="H236" s="12" t="s">
        <v>165</v>
      </c>
      <c r="I236" s="17">
        <f t="shared" si="17"/>
        <v>0</v>
      </c>
    </row>
    <row r="237" spans="1:9" x14ac:dyDescent="0.2">
      <c r="A237" s="299"/>
      <c r="B237" s="301"/>
      <c r="C237" s="188" t="s">
        <v>493</v>
      </c>
      <c r="D237" s="11">
        <v>0</v>
      </c>
      <c r="E237" s="12" t="s">
        <v>165</v>
      </c>
      <c r="F237" s="14"/>
      <c r="G237" s="11">
        <v>0</v>
      </c>
      <c r="H237" s="12" t="s">
        <v>165</v>
      </c>
      <c r="I237" s="17">
        <f t="shared" si="17"/>
        <v>0</v>
      </c>
    </row>
    <row r="238" spans="1:9" x14ac:dyDescent="0.2">
      <c r="A238" s="299"/>
      <c r="B238" s="301"/>
      <c r="C238" s="188" t="s">
        <v>494</v>
      </c>
      <c r="D238" s="11">
        <v>0</v>
      </c>
      <c r="E238" s="12" t="s">
        <v>165</v>
      </c>
      <c r="F238" s="14"/>
      <c r="G238" s="11">
        <v>0</v>
      </c>
      <c r="H238" s="12" t="s">
        <v>165</v>
      </c>
      <c r="I238" s="17">
        <f t="shared" si="17"/>
        <v>0</v>
      </c>
    </row>
    <row r="239" spans="1:9" x14ac:dyDescent="0.2">
      <c r="A239" s="299"/>
      <c r="B239" s="301"/>
      <c r="C239" s="18" t="s">
        <v>496</v>
      </c>
      <c r="D239" s="11">
        <v>0</v>
      </c>
      <c r="E239" s="12" t="s">
        <v>165</v>
      </c>
      <c r="F239" s="14"/>
      <c r="G239" s="11">
        <v>0</v>
      </c>
      <c r="H239" s="12" t="s">
        <v>165</v>
      </c>
      <c r="I239" s="17">
        <f t="shared" si="17"/>
        <v>0</v>
      </c>
    </row>
    <row r="240" spans="1:9" x14ac:dyDescent="0.2">
      <c r="A240" s="299"/>
      <c r="B240" s="301"/>
      <c r="C240" s="188" t="s">
        <v>495</v>
      </c>
      <c r="D240" s="11">
        <v>0</v>
      </c>
      <c r="E240" s="12" t="s">
        <v>165</v>
      </c>
      <c r="F240" s="14"/>
      <c r="G240" s="11">
        <v>0</v>
      </c>
      <c r="H240" s="12" t="s">
        <v>165</v>
      </c>
      <c r="I240" s="17">
        <f t="shared" si="17"/>
        <v>0</v>
      </c>
    </row>
    <row r="241" spans="1:9" x14ac:dyDescent="0.2">
      <c r="A241" s="299"/>
      <c r="B241" s="301"/>
      <c r="C241" s="18" t="s">
        <v>497</v>
      </c>
      <c r="D241" s="11">
        <v>0</v>
      </c>
      <c r="E241" s="12" t="s">
        <v>165</v>
      </c>
      <c r="F241" s="14"/>
      <c r="G241" s="11">
        <v>0</v>
      </c>
      <c r="H241" s="12" t="s">
        <v>165</v>
      </c>
      <c r="I241" s="17">
        <f t="shared" si="17"/>
        <v>0</v>
      </c>
    </row>
    <row r="242" spans="1:9" x14ac:dyDescent="0.2">
      <c r="A242" s="299"/>
      <c r="B242" s="301"/>
      <c r="C242" s="198" t="s">
        <v>91</v>
      </c>
      <c r="D242" s="59">
        <f>SUM(D235:D241)</f>
        <v>0</v>
      </c>
      <c r="E242" s="60" t="s">
        <v>165</v>
      </c>
      <c r="F242" s="210"/>
      <c r="G242" s="59">
        <f>SUM(G235:G241)</f>
        <v>0</v>
      </c>
      <c r="H242" s="60" t="s">
        <v>165</v>
      </c>
      <c r="I242" s="63">
        <f t="shared" si="17"/>
        <v>0</v>
      </c>
    </row>
    <row r="243" spans="1:9" ht="13.5" thickBot="1" x14ac:dyDescent="0.25">
      <c r="A243" s="299"/>
      <c r="B243" s="302"/>
      <c r="C243" s="276" t="s">
        <v>26</v>
      </c>
      <c r="D243" s="208">
        <f>SUM(D217,D227,D233,D242)</f>
        <v>38144</v>
      </c>
      <c r="E243" s="206">
        <f t="shared" si="15"/>
        <v>0.37501966336322162</v>
      </c>
      <c r="F243" s="218"/>
      <c r="G243" s="208">
        <f>SUM(G217,G227,G233,G242)</f>
        <v>63568</v>
      </c>
      <c r="H243" s="206">
        <f t="shared" si="16"/>
        <v>0.62498033663677832</v>
      </c>
      <c r="I243" s="205">
        <f t="shared" si="17"/>
        <v>101712</v>
      </c>
    </row>
    <row r="244" spans="1:9" ht="15.75" thickBot="1" x14ac:dyDescent="0.25">
      <c r="A244" s="296" t="s">
        <v>518</v>
      </c>
      <c r="B244" s="297"/>
      <c r="C244" s="298"/>
      <c r="D244" s="245">
        <f>SUM(D190,D211,D243)</f>
        <v>46096</v>
      </c>
      <c r="E244" s="246">
        <f t="shared" si="15"/>
        <v>0.41393678160919539</v>
      </c>
      <c r="F244" s="247"/>
      <c r="G244" s="245">
        <f>SUM(G190,G211,G243)</f>
        <v>65264</v>
      </c>
      <c r="H244" s="246">
        <f t="shared" si="16"/>
        <v>0.58606321839080455</v>
      </c>
      <c r="I244" s="247">
        <f t="shared" si="17"/>
        <v>111360</v>
      </c>
    </row>
    <row r="245" spans="1:9" x14ac:dyDescent="0.2">
      <c r="A245" s="303" t="s">
        <v>345</v>
      </c>
      <c r="B245" s="300" t="s">
        <v>509</v>
      </c>
      <c r="C245" s="196" t="s">
        <v>347</v>
      </c>
      <c r="D245" s="220"/>
      <c r="E245" s="264"/>
      <c r="F245" s="219"/>
      <c r="G245" s="220"/>
      <c r="H245" s="264"/>
      <c r="I245" s="278"/>
    </row>
    <row r="246" spans="1:9" x14ac:dyDescent="0.2">
      <c r="A246" s="299"/>
      <c r="B246" s="304"/>
      <c r="C246" s="191" t="s">
        <v>38</v>
      </c>
      <c r="D246" s="11">
        <v>0</v>
      </c>
      <c r="E246" s="12">
        <f t="shared" si="15"/>
        <v>0</v>
      </c>
      <c r="F246" s="14"/>
      <c r="G246" s="11">
        <v>2048</v>
      </c>
      <c r="H246" s="12">
        <f t="shared" si="16"/>
        <v>1</v>
      </c>
      <c r="I246" s="17">
        <f t="shared" si="17"/>
        <v>2048</v>
      </c>
    </row>
    <row r="247" spans="1:9" x14ac:dyDescent="0.2">
      <c r="A247" s="299"/>
      <c r="B247" s="304"/>
      <c r="C247" s="18" t="s">
        <v>7</v>
      </c>
      <c r="D247" s="11">
        <v>576</v>
      </c>
      <c r="E247" s="12">
        <f t="shared" si="15"/>
        <v>0.21428571428571427</v>
      </c>
      <c r="F247" s="14"/>
      <c r="G247" s="11">
        <v>2112</v>
      </c>
      <c r="H247" s="12">
        <f t="shared" si="16"/>
        <v>0.7857142857142857</v>
      </c>
      <c r="I247" s="17">
        <f t="shared" si="17"/>
        <v>2688</v>
      </c>
    </row>
    <row r="248" spans="1:9" x14ac:dyDescent="0.2">
      <c r="A248" s="299"/>
      <c r="B248" s="304"/>
      <c r="C248" s="18" t="s">
        <v>15</v>
      </c>
      <c r="D248" s="11">
        <v>4544</v>
      </c>
      <c r="E248" s="12">
        <f t="shared" si="15"/>
        <v>0.25936073059360731</v>
      </c>
      <c r="F248" s="14"/>
      <c r="G248" s="11">
        <v>12976</v>
      </c>
      <c r="H248" s="12">
        <f t="shared" si="16"/>
        <v>0.74063926940639269</v>
      </c>
      <c r="I248" s="17">
        <f t="shared" si="17"/>
        <v>17520</v>
      </c>
    </row>
    <row r="249" spans="1:9" x14ac:dyDescent="0.2">
      <c r="A249" s="299"/>
      <c r="B249" s="304"/>
      <c r="C249" s="18" t="s">
        <v>0</v>
      </c>
      <c r="D249" s="11">
        <v>0</v>
      </c>
      <c r="E249" s="12" t="s">
        <v>165</v>
      </c>
      <c r="F249" s="14"/>
      <c r="G249" s="11">
        <v>0</v>
      </c>
      <c r="H249" s="12" t="s">
        <v>165</v>
      </c>
      <c r="I249" s="17">
        <f t="shared" si="17"/>
        <v>0</v>
      </c>
    </row>
    <row r="250" spans="1:9" x14ac:dyDescent="0.2">
      <c r="A250" s="299"/>
      <c r="B250" s="304"/>
      <c r="C250" s="18" t="s">
        <v>16</v>
      </c>
      <c r="D250" s="11">
        <v>1328</v>
      </c>
      <c r="E250" s="12">
        <f t="shared" si="15"/>
        <v>0.3656387665198238</v>
      </c>
      <c r="F250" s="14"/>
      <c r="G250" s="11">
        <v>2304</v>
      </c>
      <c r="H250" s="12">
        <f t="shared" si="16"/>
        <v>0.63436123348017626</v>
      </c>
      <c r="I250" s="17">
        <f t="shared" si="17"/>
        <v>3632</v>
      </c>
    </row>
    <row r="251" spans="1:9" x14ac:dyDescent="0.2">
      <c r="A251" s="299"/>
      <c r="B251" s="304"/>
      <c r="C251" s="18" t="s">
        <v>36</v>
      </c>
      <c r="D251" s="11">
        <v>2304</v>
      </c>
      <c r="E251" s="12">
        <f t="shared" si="15"/>
        <v>0.41025641025641024</v>
      </c>
      <c r="F251" s="14"/>
      <c r="G251" s="11">
        <v>3312</v>
      </c>
      <c r="H251" s="12">
        <f t="shared" si="16"/>
        <v>0.58974358974358976</v>
      </c>
      <c r="I251" s="17">
        <f t="shared" si="17"/>
        <v>5616</v>
      </c>
    </row>
    <row r="252" spans="1:9" x14ac:dyDescent="0.2">
      <c r="A252" s="299"/>
      <c r="B252" s="304"/>
      <c r="C252" s="18" t="s">
        <v>39</v>
      </c>
      <c r="D252" s="11">
        <v>576</v>
      </c>
      <c r="E252" s="12">
        <f t="shared" si="15"/>
        <v>0.15584415584415584</v>
      </c>
      <c r="F252" s="14"/>
      <c r="G252" s="11">
        <v>3120</v>
      </c>
      <c r="H252" s="12">
        <f t="shared" si="16"/>
        <v>0.8441558441558441</v>
      </c>
      <c r="I252" s="17">
        <f t="shared" si="17"/>
        <v>3696</v>
      </c>
    </row>
    <row r="253" spans="1:9" x14ac:dyDescent="0.2">
      <c r="A253" s="299"/>
      <c r="B253" s="304"/>
      <c r="C253" s="18" t="s">
        <v>357</v>
      </c>
      <c r="D253" s="11">
        <v>0</v>
      </c>
      <c r="E253" s="12">
        <f t="shared" si="15"/>
        <v>0</v>
      </c>
      <c r="F253" s="14"/>
      <c r="G253" s="11">
        <v>1728</v>
      </c>
      <c r="H253" s="12">
        <f t="shared" si="16"/>
        <v>1</v>
      </c>
      <c r="I253" s="17">
        <f t="shared" si="17"/>
        <v>1728</v>
      </c>
    </row>
    <row r="254" spans="1:9" x14ac:dyDescent="0.2">
      <c r="A254" s="299"/>
      <c r="B254" s="304"/>
      <c r="C254" s="18" t="s">
        <v>402</v>
      </c>
      <c r="D254" s="11">
        <v>0</v>
      </c>
      <c r="E254" s="12">
        <f t="shared" si="15"/>
        <v>0</v>
      </c>
      <c r="F254" s="14"/>
      <c r="G254" s="11">
        <v>704</v>
      </c>
      <c r="H254" s="12">
        <f t="shared" si="16"/>
        <v>1</v>
      </c>
      <c r="I254" s="17">
        <f t="shared" si="17"/>
        <v>704</v>
      </c>
    </row>
    <row r="255" spans="1:9" x14ac:dyDescent="0.2">
      <c r="A255" s="299"/>
      <c r="B255" s="304"/>
      <c r="C255" s="18" t="s">
        <v>1</v>
      </c>
      <c r="D255" s="11">
        <v>3584</v>
      </c>
      <c r="E255" s="12">
        <f t="shared" si="15"/>
        <v>9.7646033129904095E-2</v>
      </c>
      <c r="F255" s="14"/>
      <c r="G255" s="11">
        <v>33120</v>
      </c>
      <c r="H255" s="12">
        <f t="shared" si="16"/>
        <v>0.90235396687009595</v>
      </c>
      <c r="I255" s="17">
        <f t="shared" si="17"/>
        <v>36704</v>
      </c>
    </row>
    <row r="256" spans="1:9" x14ac:dyDescent="0.2">
      <c r="A256" s="299"/>
      <c r="B256" s="304"/>
      <c r="C256" s="18" t="s">
        <v>17</v>
      </c>
      <c r="D256" s="11">
        <v>0</v>
      </c>
      <c r="E256" s="12">
        <f t="shared" si="15"/>
        <v>0</v>
      </c>
      <c r="F256" s="14"/>
      <c r="G256" s="11">
        <v>4128</v>
      </c>
      <c r="H256" s="12">
        <f t="shared" si="16"/>
        <v>1</v>
      </c>
      <c r="I256" s="17">
        <f t="shared" si="17"/>
        <v>4128</v>
      </c>
    </row>
    <row r="257" spans="1:9" x14ac:dyDescent="0.2">
      <c r="A257" s="299"/>
      <c r="B257" s="304"/>
      <c r="C257" s="18" t="s">
        <v>2</v>
      </c>
      <c r="D257" s="11">
        <v>0</v>
      </c>
      <c r="E257" s="12">
        <f t="shared" si="15"/>
        <v>0</v>
      </c>
      <c r="F257" s="14"/>
      <c r="G257" s="11">
        <v>2320</v>
      </c>
      <c r="H257" s="12">
        <f t="shared" si="16"/>
        <v>1</v>
      </c>
      <c r="I257" s="17">
        <f t="shared" si="17"/>
        <v>2320</v>
      </c>
    </row>
    <row r="258" spans="1:9" x14ac:dyDescent="0.2">
      <c r="A258" s="299"/>
      <c r="B258" s="304"/>
      <c r="C258" s="18" t="s">
        <v>18</v>
      </c>
      <c r="D258" s="11">
        <v>0</v>
      </c>
      <c r="E258" s="12">
        <f t="shared" si="15"/>
        <v>0</v>
      </c>
      <c r="F258" s="14"/>
      <c r="G258" s="11">
        <v>768</v>
      </c>
      <c r="H258" s="12">
        <f t="shared" si="16"/>
        <v>1</v>
      </c>
      <c r="I258" s="17">
        <f t="shared" si="17"/>
        <v>768</v>
      </c>
    </row>
    <row r="259" spans="1:9" x14ac:dyDescent="0.2">
      <c r="A259" s="299"/>
      <c r="B259" s="304"/>
      <c r="C259" s="18" t="s">
        <v>22</v>
      </c>
      <c r="D259" s="11">
        <v>0</v>
      </c>
      <c r="E259" s="12">
        <f t="shared" si="15"/>
        <v>0</v>
      </c>
      <c r="F259" s="14"/>
      <c r="G259" s="11">
        <v>18384</v>
      </c>
      <c r="H259" s="12">
        <f t="shared" si="16"/>
        <v>1</v>
      </c>
      <c r="I259" s="17">
        <f t="shared" si="17"/>
        <v>18384</v>
      </c>
    </row>
    <row r="260" spans="1:9" x14ac:dyDescent="0.2">
      <c r="A260" s="299"/>
      <c r="B260" s="304"/>
      <c r="C260" s="18" t="s">
        <v>3</v>
      </c>
      <c r="D260" s="11">
        <v>528</v>
      </c>
      <c r="E260" s="12">
        <f t="shared" si="15"/>
        <v>0.33333333333333331</v>
      </c>
      <c r="F260" s="14"/>
      <c r="G260" s="11">
        <v>1056</v>
      </c>
      <c r="H260" s="12">
        <f t="shared" si="16"/>
        <v>0.66666666666666663</v>
      </c>
      <c r="I260" s="17">
        <f t="shared" si="17"/>
        <v>1584</v>
      </c>
    </row>
    <row r="261" spans="1:9" x14ac:dyDescent="0.2">
      <c r="A261" s="299"/>
      <c r="B261" s="304"/>
      <c r="C261" s="18" t="s">
        <v>139</v>
      </c>
      <c r="D261" s="11">
        <v>0</v>
      </c>
      <c r="E261" s="12" t="s">
        <v>165</v>
      </c>
      <c r="F261" s="14"/>
      <c r="G261" s="11">
        <v>0</v>
      </c>
      <c r="H261" s="12" t="s">
        <v>165</v>
      </c>
      <c r="I261" s="17">
        <f t="shared" si="17"/>
        <v>0</v>
      </c>
    </row>
    <row r="262" spans="1:9" x14ac:dyDescent="0.2">
      <c r="A262" s="299"/>
      <c r="B262" s="304"/>
      <c r="C262" s="18" t="s">
        <v>6</v>
      </c>
      <c r="D262" s="11">
        <v>4992</v>
      </c>
      <c r="E262" s="12">
        <f t="shared" si="15"/>
        <v>0.24242424242424243</v>
      </c>
      <c r="F262" s="14"/>
      <c r="G262" s="11">
        <v>15600.000000000002</v>
      </c>
      <c r="H262" s="12">
        <f t="shared" si="16"/>
        <v>0.75757575757575768</v>
      </c>
      <c r="I262" s="17">
        <f t="shared" si="17"/>
        <v>20592</v>
      </c>
    </row>
    <row r="263" spans="1:9" x14ac:dyDescent="0.2">
      <c r="A263" s="299"/>
      <c r="B263" s="304"/>
      <c r="C263" s="18" t="s">
        <v>9</v>
      </c>
      <c r="D263" s="11">
        <v>72</v>
      </c>
      <c r="E263" s="12">
        <f t="shared" si="15"/>
        <v>0.47368421052631576</v>
      </c>
      <c r="F263" s="14"/>
      <c r="G263" s="11">
        <v>80</v>
      </c>
      <c r="H263" s="12">
        <f t="shared" si="16"/>
        <v>0.52631578947368418</v>
      </c>
      <c r="I263" s="17">
        <f t="shared" si="17"/>
        <v>152</v>
      </c>
    </row>
    <row r="264" spans="1:9" x14ac:dyDescent="0.2">
      <c r="A264" s="299"/>
      <c r="B264" s="304"/>
      <c r="C264" s="18" t="s">
        <v>4</v>
      </c>
      <c r="D264" s="11">
        <v>0</v>
      </c>
      <c r="E264" s="12" t="s">
        <v>165</v>
      </c>
      <c r="F264" s="14"/>
      <c r="G264" s="11">
        <v>0</v>
      </c>
      <c r="H264" s="12" t="s">
        <v>165</v>
      </c>
      <c r="I264" s="17">
        <f t="shared" si="17"/>
        <v>0</v>
      </c>
    </row>
    <row r="265" spans="1:9" x14ac:dyDescent="0.2">
      <c r="A265" s="299"/>
      <c r="B265" s="304"/>
      <c r="C265" s="18" t="s">
        <v>19</v>
      </c>
      <c r="D265" s="11">
        <v>0</v>
      </c>
      <c r="E265" s="12" t="s">
        <v>165</v>
      </c>
      <c r="F265" s="14"/>
      <c r="G265" s="11">
        <v>0</v>
      </c>
      <c r="H265" s="12" t="s">
        <v>165</v>
      </c>
      <c r="I265" s="17">
        <f t="shared" si="17"/>
        <v>0</v>
      </c>
    </row>
    <row r="266" spans="1:9" x14ac:dyDescent="0.2">
      <c r="A266" s="299"/>
      <c r="B266" s="304"/>
      <c r="C266" s="18" t="s">
        <v>23</v>
      </c>
      <c r="D266" s="11">
        <v>576</v>
      </c>
      <c r="E266" s="12">
        <f t="shared" si="15"/>
        <v>5.3097345132743362E-2</v>
      </c>
      <c r="F266" s="14"/>
      <c r="G266" s="11">
        <v>10272</v>
      </c>
      <c r="H266" s="12">
        <f t="shared" si="16"/>
        <v>0.94690265486725667</v>
      </c>
      <c r="I266" s="17">
        <f t="shared" si="17"/>
        <v>10848</v>
      </c>
    </row>
    <row r="267" spans="1:9" x14ac:dyDescent="0.2">
      <c r="A267" s="299"/>
      <c r="B267" s="304"/>
      <c r="C267" s="18" t="s">
        <v>24</v>
      </c>
      <c r="D267" s="11">
        <v>0</v>
      </c>
      <c r="E267" s="12">
        <f t="shared" si="15"/>
        <v>0</v>
      </c>
      <c r="F267" s="14"/>
      <c r="G267" s="11">
        <v>576</v>
      </c>
      <c r="H267" s="12">
        <f t="shared" si="16"/>
        <v>1</v>
      </c>
      <c r="I267" s="17">
        <f t="shared" si="17"/>
        <v>576</v>
      </c>
    </row>
    <row r="268" spans="1:9" x14ac:dyDescent="0.2">
      <c r="A268" s="299"/>
      <c r="B268" s="304"/>
      <c r="C268" s="18" t="s">
        <v>52</v>
      </c>
      <c r="D268" s="11">
        <v>3456</v>
      </c>
      <c r="E268" s="12">
        <f t="shared" si="15"/>
        <v>0.8571428571428571</v>
      </c>
      <c r="F268" s="14"/>
      <c r="G268" s="11">
        <v>576</v>
      </c>
      <c r="H268" s="12">
        <f t="shared" si="16"/>
        <v>0.14285714285714285</v>
      </c>
      <c r="I268" s="17">
        <f t="shared" si="17"/>
        <v>4032</v>
      </c>
    </row>
    <row r="269" spans="1:9" x14ac:dyDescent="0.2">
      <c r="A269" s="299"/>
      <c r="B269" s="304"/>
      <c r="C269" s="18" t="s">
        <v>25</v>
      </c>
      <c r="D269" s="11">
        <v>1152</v>
      </c>
      <c r="E269" s="12">
        <f t="shared" si="15"/>
        <v>0.5714285714285714</v>
      </c>
      <c r="F269" s="14"/>
      <c r="G269" s="11">
        <v>864</v>
      </c>
      <c r="H269" s="12">
        <f t="shared" si="16"/>
        <v>0.42857142857142855</v>
      </c>
      <c r="I269" s="17">
        <f t="shared" si="17"/>
        <v>2016</v>
      </c>
    </row>
    <row r="270" spans="1:9" x14ac:dyDescent="0.2">
      <c r="A270" s="299"/>
      <c r="B270" s="304"/>
      <c r="C270" s="18" t="s">
        <v>5</v>
      </c>
      <c r="D270" s="11">
        <v>0</v>
      </c>
      <c r="E270" s="12">
        <f t="shared" si="15"/>
        <v>0</v>
      </c>
      <c r="F270" s="14"/>
      <c r="G270" s="11">
        <v>576</v>
      </c>
      <c r="H270" s="12">
        <f t="shared" si="16"/>
        <v>1</v>
      </c>
      <c r="I270" s="17">
        <f t="shared" si="17"/>
        <v>576</v>
      </c>
    </row>
    <row r="271" spans="1:9" ht="13.5" thickBot="1" x14ac:dyDescent="0.25">
      <c r="A271" s="299"/>
      <c r="B271" s="305"/>
      <c r="C271" s="276" t="s">
        <v>26</v>
      </c>
      <c r="D271" s="208">
        <f>SUM(D246:D270)</f>
        <v>23688</v>
      </c>
      <c r="E271" s="206">
        <f t="shared" si="15"/>
        <v>0.16882376418267861</v>
      </c>
      <c r="F271" s="218"/>
      <c r="G271" s="208">
        <f>SUM(G246:G270)</f>
        <v>116624</v>
      </c>
      <c r="H271" s="206">
        <f t="shared" si="16"/>
        <v>0.83117623581732136</v>
      </c>
      <c r="I271" s="205">
        <f t="shared" si="17"/>
        <v>140312</v>
      </c>
    </row>
    <row r="272" spans="1:9" x14ac:dyDescent="0.2">
      <c r="A272" s="299"/>
      <c r="B272" s="300" t="s">
        <v>514</v>
      </c>
      <c r="C272" s="187" t="s">
        <v>472</v>
      </c>
      <c r="D272" s="215">
        <v>864</v>
      </c>
      <c r="E272" s="277">
        <f t="shared" si="15"/>
        <v>1</v>
      </c>
      <c r="F272" s="214"/>
      <c r="G272" s="215">
        <v>0</v>
      </c>
      <c r="H272" s="277">
        <f t="shared" si="16"/>
        <v>0</v>
      </c>
      <c r="I272" s="279">
        <f t="shared" si="17"/>
        <v>864</v>
      </c>
    </row>
    <row r="273" spans="1:9" x14ac:dyDescent="0.2">
      <c r="A273" s="299"/>
      <c r="B273" s="306"/>
      <c r="C273" s="18" t="s">
        <v>473</v>
      </c>
      <c r="D273" s="11">
        <v>3088</v>
      </c>
      <c r="E273" s="12">
        <f t="shared" si="15"/>
        <v>1</v>
      </c>
      <c r="F273" s="14"/>
      <c r="G273" s="11">
        <v>0</v>
      </c>
      <c r="H273" s="12">
        <f t="shared" si="16"/>
        <v>0</v>
      </c>
      <c r="I273" s="17">
        <f t="shared" si="17"/>
        <v>3088</v>
      </c>
    </row>
    <row r="274" spans="1:9" ht="13.5" thickBot="1" x14ac:dyDescent="0.25">
      <c r="A274" s="299"/>
      <c r="B274" s="307"/>
      <c r="C274" s="276" t="s">
        <v>26</v>
      </c>
      <c r="D274" s="212">
        <f>SUM(D272:D273)</f>
        <v>3952</v>
      </c>
      <c r="E274" s="249">
        <f t="shared" si="15"/>
        <v>1</v>
      </c>
      <c r="F274" s="211"/>
      <c r="G274" s="212">
        <f>SUM(G272:G273)</f>
        <v>0</v>
      </c>
      <c r="H274" s="249">
        <f t="shared" si="16"/>
        <v>0</v>
      </c>
      <c r="I274" s="280">
        <f t="shared" si="17"/>
        <v>3952</v>
      </c>
    </row>
    <row r="275" spans="1:9" ht="15.75" thickBot="1" x14ac:dyDescent="0.25">
      <c r="A275" s="296" t="s">
        <v>519</v>
      </c>
      <c r="B275" s="297"/>
      <c r="C275" s="298"/>
      <c r="D275" s="245">
        <f>SUM(D271,D274)</f>
        <v>27640</v>
      </c>
      <c r="E275" s="246">
        <f t="shared" si="15"/>
        <v>0.1915931902622969</v>
      </c>
      <c r="F275" s="247"/>
      <c r="G275" s="245">
        <f>SUM(G271,G274)</f>
        <v>116624</v>
      </c>
      <c r="H275" s="246">
        <f t="shared" si="16"/>
        <v>0.80840680973770307</v>
      </c>
      <c r="I275" s="247">
        <f t="shared" si="17"/>
        <v>144264</v>
      </c>
    </row>
    <row r="276" spans="1:9" x14ac:dyDescent="0.2">
      <c r="D276" s="2"/>
      <c r="E276" s="2"/>
      <c r="F276" s="2"/>
      <c r="G276" s="1"/>
      <c r="H276" s="1"/>
    </row>
  </sheetData>
  <mergeCells count="29">
    <mergeCell ref="B272:B274"/>
    <mergeCell ref="A275:C275"/>
    <mergeCell ref="A174:C174"/>
    <mergeCell ref="A175:A211"/>
    <mergeCell ref="B175:B190"/>
    <mergeCell ref="B191:B211"/>
    <mergeCell ref="A212:A243"/>
    <mergeCell ref="B212:B243"/>
    <mergeCell ref="A244:C244"/>
    <mergeCell ref="A245:A274"/>
    <mergeCell ref="B245:B271"/>
    <mergeCell ref="A114:C114"/>
    <mergeCell ref="A115:A155"/>
    <mergeCell ref="B115:B155"/>
    <mergeCell ref="A156:A173"/>
    <mergeCell ref="B156:B169"/>
    <mergeCell ref="B170:B173"/>
    <mergeCell ref="A39:C39"/>
    <mergeCell ref="A40:A78"/>
    <mergeCell ref="B40:B78"/>
    <mergeCell ref="A79:A113"/>
    <mergeCell ref="B79:B94"/>
    <mergeCell ref="B95:B113"/>
    <mergeCell ref="G6:H6"/>
    <mergeCell ref="B8:C8"/>
    <mergeCell ref="D6:E6"/>
    <mergeCell ref="A9:A38"/>
    <mergeCell ref="B9:B21"/>
    <mergeCell ref="B22:B38"/>
  </mergeCells>
  <printOptions horizontalCentered="1"/>
  <pageMargins left="0.25" right="0.25" top="1" bottom="1" header="0.5" footer="0.5"/>
  <pageSetup orientation="portrait" r:id="rId1"/>
  <headerFooter alignWithMargins="0">
    <oddFooter>&amp;C&amp;10Collin IRO tkm; 10/29/2020; Page &amp;P of &amp;N
...\Faculty Workload\F-T vs P-T Faculty Load Reports\202110 Contact Hours.xlsx</oddFooter>
  </headerFooter>
  <rowBreaks count="4" manualBreakCount="4">
    <brk id="21" min="1" max="8" man="1"/>
    <brk id="57" min="1" max="8" man="1"/>
    <brk id="97" min="1" max="8" man="1"/>
    <brk id="134" min="1"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6"/>
  <sheetViews>
    <sheetView zoomScale="140" zoomScaleNormal="140" workbookViewId="0">
      <pane ySplit="7" topLeftCell="A8" activePane="bottomLeft" state="frozen"/>
      <selection activeCell="A8" sqref="A8"/>
      <selection pane="bottomLeft" activeCell="A8" sqref="A8"/>
    </sheetView>
  </sheetViews>
  <sheetFormatPr defaultColWidth="8.88671875" defaultRowHeight="12.75" x14ac:dyDescent="0.2"/>
  <cols>
    <col min="1" max="1" width="1.77734375" style="9" customWidth="1"/>
    <col min="2" max="2" width="10.77734375" style="9" customWidth="1"/>
    <col min="3" max="3" width="25.77734375" style="9" customWidth="1"/>
    <col min="4" max="4" width="8.77734375" style="9" customWidth="1"/>
    <col min="5" max="5" width="6.77734375" style="9" customWidth="1"/>
    <col min="6" max="6" width="1.77734375" style="9" customWidth="1"/>
    <col min="7" max="7" width="8.77734375" style="9" customWidth="1"/>
    <col min="8" max="8" width="6.77734375" style="9" customWidth="1"/>
    <col min="9" max="9" width="8.77734375" style="9" customWidth="1"/>
    <col min="10" max="12" width="1.77734375" style="9" customWidth="1"/>
    <col min="13" max="13" width="20.77734375" style="9" bestFit="1" customWidth="1"/>
    <col min="14" max="16" width="8.88671875" style="9"/>
    <col min="17" max="17" width="1.77734375" style="9" customWidth="1"/>
    <col min="18" max="16384" width="8.88671875" style="9"/>
  </cols>
  <sheetData>
    <row r="1" spans="1:16" ht="12.75" customHeight="1" x14ac:dyDescent="0.2">
      <c r="B1" s="31" t="s">
        <v>286</v>
      </c>
      <c r="C1" s="31"/>
      <c r="D1" s="31"/>
      <c r="E1" s="31"/>
      <c r="F1" s="31"/>
      <c r="G1" s="31"/>
      <c r="H1" s="31"/>
      <c r="I1" s="31"/>
    </row>
    <row r="2" spans="1:16" ht="12.75" customHeight="1" x14ac:dyDescent="0.2">
      <c r="B2" s="31" t="s">
        <v>41</v>
      </c>
      <c r="C2" s="31"/>
      <c r="D2" s="31"/>
      <c r="E2" s="31"/>
      <c r="F2" s="31"/>
      <c r="G2" s="31"/>
      <c r="H2" s="31"/>
      <c r="I2" s="31"/>
    </row>
    <row r="3" spans="1:16" ht="12.75" customHeight="1" x14ac:dyDescent="0.2">
      <c r="B3" s="31" t="s">
        <v>45</v>
      </c>
      <c r="C3" s="31"/>
      <c r="D3" s="31"/>
      <c r="E3" s="31"/>
      <c r="F3" s="31"/>
      <c r="G3" s="31"/>
      <c r="H3" s="31"/>
      <c r="I3" s="31"/>
    </row>
    <row r="4" spans="1:16" ht="12.75" customHeight="1" x14ac:dyDescent="0.2">
      <c r="B4" s="31" t="s">
        <v>298</v>
      </c>
      <c r="C4" s="31"/>
      <c r="D4" s="31"/>
      <c r="E4" s="31"/>
      <c r="F4" s="31"/>
      <c r="G4" s="31"/>
      <c r="H4" s="31"/>
      <c r="I4" s="31"/>
    </row>
    <row r="5" spans="1:16" ht="12.75" customHeight="1" x14ac:dyDescent="0.2">
      <c r="B5" s="101"/>
    </row>
    <row r="6" spans="1:16" ht="12.75" customHeight="1" x14ac:dyDescent="0.2">
      <c r="D6" s="291" t="s">
        <v>50</v>
      </c>
      <c r="E6" s="291"/>
      <c r="F6" s="3"/>
      <c r="G6" s="291" t="s">
        <v>27</v>
      </c>
      <c r="H6" s="291"/>
      <c r="I6" s="3"/>
    </row>
    <row r="7" spans="1:16" ht="12.75" customHeight="1" x14ac:dyDescent="0.2">
      <c r="B7" s="4" t="s">
        <v>28</v>
      </c>
      <c r="C7" s="4" t="s">
        <v>29</v>
      </c>
      <c r="D7" s="5" t="s">
        <v>30</v>
      </c>
      <c r="E7" s="90" t="s">
        <v>31</v>
      </c>
      <c r="F7" s="5"/>
      <c r="G7" s="5" t="s">
        <v>30</v>
      </c>
      <c r="H7" s="90" t="s">
        <v>31</v>
      </c>
      <c r="I7" s="5" t="s">
        <v>32</v>
      </c>
    </row>
    <row r="8" spans="1:16" ht="12.75" customHeight="1" thickBot="1" x14ac:dyDescent="0.25">
      <c r="A8" s="236"/>
      <c r="B8" s="295" t="s">
        <v>540</v>
      </c>
      <c r="C8" s="295"/>
      <c r="D8" s="208">
        <f>SUM(D39,D114,D174,D244,D275)</f>
        <v>165136</v>
      </c>
      <c r="E8" s="206">
        <f>D8/$I8</f>
        <v>0.3758557902403496</v>
      </c>
      <c r="F8" s="205"/>
      <c r="G8" s="208">
        <f>SUM(G39,G114,G174,G244,G275)</f>
        <v>274224</v>
      </c>
      <c r="H8" s="206">
        <f>G8/$I8</f>
        <v>0.62414420975965035</v>
      </c>
      <c r="I8" s="208">
        <f>+D8+G8</f>
        <v>439360</v>
      </c>
      <c r="M8" s="80"/>
      <c r="N8" s="81"/>
      <c r="O8" s="92"/>
      <c r="P8" s="16"/>
    </row>
    <row r="9" spans="1:16" ht="12.75" customHeight="1" x14ac:dyDescent="0.2">
      <c r="A9" s="308" t="s">
        <v>441</v>
      </c>
      <c r="B9" s="309" t="s">
        <v>509</v>
      </c>
      <c r="C9" s="190" t="s">
        <v>312</v>
      </c>
      <c r="D9" s="94"/>
      <c r="E9" s="95"/>
      <c r="F9" s="94"/>
      <c r="G9" s="94"/>
      <c r="H9" s="95"/>
      <c r="I9" s="94"/>
      <c r="M9" s="82"/>
      <c r="N9" s="56"/>
      <c r="O9" s="56"/>
      <c r="P9" s="16"/>
    </row>
    <row r="10" spans="1:16" ht="12.75" customHeight="1" x14ac:dyDescent="0.2">
      <c r="A10" s="308"/>
      <c r="B10" s="310"/>
      <c r="C10" s="191" t="s">
        <v>15</v>
      </c>
      <c r="D10" s="19">
        <v>0</v>
      </c>
      <c r="E10" s="20" t="s">
        <v>165</v>
      </c>
      <c r="F10" s="19"/>
      <c r="G10" s="19">
        <v>0</v>
      </c>
      <c r="H10" s="20" t="s">
        <v>165</v>
      </c>
      <c r="I10" s="19">
        <f t="shared" ref="I10:I73" si="0">+D10+G10</f>
        <v>0</v>
      </c>
      <c r="M10" s="82"/>
      <c r="N10" s="56"/>
      <c r="O10" s="56"/>
      <c r="P10" s="16"/>
    </row>
    <row r="11" spans="1:16" ht="12.75" customHeight="1" x14ac:dyDescent="0.2">
      <c r="A11" s="308"/>
      <c r="B11" s="310"/>
      <c r="C11" s="191" t="s">
        <v>39</v>
      </c>
      <c r="D11" s="19">
        <v>0</v>
      </c>
      <c r="E11" s="20" t="s">
        <v>165</v>
      </c>
      <c r="F11" s="11"/>
      <c r="G11" s="19">
        <v>0</v>
      </c>
      <c r="H11" s="20" t="s">
        <v>165</v>
      </c>
      <c r="I11" s="11">
        <f t="shared" si="0"/>
        <v>0</v>
      </c>
    </row>
    <row r="12" spans="1:16" ht="12.75" customHeight="1" x14ac:dyDescent="0.2">
      <c r="A12" s="308"/>
      <c r="B12" s="311"/>
      <c r="C12" s="18" t="s">
        <v>357</v>
      </c>
      <c r="D12" s="19">
        <v>0</v>
      </c>
      <c r="E12" s="20" t="s">
        <v>165</v>
      </c>
      <c r="F12" s="11"/>
      <c r="G12" s="19">
        <v>0</v>
      </c>
      <c r="H12" s="20" t="s">
        <v>165</v>
      </c>
      <c r="I12" s="11">
        <f t="shared" si="0"/>
        <v>0</v>
      </c>
      <c r="M12" s="82"/>
      <c r="N12" s="56"/>
      <c r="O12" s="56"/>
    </row>
    <row r="13" spans="1:16" ht="12.75" customHeight="1" x14ac:dyDescent="0.2">
      <c r="A13" s="308"/>
      <c r="B13" s="311"/>
      <c r="C13" s="18" t="s">
        <v>1</v>
      </c>
      <c r="D13" s="19">
        <v>0</v>
      </c>
      <c r="E13" s="20" t="s">
        <v>165</v>
      </c>
      <c r="F13" s="11"/>
      <c r="G13" s="19">
        <v>0</v>
      </c>
      <c r="H13" s="20" t="s">
        <v>165</v>
      </c>
      <c r="I13" s="11">
        <f t="shared" si="0"/>
        <v>0</v>
      </c>
    </row>
    <row r="14" spans="1:16" ht="12.75" customHeight="1" x14ac:dyDescent="0.2">
      <c r="A14" s="308"/>
      <c r="B14" s="311"/>
      <c r="C14" s="18" t="s">
        <v>17</v>
      </c>
      <c r="D14" s="19">
        <v>0</v>
      </c>
      <c r="E14" s="20" t="s">
        <v>165</v>
      </c>
      <c r="F14" s="14"/>
      <c r="G14" s="19">
        <v>0</v>
      </c>
      <c r="H14" s="20" t="s">
        <v>165</v>
      </c>
      <c r="I14" s="11">
        <f t="shared" si="0"/>
        <v>0</v>
      </c>
      <c r="O14" s="16"/>
      <c r="P14" s="16"/>
    </row>
    <row r="15" spans="1:16" ht="12.75" customHeight="1" x14ac:dyDescent="0.2">
      <c r="A15" s="308"/>
      <c r="B15" s="311"/>
      <c r="C15" s="18" t="s">
        <v>22</v>
      </c>
      <c r="D15" s="19">
        <v>0</v>
      </c>
      <c r="E15" s="20" t="s">
        <v>165</v>
      </c>
      <c r="F15" s="11"/>
      <c r="G15" s="19">
        <v>0</v>
      </c>
      <c r="H15" s="20" t="s">
        <v>165</v>
      </c>
      <c r="I15" s="11">
        <f t="shared" si="0"/>
        <v>0</v>
      </c>
    </row>
    <row r="16" spans="1:16" ht="12.75" customHeight="1" x14ac:dyDescent="0.2">
      <c r="A16" s="308"/>
      <c r="B16" s="311"/>
      <c r="C16" s="18" t="s">
        <v>6</v>
      </c>
      <c r="D16" s="19">
        <v>0</v>
      </c>
      <c r="E16" s="20" t="s">
        <v>165</v>
      </c>
      <c r="F16" s="11"/>
      <c r="G16" s="19">
        <v>0</v>
      </c>
      <c r="H16" s="20" t="s">
        <v>165</v>
      </c>
      <c r="I16" s="11">
        <f t="shared" si="0"/>
        <v>0</v>
      </c>
    </row>
    <row r="17" spans="1:16" ht="12.75" customHeight="1" x14ac:dyDescent="0.2">
      <c r="A17" s="308"/>
      <c r="B17" s="311"/>
      <c r="C17" s="18" t="s">
        <v>19</v>
      </c>
      <c r="D17" s="19">
        <v>0</v>
      </c>
      <c r="E17" s="20" t="s">
        <v>165</v>
      </c>
      <c r="F17" s="11"/>
      <c r="G17" s="19">
        <v>0</v>
      </c>
      <c r="H17" s="20" t="s">
        <v>165</v>
      </c>
      <c r="I17" s="11">
        <f t="shared" si="0"/>
        <v>0</v>
      </c>
      <c r="N17" s="16"/>
      <c r="O17" s="16"/>
      <c r="P17" s="16"/>
    </row>
    <row r="18" spans="1:16" ht="12.75" customHeight="1" x14ac:dyDescent="0.2">
      <c r="A18" s="308"/>
      <c r="B18" s="311"/>
      <c r="C18" s="18" t="s">
        <v>23</v>
      </c>
      <c r="D18" s="19">
        <v>0</v>
      </c>
      <c r="E18" s="20" t="s">
        <v>165</v>
      </c>
      <c r="F18" s="11"/>
      <c r="G18" s="19">
        <v>0</v>
      </c>
      <c r="H18" s="20" t="s">
        <v>165</v>
      </c>
      <c r="I18" s="11">
        <f t="shared" si="0"/>
        <v>0</v>
      </c>
      <c r="O18" s="16"/>
      <c r="P18" s="16"/>
    </row>
    <row r="19" spans="1:16" ht="12.75" customHeight="1" x14ac:dyDescent="0.2">
      <c r="A19" s="308"/>
      <c r="B19" s="311"/>
      <c r="C19" s="18" t="s">
        <v>24</v>
      </c>
      <c r="D19" s="19">
        <v>0</v>
      </c>
      <c r="E19" s="20" t="s">
        <v>165</v>
      </c>
      <c r="F19" s="11"/>
      <c r="G19" s="19">
        <v>0</v>
      </c>
      <c r="H19" s="20" t="s">
        <v>165</v>
      </c>
      <c r="I19" s="11">
        <f t="shared" si="0"/>
        <v>0</v>
      </c>
    </row>
    <row r="20" spans="1:16" ht="12.75" customHeight="1" x14ac:dyDescent="0.2">
      <c r="A20" s="308"/>
      <c r="B20" s="311"/>
      <c r="C20" s="18" t="s">
        <v>5</v>
      </c>
      <c r="D20" s="19">
        <v>0</v>
      </c>
      <c r="E20" s="20" t="s">
        <v>165</v>
      </c>
      <c r="F20" s="11"/>
      <c r="G20" s="19">
        <v>0</v>
      </c>
      <c r="H20" s="20" t="s">
        <v>165</v>
      </c>
      <c r="I20" s="11">
        <f t="shared" si="0"/>
        <v>0</v>
      </c>
      <c r="N20" s="16"/>
      <c r="O20" s="16"/>
      <c r="P20" s="16"/>
    </row>
    <row r="21" spans="1:16" ht="12.75" customHeight="1" thickBot="1" x14ac:dyDescent="0.25">
      <c r="A21" s="308"/>
      <c r="B21" s="312"/>
      <c r="C21" s="204" t="s">
        <v>26</v>
      </c>
      <c r="D21" s="205">
        <f>SUM(D10:D20)</f>
        <v>0</v>
      </c>
      <c r="E21" s="206" t="s">
        <v>165</v>
      </c>
      <c r="F21" s="207"/>
      <c r="G21" s="205">
        <f>SUM(G10:G20)</f>
        <v>0</v>
      </c>
      <c r="H21" s="206" t="s">
        <v>165</v>
      </c>
      <c r="I21" s="208">
        <f t="shared" si="0"/>
        <v>0</v>
      </c>
    </row>
    <row r="22" spans="1:16" ht="12.75" customHeight="1" x14ac:dyDescent="0.2">
      <c r="A22" s="308"/>
      <c r="B22" s="313" t="s">
        <v>510</v>
      </c>
      <c r="C22" s="187" t="s">
        <v>479</v>
      </c>
      <c r="D22" s="19">
        <v>0</v>
      </c>
      <c r="E22" s="20">
        <f t="shared" ref="E22:E74" si="1">+D22/$I22</f>
        <v>0</v>
      </c>
      <c r="F22" s="19"/>
      <c r="G22" s="19">
        <v>2112</v>
      </c>
      <c r="H22" s="20">
        <f t="shared" ref="H22:H74" si="2">+G22/$I22</f>
        <v>1</v>
      </c>
      <c r="I22" s="19">
        <f t="shared" si="0"/>
        <v>2112</v>
      </c>
      <c r="N22" s="16"/>
      <c r="O22" s="16"/>
      <c r="P22" s="16"/>
    </row>
    <row r="23" spans="1:16" ht="12.75" customHeight="1" x14ac:dyDescent="0.2">
      <c r="A23" s="308"/>
      <c r="B23" s="313"/>
      <c r="C23" s="18" t="s">
        <v>480</v>
      </c>
      <c r="D23" s="19">
        <v>0</v>
      </c>
      <c r="E23" s="20" t="s">
        <v>165</v>
      </c>
      <c r="F23" s="14"/>
      <c r="G23" s="19">
        <v>0</v>
      </c>
      <c r="H23" s="20" t="s">
        <v>165</v>
      </c>
      <c r="I23" s="11">
        <f t="shared" si="0"/>
        <v>0</v>
      </c>
    </row>
    <row r="24" spans="1:16" ht="12.75" customHeight="1" x14ac:dyDescent="0.2">
      <c r="A24" s="308"/>
      <c r="B24" s="313"/>
      <c r="C24" s="18" t="s">
        <v>101</v>
      </c>
      <c r="D24" s="14">
        <v>2432</v>
      </c>
      <c r="E24" s="12">
        <f t="shared" si="1"/>
        <v>0.74509803921568629</v>
      </c>
      <c r="F24" s="14"/>
      <c r="G24" s="11">
        <v>832</v>
      </c>
      <c r="H24" s="12">
        <f t="shared" si="2"/>
        <v>0.25490196078431371</v>
      </c>
      <c r="I24" s="11">
        <f t="shared" si="0"/>
        <v>3264</v>
      </c>
      <c r="N24" s="16"/>
      <c r="O24" s="16"/>
      <c r="P24" s="16"/>
    </row>
    <row r="25" spans="1:16" ht="12.75" customHeight="1" x14ac:dyDescent="0.2">
      <c r="A25" s="308"/>
      <c r="B25" s="313"/>
      <c r="C25" s="18" t="s">
        <v>481</v>
      </c>
      <c r="D25" s="19">
        <v>0</v>
      </c>
      <c r="E25" s="20" t="s">
        <v>165</v>
      </c>
      <c r="F25" s="11"/>
      <c r="G25" s="19">
        <v>0</v>
      </c>
      <c r="H25" s="20" t="s">
        <v>165</v>
      </c>
      <c r="I25" s="11">
        <f t="shared" si="0"/>
        <v>0</v>
      </c>
    </row>
    <row r="26" spans="1:16" ht="12.75" customHeight="1" x14ac:dyDescent="0.2">
      <c r="A26" s="308"/>
      <c r="B26" s="313"/>
      <c r="C26" s="18" t="s">
        <v>482</v>
      </c>
      <c r="D26" s="11">
        <v>768</v>
      </c>
      <c r="E26" s="12">
        <f t="shared" si="1"/>
        <v>1</v>
      </c>
      <c r="F26" s="11"/>
      <c r="G26" s="11">
        <v>0</v>
      </c>
      <c r="H26" s="12">
        <f t="shared" si="2"/>
        <v>0</v>
      </c>
      <c r="I26" s="11">
        <f t="shared" si="0"/>
        <v>768</v>
      </c>
      <c r="N26" s="16"/>
      <c r="O26" s="16"/>
      <c r="P26" s="16"/>
    </row>
    <row r="27" spans="1:16" ht="12.75" customHeight="1" x14ac:dyDescent="0.2">
      <c r="A27" s="308"/>
      <c r="B27" s="313"/>
      <c r="C27" s="18" t="s">
        <v>483</v>
      </c>
      <c r="D27" s="11">
        <v>4112</v>
      </c>
      <c r="E27" s="12">
        <f t="shared" si="1"/>
        <v>0.39968895800933124</v>
      </c>
      <c r="F27" s="11"/>
      <c r="G27" s="11">
        <v>6176</v>
      </c>
      <c r="H27" s="12">
        <f t="shared" si="2"/>
        <v>0.60031104199066876</v>
      </c>
      <c r="I27" s="11">
        <f t="shared" si="0"/>
        <v>10288</v>
      </c>
      <c r="N27" s="16"/>
      <c r="O27" s="16"/>
      <c r="P27" s="16"/>
    </row>
    <row r="28" spans="1:16" ht="12.75" customHeight="1" x14ac:dyDescent="0.2">
      <c r="A28" s="308"/>
      <c r="B28" s="313"/>
      <c r="C28" s="18" t="s">
        <v>484</v>
      </c>
      <c r="D28" s="11">
        <v>1920</v>
      </c>
      <c r="E28" s="12">
        <f t="shared" si="1"/>
        <v>1</v>
      </c>
      <c r="F28" s="11"/>
      <c r="G28" s="11">
        <v>0</v>
      </c>
      <c r="H28" s="12">
        <f t="shared" si="2"/>
        <v>0</v>
      </c>
      <c r="I28" s="11">
        <f t="shared" si="0"/>
        <v>1920</v>
      </c>
    </row>
    <row r="29" spans="1:16" ht="12.75" customHeight="1" x14ac:dyDescent="0.2">
      <c r="A29" s="308"/>
      <c r="B29" s="313"/>
      <c r="C29" s="18" t="s">
        <v>103</v>
      </c>
      <c r="D29" s="11">
        <v>4016</v>
      </c>
      <c r="E29" s="12">
        <f t="shared" si="1"/>
        <v>1</v>
      </c>
      <c r="F29" s="11"/>
      <c r="G29" s="11">
        <v>0</v>
      </c>
      <c r="H29" s="12">
        <f t="shared" si="2"/>
        <v>0</v>
      </c>
      <c r="I29" s="11">
        <f t="shared" si="0"/>
        <v>4016</v>
      </c>
    </row>
    <row r="30" spans="1:16" ht="12.75" customHeight="1" x14ac:dyDescent="0.2">
      <c r="A30" s="308"/>
      <c r="B30" s="313"/>
      <c r="C30" s="18" t="s">
        <v>104</v>
      </c>
      <c r="D30" s="11">
        <v>1152</v>
      </c>
      <c r="E30" s="12">
        <f t="shared" si="1"/>
        <v>1</v>
      </c>
      <c r="F30" s="11"/>
      <c r="G30" s="11">
        <v>0</v>
      </c>
      <c r="H30" s="12">
        <f t="shared" si="2"/>
        <v>0</v>
      </c>
      <c r="I30" s="11">
        <f t="shared" si="0"/>
        <v>1152</v>
      </c>
    </row>
    <row r="31" spans="1:16" ht="12.75" customHeight="1" x14ac:dyDescent="0.2">
      <c r="A31" s="308"/>
      <c r="B31" s="313"/>
      <c r="C31" s="18" t="s">
        <v>485</v>
      </c>
      <c r="D31" s="11">
        <v>0</v>
      </c>
      <c r="E31" s="12">
        <f t="shared" si="1"/>
        <v>0</v>
      </c>
      <c r="F31" s="11"/>
      <c r="G31" s="11">
        <v>1600</v>
      </c>
      <c r="H31" s="12">
        <f t="shared" si="2"/>
        <v>1</v>
      </c>
      <c r="I31" s="11">
        <f t="shared" si="0"/>
        <v>1600</v>
      </c>
      <c r="N31" s="16"/>
      <c r="O31" s="16"/>
      <c r="P31" s="16"/>
    </row>
    <row r="32" spans="1:16" ht="12.75" customHeight="1" x14ac:dyDescent="0.2">
      <c r="A32" s="308"/>
      <c r="B32" s="313"/>
      <c r="C32" s="18" t="s">
        <v>131</v>
      </c>
      <c r="D32" s="73">
        <v>2720</v>
      </c>
      <c r="E32" s="20">
        <f t="shared" si="1"/>
        <v>0.27243589743589741</v>
      </c>
      <c r="F32" s="19"/>
      <c r="G32" s="73">
        <v>7264</v>
      </c>
      <c r="H32" s="20">
        <f t="shared" si="2"/>
        <v>0.72756410256410253</v>
      </c>
      <c r="I32" s="19">
        <f t="shared" si="0"/>
        <v>9984</v>
      </c>
    </row>
    <row r="33" spans="1:16" ht="12.75" customHeight="1" x14ac:dyDescent="0.2">
      <c r="A33" s="308"/>
      <c r="B33" s="313"/>
      <c r="C33" s="18" t="s">
        <v>478</v>
      </c>
      <c r="D33" s="19">
        <v>0</v>
      </c>
      <c r="E33" s="20" t="s">
        <v>165</v>
      </c>
      <c r="F33" s="14"/>
      <c r="G33" s="19">
        <v>0</v>
      </c>
      <c r="H33" s="20" t="s">
        <v>165</v>
      </c>
      <c r="I33" s="11">
        <f t="shared" si="0"/>
        <v>0</v>
      </c>
    </row>
    <row r="34" spans="1:16" ht="12.75" customHeight="1" x14ac:dyDescent="0.2">
      <c r="A34" s="308"/>
      <c r="B34" s="313"/>
      <c r="C34" s="18" t="s">
        <v>105</v>
      </c>
      <c r="D34" s="11">
        <v>960</v>
      </c>
      <c r="E34" s="12">
        <f t="shared" si="1"/>
        <v>0.5714285714285714</v>
      </c>
      <c r="F34" s="11"/>
      <c r="G34" s="11">
        <v>720</v>
      </c>
      <c r="H34" s="12">
        <f t="shared" si="2"/>
        <v>0.42857142857142855</v>
      </c>
      <c r="I34" s="11">
        <f t="shared" si="0"/>
        <v>1680</v>
      </c>
      <c r="N34" s="16"/>
      <c r="O34" s="16"/>
      <c r="P34" s="16"/>
    </row>
    <row r="35" spans="1:16" ht="12.75" customHeight="1" x14ac:dyDescent="0.2">
      <c r="A35" s="308"/>
      <c r="B35" s="313"/>
      <c r="C35" s="18" t="s">
        <v>477</v>
      </c>
      <c r="D35" s="19">
        <v>0</v>
      </c>
      <c r="E35" s="20" t="s">
        <v>165</v>
      </c>
      <c r="F35" s="11"/>
      <c r="G35" s="19">
        <v>0</v>
      </c>
      <c r="H35" s="20" t="s">
        <v>165</v>
      </c>
      <c r="I35" s="11">
        <f t="shared" si="0"/>
        <v>0</v>
      </c>
    </row>
    <row r="36" spans="1:16" ht="12.75" customHeight="1" x14ac:dyDescent="0.2">
      <c r="A36" s="308"/>
      <c r="B36" s="313"/>
      <c r="C36" s="18" t="s">
        <v>476</v>
      </c>
      <c r="D36" s="19">
        <v>0</v>
      </c>
      <c r="E36" s="20" t="s">
        <v>165</v>
      </c>
      <c r="F36" s="11"/>
      <c r="G36" s="19">
        <v>0</v>
      </c>
      <c r="H36" s="20" t="s">
        <v>165</v>
      </c>
      <c r="I36" s="11">
        <f t="shared" si="0"/>
        <v>0</v>
      </c>
    </row>
    <row r="37" spans="1:16" ht="12.75" customHeight="1" x14ac:dyDescent="0.2">
      <c r="A37" s="308"/>
      <c r="B37" s="313"/>
      <c r="C37" s="18" t="s">
        <v>475</v>
      </c>
      <c r="D37" s="17">
        <v>1440</v>
      </c>
      <c r="E37" s="12">
        <f t="shared" si="1"/>
        <v>0.5</v>
      </c>
      <c r="F37" s="11"/>
      <c r="G37" s="17">
        <v>1440</v>
      </c>
      <c r="H37" s="12">
        <f t="shared" si="2"/>
        <v>0.5</v>
      </c>
      <c r="I37" s="11">
        <f t="shared" si="0"/>
        <v>2880</v>
      </c>
    </row>
    <row r="38" spans="1:16" ht="12.75" customHeight="1" thickBot="1" x14ac:dyDescent="0.25">
      <c r="A38" s="308"/>
      <c r="B38" s="314"/>
      <c r="C38" s="276" t="s">
        <v>26</v>
      </c>
      <c r="D38" s="205">
        <f>SUM(D22:D37)</f>
        <v>19520</v>
      </c>
      <c r="E38" s="206">
        <f t="shared" si="1"/>
        <v>0.49213392496974584</v>
      </c>
      <c r="F38" s="208"/>
      <c r="G38" s="205">
        <f>SUM(G22:G37)</f>
        <v>20144</v>
      </c>
      <c r="H38" s="206">
        <f t="shared" si="2"/>
        <v>0.50786607503025416</v>
      </c>
      <c r="I38" s="208">
        <f t="shared" si="0"/>
        <v>39664</v>
      </c>
    </row>
    <row r="39" spans="1:16" ht="12.75" customHeight="1" thickBot="1" x14ac:dyDescent="0.25">
      <c r="A39" s="296" t="s">
        <v>515</v>
      </c>
      <c r="B39" s="297"/>
      <c r="C39" s="298"/>
      <c r="D39" s="245">
        <f>SUM(D21,D38)</f>
        <v>19520</v>
      </c>
      <c r="E39" s="246">
        <f t="shared" si="1"/>
        <v>0.49213392496974584</v>
      </c>
      <c r="F39" s="247"/>
      <c r="G39" s="245">
        <f>SUM(G21,G38)</f>
        <v>20144</v>
      </c>
      <c r="H39" s="246">
        <f t="shared" si="2"/>
        <v>0.50786607503025416</v>
      </c>
      <c r="I39" s="247">
        <f t="shared" si="0"/>
        <v>39664</v>
      </c>
    </row>
    <row r="40" spans="1:16" ht="12.75" customHeight="1" x14ac:dyDescent="0.2">
      <c r="A40" s="315" t="s">
        <v>133</v>
      </c>
      <c r="B40" s="309" t="s">
        <v>509</v>
      </c>
      <c r="C40" s="192" t="s">
        <v>86</v>
      </c>
      <c r="D40" s="79"/>
      <c r="E40" s="78"/>
      <c r="F40" s="79"/>
      <c r="G40" s="79"/>
      <c r="H40" s="78"/>
      <c r="I40" s="79"/>
      <c r="N40" s="16"/>
      <c r="O40" s="16"/>
      <c r="P40" s="16"/>
    </row>
    <row r="41" spans="1:16" ht="12.75" customHeight="1" x14ac:dyDescent="0.2">
      <c r="A41" s="316"/>
      <c r="B41" s="316"/>
      <c r="C41" s="18" t="s">
        <v>20</v>
      </c>
      <c r="D41" s="19">
        <v>0</v>
      </c>
      <c r="E41" s="20" t="s">
        <v>165</v>
      </c>
      <c r="F41" s="14"/>
      <c r="G41" s="19">
        <v>0</v>
      </c>
      <c r="H41" s="20" t="s">
        <v>165</v>
      </c>
      <c r="I41" s="11">
        <f t="shared" si="0"/>
        <v>0</v>
      </c>
      <c r="N41" s="16"/>
      <c r="O41" s="16"/>
      <c r="P41" s="16"/>
    </row>
    <row r="42" spans="1:16" ht="12.75" customHeight="1" x14ac:dyDescent="0.2">
      <c r="A42" s="316"/>
      <c r="B42" s="316"/>
      <c r="C42" s="18" t="s">
        <v>7</v>
      </c>
      <c r="D42" s="11">
        <v>1056</v>
      </c>
      <c r="E42" s="12">
        <f t="shared" si="1"/>
        <v>0.30555555555555558</v>
      </c>
      <c r="F42" s="11"/>
      <c r="G42" s="11">
        <v>2400</v>
      </c>
      <c r="H42" s="12">
        <f t="shared" si="2"/>
        <v>0.69444444444444442</v>
      </c>
      <c r="I42" s="11">
        <f t="shared" si="0"/>
        <v>3456</v>
      </c>
    </row>
    <row r="43" spans="1:16" ht="12.75" customHeight="1" x14ac:dyDescent="0.2">
      <c r="A43" s="316"/>
      <c r="B43" s="316"/>
      <c r="C43" s="18" t="s">
        <v>357</v>
      </c>
      <c r="D43" s="19">
        <v>0</v>
      </c>
      <c r="E43" s="20" t="s">
        <v>165</v>
      </c>
      <c r="F43" s="11"/>
      <c r="G43" s="19">
        <v>0</v>
      </c>
      <c r="H43" s="20" t="s">
        <v>165</v>
      </c>
      <c r="I43" s="11">
        <f t="shared" si="0"/>
        <v>0</v>
      </c>
    </row>
    <row r="44" spans="1:16" ht="12.75" customHeight="1" x14ac:dyDescent="0.2">
      <c r="A44" s="316"/>
      <c r="B44" s="316"/>
      <c r="C44" s="18" t="s">
        <v>21</v>
      </c>
      <c r="D44" s="19">
        <v>0</v>
      </c>
      <c r="E44" s="20" t="s">
        <v>165</v>
      </c>
      <c r="F44" s="11"/>
      <c r="G44" s="19">
        <v>0</v>
      </c>
      <c r="H44" s="20" t="s">
        <v>165</v>
      </c>
      <c r="I44" s="11">
        <f t="shared" si="0"/>
        <v>0</v>
      </c>
    </row>
    <row r="45" spans="1:16" ht="12.75" customHeight="1" x14ac:dyDescent="0.2">
      <c r="A45" s="316"/>
      <c r="B45" s="316"/>
      <c r="C45" s="18" t="s">
        <v>22</v>
      </c>
      <c r="D45" s="11">
        <v>1872</v>
      </c>
      <c r="E45" s="12">
        <f t="shared" si="1"/>
        <v>1</v>
      </c>
      <c r="F45" s="11"/>
      <c r="G45" s="11">
        <v>0</v>
      </c>
      <c r="H45" s="12">
        <f t="shared" si="2"/>
        <v>0</v>
      </c>
      <c r="I45" s="11">
        <f t="shared" si="0"/>
        <v>1872</v>
      </c>
    </row>
    <row r="46" spans="1:16" ht="12.75" customHeight="1" x14ac:dyDescent="0.2">
      <c r="A46" s="316"/>
      <c r="B46" s="316"/>
      <c r="C46" s="18" t="s">
        <v>23</v>
      </c>
      <c r="D46" s="199">
        <v>1776</v>
      </c>
      <c r="E46" s="200">
        <f t="shared" si="1"/>
        <v>0.67272727272727273</v>
      </c>
      <c r="F46" s="189"/>
      <c r="G46" s="199">
        <v>864</v>
      </c>
      <c r="H46" s="200">
        <f t="shared" si="2"/>
        <v>0.32727272727272727</v>
      </c>
      <c r="I46" s="199">
        <f t="shared" si="0"/>
        <v>2640</v>
      </c>
      <c r="O46" s="16"/>
      <c r="P46" s="16"/>
    </row>
    <row r="47" spans="1:16" ht="12.75" customHeight="1" x14ac:dyDescent="0.2">
      <c r="A47" s="316"/>
      <c r="B47" s="316"/>
      <c r="C47" s="18" t="s">
        <v>24</v>
      </c>
      <c r="D47" s="19">
        <v>0</v>
      </c>
      <c r="E47" s="20" t="s">
        <v>165</v>
      </c>
      <c r="F47" s="189"/>
      <c r="G47" s="19">
        <v>0</v>
      </c>
      <c r="H47" s="20" t="s">
        <v>165</v>
      </c>
      <c r="I47" s="199">
        <f t="shared" si="0"/>
        <v>0</v>
      </c>
    </row>
    <row r="48" spans="1:16" ht="12.75" customHeight="1" x14ac:dyDescent="0.2">
      <c r="A48" s="316"/>
      <c r="B48" s="316"/>
      <c r="C48" s="18" t="s">
        <v>25</v>
      </c>
      <c r="D48" s="199">
        <v>0</v>
      </c>
      <c r="E48" s="200">
        <f t="shared" si="1"/>
        <v>0</v>
      </c>
      <c r="F48" s="189"/>
      <c r="G48" s="199">
        <v>912</v>
      </c>
      <c r="H48" s="200">
        <f t="shared" si="2"/>
        <v>1</v>
      </c>
      <c r="I48" s="199">
        <f t="shared" si="0"/>
        <v>912</v>
      </c>
      <c r="N48" s="16"/>
      <c r="O48" s="16"/>
      <c r="P48" s="16"/>
    </row>
    <row r="49" spans="1:16" ht="12.75" customHeight="1" x14ac:dyDescent="0.2">
      <c r="A49" s="316"/>
      <c r="B49" s="316"/>
      <c r="C49" s="61" t="s">
        <v>91</v>
      </c>
      <c r="D49" s="59">
        <f>SUM(D41:D48)</f>
        <v>4704</v>
      </c>
      <c r="E49" s="60">
        <f t="shared" si="1"/>
        <v>0.52972972972972976</v>
      </c>
      <c r="F49" s="59"/>
      <c r="G49" s="59">
        <f>SUM(G41:G48)</f>
        <v>4176</v>
      </c>
      <c r="H49" s="60">
        <f t="shared" si="2"/>
        <v>0.4702702702702703</v>
      </c>
      <c r="I49" s="59">
        <f t="shared" si="0"/>
        <v>8880</v>
      </c>
    </row>
    <row r="50" spans="1:16" ht="12.75" customHeight="1" x14ac:dyDescent="0.2">
      <c r="A50" s="316"/>
      <c r="B50" s="316"/>
      <c r="C50" s="192" t="s">
        <v>129</v>
      </c>
      <c r="D50" s="79"/>
      <c r="E50" s="78"/>
      <c r="F50" s="79"/>
      <c r="G50" s="79"/>
      <c r="H50" s="78"/>
      <c r="I50" s="79"/>
      <c r="N50" s="16"/>
      <c r="O50" s="16"/>
      <c r="P50" s="16"/>
    </row>
    <row r="51" spans="1:16" ht="12.75" customHeight="1" x14ac:dyDescent="0.2">
      <c r="A51" s="316"/>
      <c r="B51" s="316"/>
      <c r="C51" s="18" t="s">
        <v>8</v>
      </c>
      <c r="D51" s="19">
        <v>0</v>
      </c>
      <c r="E51" s="20" t="s">
        <v>165</v>
      </c>
      <c r="F51" s="19"/>
      <c r="G51" s="19">
        <v>0</v>
      </c>
      <c r="H51" s="20" t="s">
        <v>165</v>
      </c>
      <c r="I51" s="19">
        <f t="shared" si="0"/>
        <v>0</v>
      </c>
      <c r="N51" s="16"/>
      <c r="O51" s="16"/>
      <c r="P51" s="16"/>
    </row>
    <row r="52" spans="1:16" ht="12.75" customHeight="1" x14ac:dyDescent="0.2">
      <c r="A52" s="316"/>
      <c r="B52" s="316"/>
      <c r="C52" s="18" t="s">
        <v>1</v>
      </c>
      <c r="D52" s="11">
        <v>1984</v>
      </c>
      <c r="E52" s="12">
        <f t="shared" si="1"/>
        <v>0.44285714285714284</v>
      </c>
      <c r="F52" s="11"/>
      <c r="G52" s="11">
        <v>2496</v>
      </c>
      <c r="H52" s="12">
        <f t="shared" si="2"/>
        <v>0.55714285714285716</v>
      </c>
      <c r="I52" s="11">
        <f t="shared" si="0"/>
        <v>4480</v>
      </c>
      <c r="N52" s="16"/>
      <c r="O52" s="16"/>
      <c r="P52" s="16"/>
    </row>
    <row r="53" spans="1:16" ht="12.75" customHeight="1" x14ac:dyDescent="0.2">
      <c r="A53" s="316"/>
      <c r="B53" s="316"/>
      <c r="C53" s="18" t="s">
        <v>2</v>
      </c>
      <c r="D53" s="19">
        <v>0</v>
      </c>
      <c r="E53" s="20" t="s">
        <v>165</v>
      </c>
      <c r="F53" s="11"/>
      <c r="G53" s="19">
        <v>0</v>
      </c>
      <c r="H53" s="20" t="s">
        <v>165</v>
      </c>
      <c r="I53" s="11">
        <f t="shared" si="0"/>
        <v>0</v>
      </c>
    </row>
    <row r="54" spans="1:16" ht="12.75" customHeight="1" x14ac:dyDescent="0.2">
      <c r="A54" s="316"/>
      <c r="B54" s="316"/>
      <c r="C54" s="18" t="s">
        <v>3</v>
      </c>
      <c r="D54" s="17">
        <v>0</v>
      </c>
      <c r="E54" s="12">
        <f t="shared" si="1"/>
        <v>0</v>
      </c>
      <c r="F54" s="11"/>
      <c r="G54" s="11">
        <v>1152</v>
      </c>
      <c r="H54" s="12">
        <f t="shared" si="2"/>
        <v>1</v>
      </c>
      <c r="I54" s="11">
        <f t="shared" si="0"/>
        <v>1152</v>
      </c>
      <c r="N54" s="16"/>
      <c r="O54" s="16"/>
      <c r="P54" s="16"/>
    </row>
    <row r="55" spans="1:16" ht="12.75" customHeight="1" x14ac:dyDescent="0.2">
      <c r="A55" s="316"/>
      <c r="B55" s="316"/>
      <c r="C55" s="191" t="s">
        <v>9</v>
      </c>
      <c r="D55" s="19">
        <v>0</v>
      </c>
      <c r="E55" s="20" t="s">
        <v>165</v>
      </c>
      <c r="F55" s="11"/>
      <c r="G55" s="19">
        <v>0</v>
      </c>
      <c r="H55" s="20" t="s">
        <v>165</v>
      </c>
      <c r="I55" s="11">
        <f t="shared" si="0"/>
        <v>0</v>
      </c>
    </row>
    <row r="56" spans="1:16" ht="12.75" customHeight="1" x14ac:dyDescent="0.2">
      <c r="A56" s="316"/>
      <c r="B56" s="316"/>
      <c r="C56" s="18" t="s">
        <v>4</v>
      </c>
      <c r="D56" s="11">
        <v>0</v>
      </c>
      <c r="E56" s="12">
        <f t="shared" si="1"/>
        <v>0</v>
      </c>
      <c r="F56" s="11"/>
      <c r="G56" s="11">
        <v>1392</v>
      </c>
      <c r="H56" s="12">
        <f t="shared" si="2"/>
        <v>1</v>
      </c>
      <c r="I56" s="11">
        <f t="shared" si="0"/>
        <v>1392</v>
      </c>
      <c r="O56" s="16"/>
      <c r="P56" s="16"/>
    </row>
    <row r="57" spans="1:16" ht="12.75" customHeight="1" x14ac:dyDescent="0.2">
      <c r="A57" s="316"/>
      <c r="B57" s="316"/>
      <c r="C57" s="18" t="s">
        <v>10</v>
      </c>
      <c r="D57" s="19">
        <v>0</v>
      </c>
      <c r="E57" s="20" t="s">
        <v>165</v>
      </c>
      <c r="F57" s="11"/>
      <c r="G57" s="19">
        <v>0</v>
      </c>
      <c r="H57" s="20" t="s">
        <v>165</v>
      </c>
      <c r="I57" s="11">
        <f t="shared" si="0"/>
        <v>0</v>
      </c>
    </row>
    <row r="58" spans="1:16" ht="12.75" customHeight="1" x14ac:dyDescent="0.2">
      <c r="A58" s="316"/>
      <c r="B58" s="316"/>
      <c r="C58" s="188" t="s">
        <v>52</v>
      </c>
      <c r="D58" s="7">
        <v>0</v>
      </c>
      <c r="E58" s="100">
        <f t="shared" si="1"/>
        <v>0</v>
      </c>
      <c r="F58" s="7"/>
      <c r="G58" s="7">
        <v>2112</v>
      </c>
      <c r="H58" s="100">
        <f t="shared" si="2"/>
        <v>1</v>
      </c>
      <c r="I58" s="7">
        <f t="shared" si="0"/>
        <v>2112</v>
      </c>
    </row>
    <row r="59" spans="1:16" ht="12.75" customHeight="1" x14ac:dyDescent="0.2">
      <c r="A59" s="316"/>
      <c r="B59" s="316"/>
      <c r="C59" s="18" t="s">
        <v>5</v>
      </c>
      <c r="D59" s="7">
        <v>1872</v>
      </c>
      <c r="E59" s="100">
        <f t="shared" si="1"/>
        <v>1</v>
      </c>
      <c r="F59" s="7"/>
      <c r="G59" s="7">
        <v>0</v>
      </c>
      <c r="H59" s="100">
        <f t="shared" si="2"/>
        <v>0</v>
      </c>
      <c r="I59" s="7">
        <f t="shared" si="0"/>
        <v>1872</v>
      </c>
    </row>
    <row r="60" spans="1:16" ht="12.75" customHeight="1" x14ac:dyDescent="0.2">
      <c r="A60" s="316"/>
      <c r="B60" s="316"/>
      <c r="C60" s="61" t="s">
        <v>91</v>
      </c>
      <c r="D60" s="59">
        <f>SUM(D51:D59)</f>
        <v>3856</v>
      </c>
      <c r="E60" s="60">
        <f t="shared" si="1"/>
        <v>0.35029069767441862</v>
      </c>
      <c r="F60" s="59"/>
      <c r="G60" s="59">
        <f>SUM(G51:G59)</f>
        <v>7152</v>
      </c>
      <c r="H60" s="60">
        <f t="shared" si="2"/>
        <v>0.64970930232558144</v>
      </c>
      <c r="I60" s="59">
        <f t="shared" si="0"/>
        <v>11008</v>
      </c>
      <c r="N60" s="16"/>
      <c r="O60" s="16"/>
      <c r="P60" s="16"/>
    </row>
    <row r="61" spans="1:16" ht="12.75" customHeight="1" x14ac:dyDescent="0.2">
      <c r="A61" s="316"/>
      <c r="B61" s="316"/>
      <c r="C61" s="192" t="s">
        <v>87</v>
      </c>
      <c r="D61" s="79"/>
      <c r="E61" s="78"/>
      <c r="F61" s="79"/>
      <c r="G61" s="79"/>
      <c r="H61" s="78"/>
      <c r="I61" s="79"/>
    </row>
    <row r="62" spans="1:16" ht="12.75" customHeight="1" x14ac:dyDescent="0.2">
      <c r="A62" s="316"/>
      <c r="B62" s="316"/>
      <c r="C62" s="18" t="s">
        <v>38</v>
      </c>
      <c r="D62" s="11">
        <v>0</v>
      </c>
      <c r="E62" s="12">
        <f t="shared" si="1"/>
        <v>0</v>
      </c>
      <c r="F62" s="11"/>
      <c r="G62" s="11">
        <v>1024</v>
      </c>
      <c r="H62" s="12">
        <f t="shared" si="2"/>
        <v>1</v>
      </c>
      <c r="I62" s="11">
        <f t="shared" si="0"/>
        <v>1024</v>
      </c>
      <c r="N62" s="16"/>
      <c r="O62" s="16"/>
      <c r="P62" s="16"/>
    </row>
    <row r="63" spans="1:16" ht="12.75" customHeight="1" x14ac:dyDescent="0.2">
      <c r="A63" s="316"/>
      <c r="B63" s="316"/>
      <c r="C63" s="18" t="s">
        <v>0</v>
      </c>
      <c r="D63" s="19">
        <v>0</v>
      </c>
      <c r="E63" s="20" t="s">
        <v>165</v>
      </c>
      <c r="F63" s="11"/>
      <c r="G63" s="19">
        <v>0</v>
      </c>
      <c r="H63" s="20" t="s">
        <v>165</v>
      </c>
      <c r="I63" s="11">
        <f t="shared" si="0"/>
        <v>0</v>
      </c>
    </row>
    <row r="64" spans="1:16" ht="12.75" customHeight="1" x14ac:dyDescent="0.2">
      <c r="A64" s="316"/>
      <c r="B64" s="316"/>
      <c r="C64" s="18" t="s">
        <v>36</v>
      </c>
      <c r="D64" s="11">
        <v>1008</v>
      </c>
      <c r="E64" s="12">
        <f t="shared" si="1"/>
        <v>0.28251121076233182</v>
      </c>
      <c r="F64" s="11"/>
      <c r="G64" s="11">
        <v>2560</v>
      </c>
      <c r="H64" s="12">
        <f t="shared" si="2"/>
        <v>0.71748878923766812</v>
      </c>
      <c r="I64" s="11">
        <f t="shared" si="0"/>
        <v>3568</v>
      </c>
      <c r="N64" s="16"/>
      <c r="O64" s="16"/>
      <c r="P64" s="16"/>
    </row>
    <row r="65" spans="1:16" ht="12.75" customHeight="1" x14ac:dyDescent="0.2">
      <c r="A65" s="316"/>
      <c r="B65" s="316"/>
      <c r="C65" s="18" t="s">
        <v>39</v>
      </c>
      <c r="D65" s="11">
        <v>1824</v>
      </c>
      <c r="E65" s="12">
        <f t="shared" si="1"/>
        <v>0.66666666666666663</v>
      </c>
      <c r="F65" s="11"/>
      <c r="G65" s="11">
        <v>912</v>
      </c>
      <c r="H65" s="12">
        <f t="shared" si="2"/>
        <v>0.33333333333333331</v>
      </c>
      <c r="I65" s="11">
        <f t="shared" si="0"/>
        <v>2736</v>
      </c>
      <c r="N65" s="16"/>
      <c r="O65" s="16"/>
      <c r="P65" s="16"/>
    </row>
    <row r="66" spans="1:16" ht="12.75" customHeight="1" x14ac:dyDescent="0.2">
      <c r="A66" s="316"/>
      <c r="B66" s="316"/>
      <c r="C66" s="191" t="s">
        <v>6</v>
      </c>
      <c r="D66" s="11">
        <v>8672</v>
      </c>
      <c r="E66" s="12">
        <f t="shared" si="1"/>
        <v>0.42146189735614309</v>
      </c>
      <c r="F66" s="11"/>
      <c r="G66" s="11">
        <v>11904</v>
      </c>
      <c r="H66" s="12">
        <f t="shared" si="2"/>
        <v>0.57853810264385697</v>
      </c>
      <c r="I66" s="11">
        <f t="shared" si="0"/>
        <v>20576</v>
      </c>
      <c r="N66" s="16"/>
      <c r="O66" s="16"/>
      <c r="P66" s="16"/>
    </row>
    <row r="67" spans="1:16" ht="12.75" customHeight="1" x14ac:dyDescent="0.2">
      <c r="A67" s="316"/>
      <c r="B67" s="316"/>
      <c r="C67" s="61" t="s">
        <v>91</v>
      </c>
      <c r="D67" s="59">
        <f>SUM(D62:D66)</f>
        <v>11504</v>
      </c>
      <c r="E67" s="60">
        <f t="shared" si="1"/>
        <v>0.41227064220183485</v>
      </c>
      <c r="F67" s="59"/>
      <c r="G67" s="59">
        <f>SUM(G62:G66)</f>
        <v>16400</v>
      </c>
      <c r="H67" s="60">
        <f t="shared" si="2"/>
        <v>0.58772935779816515</v>
      </c>
      <c r="I67" s="59">
        <f t="shared" si="0"/>
        <v>27904</v>
      </c>
      <c r="N67" s="16"/>
      <c r="O67" s="16"/>
      <c r="P67" s="16"/>
    </row>
    <row r="68" spans="1:16" ht="12.75" customHeight="1" x14ac:dyDescent="0.2">
      <c r="A68" s="316"/>
      <c r="B68" s="316"/>
      <c r="C68" s="192" t="s">
        <v>159</v>
      </c>
      <c r="D68" s="59"/>
      <c r="E68" s="60"/>
      <c r="F68" s="59"/>
      <c r="G68" s="59"/>
      <c r="H68" s="60"/>
      <c r="I68" s="59"/>
    </row>
    <row r="69" spans="1:16" ht="12.75" customHeight="1" x14ac:dyDescent="0.2">
      <c r="A69" s="316"/>
      <c r="B69" s="316"/>
      <c r="C69" s="18" t="s">
        <v>487</v>
      </c>
      <c r="D69" s="11">
        <v>2256</v>
      </c>
      <c r="E69" s="12">
        <f t="shared" si="1"/>
        <v>0.27647058823529413</v>
      </c>
      <c r="F69" s="11"/>
      <c r="G69" s="11">
        <v>5904</v>
      </c>
      <c r="H69" s="12">
        <f t="shared" si="2"/>
        <v>0.72352941176470587</v>
      </c>
      <c r="I69" s="11">
        <f t="shared" si="0"/>
        <v>8160</v>
      </c>
    </row>
    <row r="70" spans="1:16" ht="12.75" customHeight="1" x14ac:dyDescent="0.2">
      <c r="A70" s="316"/>
      <c r="B70" s="316"/>
      <c r="C70" s="18" t="s">
        <v>488</v>
      </c>
      <c r="D70" s="11">
        <v>384</v>
      </c>
      <c r="E70" s="12">
        <f t="shared" si="1"/>
        <v>1</v>
      </c>
      <c r="F70" s="11"/>
      <c r="G70" s="11">
        <v>0</v>
      </c>
      <c r="H70" s="12">
        <f t="shared" si="2"/>
        <v>0</v>
      </c>
      <c r="I70" s="11">
        <f t="shared" si="0"/>
        <v>384</v>
      </c>
      <c r="N70" s="16"/>
      <c r="O70" s="16"/>
      <c r="P70" s="16"/>
    </row>
    <row r="71" spans="1:16" ht="12.75" customHeight="1" x14ac:dyDescent="0.2">
      <c r="A71" s="316"/>
      <c r="B71" s="316"/>
      <c r="C71" s="18" t="s">
        <v>15</v>
      </c>
      <c r="D71" s="199">
        <v>1440</v>
      </c>
      <c r="E71" s="100">
        <f t="shared" si="1"/>
        <v>0.16697588126159554</v>
      </c>
      <c r="F71" s="7"/>
      <c r="G71" s="199">
        <v>7184</v>
      </c>
      <c r="H71" s="100">
        <f t="shared" si="2"/>
        <v>0.83302411873840443</v>
      </c>
      <c r="I71" s="7">
        <f t="shared" si="0"/>
        <v>8624</v>
      </c>
    </row>
    <row r="72" spans="1:16" ht="12.75" customHeight="1" x14ac:dyDescent="0.2">
      <c r="A72" s="316"/>
      <c r="B72" s="316"/>
      <c r="C72" s="18" t="s">
        <v>16</v>
      </c>
      <c r="D72" s="199">
        <v>3808</v>
      </c>
      <c r="E72" s="100">
        <f t="shared" si="1"/>
        <v>0.38449111470113084</v>
      </c>
      <c r="F72" s="7"/>
      <c r="G72" s="199">
        <v>6096</v>
      </c>
      <c r="H72" s="100">
        <f t="shared" si="2"/>
        <v>0.61550888529886916</v>
      </c>
      <c r="I72" s="7">
        <f t="shared" si="0"/>
        <v>9904</v>
      </c>
      <c r="N72" s="16"/>
      <c r="O72" s="16"/>
    </row>
    <row r="73" spans="1:16" ht="12.75" customHeight="1" x14ac:dyDescent="0.2">
      <c r="A73" s="316"/>
      <c r="B73" s="316"/>
      <c r="C73" s="18" t="s">
        <v>17</v>
      </c>
      <c r="D73" s="11">
        <v>1728</v>
      </c>
      <c r="E73" s="12">
        <f t="shared" si="1"/>
        <v>0.46153846153846156</v>
      </c>
      <c r="F73" s="11"/>
      <c r="G73" s="11">
        <v>2016</v>
      </c>
      <c r="H73" s="12">
        <f t="shared" si="2"/>
        <v>0.53846153846153844</v>
      </c>
      <c r="I73" s="11">
        <f t="shared" si="0"/>
        <v>3744</v>
      </c>
      <c r="N73" s="16"/>
      <c r="O73" s="16"/>
      <c r="P73" s="16"/>
    </row>
    <row r="74" spans="1:16" ht="12.75" customHeight="1" x14ac:dyDescent="0.2">
      <c r="A74" s="316"/>
      <c r="B74" s="316"/>
      <c r="C74" s="18" t="s">
        <v>18</v>
      </c>
      <c r="D74" s="11">
        <v>0</v>
      </c>
      <c r="E74" s="12">
        <f t="shared" si="1"/>
        <v>0</v>
      </c>
      <c r="F74" s="11"/>
      <c r="G74" s="11">
        <v>2064</v>
      </c>
      <c r="H74" s="12">
        <f t="shared" si="2"/>
        <v>1</v>
      </c>
      <c r="I74" s="11">
        <f t="shared" ref="I74:I127" si="3">+D74+G74</f>
        <v>2064</v>
      </c>
      <c r="N74" s="16"/>
      <c r="O74" s="16"/>
      <c r="P74" s="16"/>
    </row>
    <row r="75" spans="1:16" ht="12.75" customHeight="1" x14ac:dyDescent="0.2">
      <c r="A75" s="316"/>
      <c r="B75" s="316"/>
      <c r="C75" s="18" t="s">
        <v>139</v>
      </c>
      <c r="D75" s="19">
        <v>0</v>
      </c>
      <c r="E75" s="20" t="s">
        <v>165</v>
      </c>
      <c r="F75" s="11"/>
      <c r="G75" s="19">
        <v>0</v>
      </c>
      <c r="H75" s="20" t="s">
        <v>165</v>
      </c>
      <c r="I75" s="11">
        <f t="shared" si="3"/>
        <v>0</v>
      </c>
    </row>
    <row r="76" spans="1:16" ht="12.75" customHeight="1" x14ac:dyDescent="0.2">
      <c r="A76" s="316"/>
      <c r="B76" s="316"/>
      <c r="C76" s="18" t="s">
        <v>489</v>
      </c>
      <c r="D76" s="11">
        <v>1152</v>
      </c>
      <c r="E76" s="12">
        <f t="shared" ref="E76:E127" si="4">+D76/$I76</f>
        <v>1</v>
      </c>
      <c r="F76" s="11"/>
      <c r="G76" s="11">
        <v>0</v>
      </c>
      <c r="H76" s="12">
        <f t="shared" ref="H76:H127" si="5">+G76/$I76</f>
        <v>0</v>
      </c>
      <c r="I76" s="11">
        <f t="shared" si="3"/>
        <v>1152</v>
      </c>
    </row>
    <row r="77" spans="1:16" ht="12.75" customHeight="1" x14ac:dyDescent="0.2">
      <c r="A77" s="316"/>
      <c r="B77" s="316"/>
      <c r="C77" s="18" t="s">
        <v>19</v>
      </c>
      <c r="D77" s="11">
        <v>2112</v>
      </c>
      <c r="E77" s="12">
        <f t="shared" si="4"/>
        <v>0.37606837606837606</v>
      </c>
      <c r="F77" s="11"/>
      <c r="G77" s="11">
        <v>3504</v>
      </c>
      <c r="H77" s="12">
        <f t="shared" si="5"/>
        <v>0.62393162393162394</v>
      </c>
      <c r="I77" s="11">
        <f t="shared" si="3"/>
        <v>5616</v>
      </c>
      <c r="N77" s="16"/>
      <c r="O77" s="16"/>
      <c r="P77" s="16"/>
    </row>
    <row r="78" spans="1:16" ht="12.75" customHeight="1" thickBot="1" x14ac:dyDescent="0.25">
      <c r="A78" s="316"/>
      <c r="B78" s="316"/>
      <c r="C78" s="242" t="s">
        <v>91</v>
      </c>
      <c r="D78" s="243">
        <f>SUM(D69:D77)</f>
        <v>12880</v>
      </c>
      <c r="E78" s="244">
        <f t="shared" si="4"/>
        <v>0.3248587570621469</v>
      </c>
      <c r="F78" s="243"/>
      <c r="G78" s="243">
        <f>SUM(G69:G77)</f>
        <v>26768</v>
      </c>
      <c r="H78" s="244">
        <f t="shared" si="5"/>
        <v>0.67514124293785316</v>
      </c>
      <c r="I78" s="243">
        <f t="shared" si="3"/>
        <v>39648</v>
      </c>
      <c r="N78" s="16"/>
      <c r="O78" s="16"/>
      <c r="P78" s="16"/>
    </row>
    <row r="79" spans="1:16" ht="12.75" customHeight="1" x14ac:dyDescent="0.2">
      <c r="A79" s="299" t="s">
        <v>133</v>
      </c>
      <c r="B79" s="310" t="s">
        <v>509</v>
      </c>
      <c r="C79" s="192" t="s">
        <v>325</v>
      </c>
      <c r="D79" s="241"/>
      <c r="E79" s="78"/>
      <c r="F79" s="79"/>
      <c r="G79" s="241"/>
      <c r="H79" s="78"/>
      <c r="I79" s="79"/>
    </row>
    <row r="80" spans="1:16" x14ac:dyDescent="0.2">
      <c r="A80" s="317"/>
      <c r="B80" s="299"/>
      <c r="C80" s="191" t="s">
        <v>498</v>
      </c>
      <c r="D80" s="19">
        <v>0</v>
      </c>
      <c r="E80" s="20" t="s">
        <v>165</v>
      </c>
      <c r="F80" s="19"/>
      <c r="G80" s="19">
        <v>0</v>
      </c>
      <c r="H80" s="20" t="s">
        <v>165</v>
      </c>
      <c r="I80" s="19">
        <f t="shared" si="3"/>
        <v>0</v>
      </c>
    </row>
    <row r="81" spans="1:16" x14ac:dyDescent="0.2">
      <c r="A81" s="317"/>
      <c r="B81" s="299"/>
      <c r="C81" s="191" t="s">
        <v>491</v>
      </c>
      <c r="D81" s="19">
        <v>0</v>
      </c>
      <c r="E81" s="20" t="s">
        <v>165</v>
      </c>
      <c r="F81" s="19"/>
      <c r="G81" s="19">
        <v>0</v>
      </c>
      <c r="H81" s="20" t="s">
        <v>165</v>
      </c>
      <c r="I81" s="19">
        <f t="shared" si="3"/>
        <v>0</v>
      </c>
      <c r="N81" s="16"/>
      <c r="O81" s="16"/>
      <c r="P81" s="16"/>
    </row>
    <row r="82" spans="1:16" x14ac:dyDescent="0.2">
      <c r="A82" s="317"/>
      <c r="B82" s="299"/>
      <c r="C82" s="191" t="s">
        <v>499</v>
      </c>
      <c r="D82" s="19">
        <v>0</v>
      </c>
      <c r="E82" s="20" t="s">
        <v>165</v>
      </c>
      <c r="F82" s="19"/>
      <c r="G82" s="19">
        <v>0</v>
      </c>
      <c r="H82" s="20" t="s">
        <v>165</v>
      </c>
      <c r="I82" s="19">
        <f t="shared" si="3"/>
        <v>0</v>
      </c>
      <c r="N82" s="16"/>
      <c r="O82" s="16"/>
      <c r="P82" s="16"/>
    </row>
    <row r="83" spans="1:16" x14ac:dyDescent="0.2">
      <c r="A83" s="317"/>
      <c r="B83" s="299"/>
      <c r="C83" s="18" t="s">
        <v>492</v>
      </c>
      <c r="D83" s="19">
        <v>0</v>
      </c>
      <c r="E83" s="20" t="s">
        <v>165</v>
      </c>
      <c r="F83" s="19"/>
      <c r="G83" s="19">
        <v>0</v>
      </c>
      <c r="H83" s="20" t="s">
        <v>165</v>
      </c>
      <c r="I83" s="19">
        <f t="shared" si="3"/>
        <v>0</v>
      </c>
      <c r="N83" s="16"/>
      <c r="O83" s="16"/>
      <c r="P83" s="16"/>
    </row>
    <row r="84" spans="1:16" x14ac:dyDescent="0.2">
      <c r="A84" s="317"/>
      <c r="B84" s="299"/>
      <c r="C84" s="188" t="s">
        <v>500</v>
      </c>
      <c r="D84" s="19">
        <v>0</v>
      </c>
      <c r="E84" s="20" t="s">
        <v>165</v>
      </c>
      <c r="F84" s="19"/>
      <c r="G84" s="19">
        <v>0</v>
      </c>
      <c r="H84" s="20" t="s">
        <v>165</v>
      </c>
      <c r="I84" s="19">
        <f t="shared" si="3"/>
        <v>0</v>
      </c>
      <c r="N84" s="16"/>
      <c r="O84" s="16"/>
      <c r="P84" s="16"/>
    </row>
    <row r="85" spans="1:16" x14ac:dyDescent="0.2">
      <c r="A85" s="317"/>
      <c r="B85" s="299"/>
      <c r="C85" s="188" t="s">
        <v>493</v>
      </c>
      <c r="D85" s="19">
        <v>0</v>
      </c>
      <c r="E85" s="20" t="s">
        <v>165</v>
      </c>
      <c r="F85" s="19"/>
      <c r="G85" s="19">
        <v>0</v>
      </c>
      <c r="H85" s="20" t="s">
        <v>165</v>
      </c>
      <c r="I85" s="19">
        <f t="shared" si="3"/>
        <v>0</v>
      </c>
      <c r="N85" s="16"/>
      <c r="O85" s="16"/>
      <c r="P85" s="16"/>
    </row>
    <row r="86" spans="1:16" x14ac:dyDescent="0.2">
      <c r="A86" s="317"/>
      <c r="B86" s="299"/>
      <c r="C86" s="188" t="s">
        <v>494</v>
      </c>
      <c r="D86" s="19">
        <v>0</v>
      </c>
      <c r="E86" s="20" t="s">
        <v>165</v>
      </c>
      <c r="F86" s="11"/>
      <c r="G86" s="19">
        <v>0</v>
      </c>
      <c r="H86" s="20" t="s">
        <v>165</v>
      </c>
      <c r="I86" s="11">
        <f t="shared" si="3"/>
        <v>0</v>
      </c>
    </row>
    <row r="87" spans="1:16" x14ac:dyDescent="0.2">
      <c r="A87" s="317"/>
      <c r="B87" s="299"/>
      <c r="C87" s="188" t="s">
        <v>501</v>
      </c>
      <c r="D87" s="19">
        <v>0</v>
      </c>
      <c r="E87" s="20" t="s">
        <v>165</v>
      </c>
      <c r="F87" s="11"/>
      <c r="G87" s="19">
        <v>0</v>
      </c>
      <c r="H87" s="20" t="s">
        <v>165</v>
      </c>
      <c r="I87" s="11">
        <f t="shared" si="3"/>
        <v>0</v>
      </c>
      <c r="N87" s="16"/>
      <c r="O87" s="16"/>
      <c r="P87" s="16"/>
    </row>
    <row r="88" spans="1:16" ht="12.75" customHeight="1" x14ac:dyDescent="0.2">
      <c r="A88" s="317"/>
      <c r="B88" s="299"/>
      <c r="C88" s="18" t="s">
        <v>496</v>
      </c>
      <c r="D88" s="19">
        <v>0</v>
      </c>
      <c r="E88" s="20" t="s">
        <v>165</v>
      </c>
      <c r="F88" s="11"/>
      <c r="G88" s="19">
        <v>0</v>
      </c>
      <c r="H88" s="20" t="s">
        <v>165</v>
      </c>
      <c r="I88" s="11">
        <f t="shared" si="3"/>
        <v>0</v>
      </c>
    </row>
    <row r="89" spans="1:16" x14ac:dyDescent="0.2">
      <c r="A89" s="317"/>
      <c r="B89" s="299"/>
      <c r="C89" s="188" t="s">
        <v>495</v>
      </c>
      <c r="D89" s="19">
        <v>0</v>
      </c>
      <c r="E89" s="20" t="s">
        <v>165</v>
      </c>
      <c r="F89" s="11"/>
      <c r="G89" s="19">
        <v>0</v>
      </c>
      <c r="H89" s="20" t="s">
        <v>165</v>
      </c>
      <c r="I89" s="11">
        <f t="shared" si="3"/>
        <v>0</v>
      </c>
      <c r="N89" s="16"/>
      <c r="O89" s="16"/>
      <c r="P89" s="16"/>
    </row>
    <row r="90" spans="1:16" x14ac:dyDescent="0.2">
      <c r="A90" s="317"/>
      <c r="B90" s="299"/>
      <c r="C90" s="18" t="s">
        <v>502</v>
      </c>
      <c r="D90" s="19">
        <v>0</v>
      </c>
      <c r="E90" s="20" t="s">
        <v>165</v>
      </c>
      <c r="F90" s="11"/>
      <c r="G90" s="19">
        <v>0</v>
      </c>
      <c r="H90" s="20" t="s">
        <v>165</v>
      </c>
      <c r="I90" s="11">
        <f t="shared" si="3"/>
        <v>0</v>
      </c>
      <c r="N90" s="16"/>
      <c r="O90" s="16"/>
      <c r="P90" s="16"/>
    </row>
    <row r="91" spans="1:16" x14ac:dyDescent="0.2">
      <c r="A91" s="317"/>
      <c r="B91" s="299"/>
      <c r="C91" s="18" t="s">
        <v>503</v>
      </c>
      <c r="D91" s="19">
        <v>0</v>
      </c>
      <c r="E91" s="20" t="s">
        <v>165</v>
      </c>
      <c r="F91" s="11"/>
      <c r="G91" s="19">
        <v>0</v>
      </c>
      <c r="H91" s="20" t="s">
        <v>165</v>
      </c>
      <c r="I91" s="11">
        <f t="shared" si="3"/>
        <v>0</v>
      </c>
      <c r="N91" s="16"/>
      <c r="O91" s="16"/>
      <c r="P91" s="16"/>
    </row>
    <row r="92" spans="1:16" x14ac:dyDescent="0.2">
      <c r="A92" s="317"/>
      <c r="B92" s="299"/>
      <c r="C92" s="18" t="s">
        <v>497</v>
      </c>
      <c r="D92" s="19">
        <v>0</v>
      </c>
      <c r="E92" s="20" t="s">
        <v>165</v>
      </c>
      <c r="F92" s="11"/>
      <c r="G92" s="19">
        <v>0</v>
      </c>
      <c r="H92" s="20" t="s">
        <v>165</v>
      </c>
      <c r="I92" s="11">
        <f t="shared" si="3"/>
        <v>0</v>
      </c>
      <c r="N92" s="16"/>
      <c r="O92" s="16"/>
      <c r="P92" s="16"/>
    </row>
    <row r="93" spans="1:16" x14ac:dyDescent="0.2">
      <c r="A93" s="317"/>
      <c r="B93" s="299"/>
      <c r="C93" s="61" t="s">
        <v>91</v>
      </c>
      <c r="D93" s="59">
        <f>SUM(D80:D92)</f>
        <v>0</v>
      </c>
      <c r="E93" s="60" t="s">
        <v>165</v>
      </c>
      <c r="F93" s="59"/>
      <c r="G93" s="59">
        <f>SUM(G80:G92)</f>
        <v>0</v>
      </c>
      <c r="H93" s="60" t="s">
        <v>165</v>
      </c>
      <c r="I93" s="59">
        <f t="shared" si="3"/>
        <v>0</v>
      </c>
    </row>
    <row r="94" spans="1:16" ht="13.5" thickBot="1" x14ac:dyDescent="0.25">
      <c r="A94" s="317"/>
      <c r="B94" s="318"/>
      <c r="C94" s="204" t="s">
        <v>26</v>
      </c>
      <c r="D94" s="205">
        <f>SUM(D49,D60,D67,D78,D93)</f>
        <v>32944</v>
      </c>
      <c r="E94" s="206">
        <f t="shared" si="4"/>
        <v>0.37676120768526988</v>
      </c>
      <c r="F94" s="208"/>
      <c r="G94" s="205">
        <f>SUM(G49,G60,G67,G78,G93)</f>
        <v>54496</v>
      </c>
      <c r="H94" s="206">
        <f t="shared" si="5"/>
        <v>0.62323879231473012</v>
      </c>
      <c r="I94" s="208">
        <f t="shared" si="3"/>
        <v>87440</v>
      </c>
      <c r="N94" s="16"/>
      <c r="O94" s="16"/>
      <c r="P94" s="16"/>
    </row>
    <row r="95" spans="1:16" ht="12.75" customHeight="1" x14ac:dyDescent="0.2">
      <c r="A95" s="317"/>
      <c r="B95" s="309" t="s">
        <v>510</v>
      </c>
      <c r="C95" s="190" t="s">
        <v>253</v>
      </c>
      <c r="D95" s="79"/>
      <c r="E95" s="78"/>
      <c r="F95" s="79"/>
      <c r="G95" s="79"/>
      <c r="H95" s="78"/>
      <c r="I95" s="79"/>
      <c r="N95" s="16"/>
      <c r="O95" s="16"/>
      <c r="P95" s="16"/>
    </row>
    <row r="96" spans="1:16" x14ac:dyDescent="0.2">
      <c r="A96" s="317"/>
      <c r="B96" s="310"/>
      <c r="C96" s="189" t="s">
        <v>102</v>
      </c>
      <c r="D96" s="11">
        <v>5056</v>
      </c>
      <c r="E96" s="12">
        <f t="shared" si="4"/>
        <v>0.36489607390300233</v>
      </c>
      <c r="F96" s="11"/>
      <c r="G96" s="11">
        <v>8800</v>
      </c>
      <c r="H96" s="12">
        <f t="shared" si="5"/>
        <v>0.63510392609699773</v>
      </c>
      <c r="I96" s="11">
        <f t="shared" si="3"/>
        <v>13856</v>
      </c>
    </row>
    <row r="97" spans="1:16" x14ac:dyDescent="0.2">
      <c r="A97" s="317"/>
      <c r="B97" s="310"/>
      <c r="C97" s="18" t="s">
        <v>106</v>
      </c>
      <c r="D97" s="11">
        <v>9040</v>
      </c>
      <c r="E97" s="12">
        <f t="shared" si="4"/>
        <v>0.64793577981651373</v>
      </c>
      <c r="F97" s="11"/>
      <c r="G97" s="11">
        <v>4912</v>
      </c>
      <c r="H97" s="12">
        <f t="shared" si="5"/>
        <v>0.35206422018348627</v>
      </c>
      <c r="I97" s="11">
        <f t="shared" si="3"/>
        <v>13952</v>
      </c>
      <c r="N97" s="16"/>
      <c r="O97" s="16"/>
      <c r="P97" s="16"/>
    </row>
    <row r="98" spans="1:16" ht="12.75" customHeight="1" x14ac:dyDescent="0.2">
      <c r="A98" s="317"/>
      <c r="B98" s="310"/>
      <c r="C98" s="61" t="s">
        <v>91</v>
      </c>
      <c r="D98" s="59">
        <f>SUM(D96:D97)</f>
        <v>14096</v>
      </c>
      <c r="E98" s="60">
        <f t="shared" si="4"/>
        <v>0.50690448791714615</v>
      </c>
      <c r="F98" s="59"/>
      <c r="G98" s="59">
        <f>SUM(G96:G97)</f>
        <v>13712</v>
      </c>
      <c r="H98" s="60">
        <f t="shared" si="5"/>
        <v>0.49309551208285385</v>
      </c>
      <c r="I98" s="59">
        <f t="shared" si="3"/>
        <v>27808</v>
      </c>
      <c r="N98" s="16"/>
      <c r="O98" s="16"/>
      <c r="P98" s="16"/>
    </row>
    <row r="99" spans="1:16" x14ac:dyDescent="0.2">
      <c r="A99" s="317"/>
      <c r="B99" s="310"/>
      <c r="C99" s="193" t="s">
        <v>292</v>
      </c>
      <c r="D99" s="59"/>
      <c r="E99" s="60"/>
      <c r="F99" s="210"/>
      <c r="G99" s="59"/>
      <c r="H99" s="60"/>
      <c r="I99" s="59"/>
      <c r="N99" s="16"/>
      <c r="O99" s="16"/>
      <c r="P99" s="16"/>
    </row>
    <row r="100" spans="1:16" x14ac:dyDescent="0.2">
      <c r="A100" s="317"/>
      <c r="B100" s="310"/>
      <c r="C100" s="18" t="s">
        <v>93</v>
      </c>
      <c r="D100" s="93">
        <v>0</v>
      </c>
      <c r="E100" s="100">
        <f t="shared" si="4"/>
        <v>0</v>
      </c>
      <c r="F100" s="7"/>
      <c r="G100" s="93">
        <v>4320</v>
      </c>
      <c r="H100" s="100">
        <f t="shared" si="5"/>
        <v>1</v>
      </c>
      <c r="I100" s="7">
        <f t="shared" si="3"/>
        <v>4320</v>
      </c>
      <c r="N100" s="16"/>
      <c r="O100" s="16"/>
      <c r="P100" s="16"/>
    </row>
    <row r="101" spans="1:16" x14ac:dyDescent="0.2">
      <c r="A101" s="317"/>
      <c r="B101" s="310"/>
      <c r="C101" s="18" t="s">
        <v>107</v>
      </c>
      <c r="D101" s="7">
        <v>800</v>
      </c>
      <c r="E101" s="100">
        <f t="shared" si="4"/>
        <v>1</v>
      </c>
      <c r="F101" s="7"/>
      <c r="G101" s="7">
        <v>0</v>
      </c>
      <c r="H101" s="100">
        <f t="shared" si="5"/>
        <v>0</v>
      </c>
      <c r="I101" s="7">
        <f t="shared" si="3"/>
        <v>800</v>
      </c>
      <c r="N101" s="16"/>
      <c r="O101" s="16"/>
      <c r="P101" s="16"/>
    </row>
    <row r="102" spans="1:16" x14ac:dyDescent="0.2">
      <c r="A102" s="317"/>
      <c r="B102" s="310"/>
      <c r="C102" s="189" t="s">
        <v>108</v>
      </c>
      <c r="D102" s="199">
        <v>0</v>
      </c>
      <c r="E102" s="100">
        <f t="shared" si="4"/>
        <v>0</v>
      </c>
      <c r="F102" s="7"/>
      <c r="G102" s="199">
        <v>816</v>
      </c>
      <c r="H102" s="100">
        <f t="shared" si="5"/>
        <v>1</v>
      </c>
      <c r="I102" s="7">
        <f t="shared" si="3"/>
        <v>816</v>
      </c>
    </row>
    <row r="103" spans="1:16" x14ac:dyDescent="0.2">
      <c r="A103" s="317"/>
      <c r="B103" s="310"/>
      <c r="C103" s="189" t="s">
        <v>374</v>
      </c>
      <c r="D103" s="19">
        <v>0</v>
      </c>
      <c r="E103" s="20" t="s">
        <v>165</v>
      </c>
      <c r="F103" s="11"/>
      <c r="G103" s="19">
        <v>0</v>
      </c>
      <c r="H103" s="20" t="s">
        <v>165</v>
      </c>
      <c r="I103" s="19">
        <f t="shared" si="3"/>
        <v>0</v>
      </c>
    </row>
    <row r="104" spans="1:16" ht="12.75" customHeight="1" x14ac:dyDescent="0.2">
      <c r="A104" s="317"/>
      <c r="B104" s="310"/>
      <c r="C104" s="18" t="s">
        <v>109</v>
      </c>
      <c r="D104" s="11">
        <v>1008</v>
      </c>
      <c r="E104" s="12">
        <f t="shared" si="4"/>
        <v>0.41176470588235292</v>
      </c>
      <c r="F104" s="11"/>
      <c r="G104" s="11">
        <v>1440</v>
      </c>
      <c r="H104" s="12">
        <f t="shared" si="5"/>
        <v>0.58823529411764708</v>
      </c>
      <c r="I104" s="11">
        <f t="shared" si="3"/>
        <v>2448</v>
      </c>
    </row>
    <row r="105" spans="1:16" x14ac:dyDescent="0.2">
      <c r="A105" s="317"/>
      <c r="B105" s="310"/>
      <c r="C105" s="18" t="s">
        <v>110</v>
      </c>
      <c r="D105" s="11">
        <v>4800</v>
      </c>
      <c r="E105" s="12">
        <f t="shared" si="4"/>
        <v>0.36363636363636365</v>
      </c>
      <c r="F105" s="11"/>
      <c r="G105" s="11">
        <v>8400</v>
      </c>
      <c r="H105" s="12">
        <f t="shared" si="5"/>
        <v>0.63636363636363635</v>
      </c>
      <c r="I105" s="11">
        <f t="shared" si="3"/>
        <v>13200</v>
      </c>
      <c r="N105" s="16"/>
      <c r="O105" s="16"/>
      <c r="P105" s="16"/>
    </row>
    <row r="106" spans="1:16" x14ac:dyDescent="0.2">
      <c r="A106" s="317"/>
      <c r="B106" s="310"/>
      <c r="C106" s="189" t="s">
        <v>111</v>
      </c>
      <c r="D106" s="19">
        <v>0</v>
      </c>
      <c r="E106" s="20" t="s">
        <v>165</v>
      </c>
      <c r="F106" s="11"/>
      <c r="G106" s="19">
        <v>0</v>
      </c>
      <c r="H106" s="20" t="s">
        <v>165</v>
      </c>
      <c r="I106" s="11">
        <f t="shared" si="3"/>
        <v>0</v>
      </c>
    </row>
    <row r="107" spans="1:16" x14ac:dyDescent="0.2">
      <c r="A107" s="317"/>
      <c r="B107" s="310"/>
      <c r="C107" s="189" t="s">
        <v>112</v>
      </c>
      <c r="D107" s="16">
        <v>0</v>
      </c>
      <c r="E107" s="20">
        <f t="shared" si="4"/>
        <v>0</v>
      </c>
      <c r="F107" s="19"/>
      <c r="G107" s="11">
        <v>1680</v>
      </c>
      <c r="H107" s="20">
        <f t="shared" si="5"/>
        <v>1</v>
      </c>
      <c r="I107" s="19">
        <f t="shared" si="3"/>
        <v>1680</v>
      </c>
      <c r="N107" s="16"/>
      <c r="O107" s="16"/>
      <c r="P107" s="16"/>
    </row>
    <row r="108" spans="1:16" x14ac:dyDescent="0.2">
      <c r="A108" s="317"/>
      <c r="B108" s="310"/>
      <c r="C108" s="189" t="s">
        <v>113</v>
      </c>
      <c r="D108" s="11">
        <v>0</v>
      </c>
      <c r="E108" s="12">
        <f t="shared" si="4"/>
        <v>0</v>
      </c>
      <c r="F108" s="11"/>
      <c r="G108" s="11">
        <v>576</v>
      </c>
      <c r="H108" s="12">
        <f t="shared" si="5"/>
        <v>1</v>
      </c>
      <c r="I108" s="11">
        <f t="shared" si="3"/>
        <v>576</v>
      </c>
      <c r="N108" s="16"/>
      <c r="O108" s="16"/>
      <c r="P108" s="16"/>
    </row>
    <row r="109" spans="1:16" x14ac:dyDescent="0.2">
      <c r="A109" s="317"/>
      <c r="B109" s="310"/>
      <c r="C109" s="189" t="s">
        <v>538</v>
      </c>
      <c r="D109" s="19">
        <v>0</v>
      </c>
      <c r="E109" s="20" t="s">
        <v>165</v>
      </c>
      <c r="F109" s="11"/>
      <c r="G109" s="19">
        <v>0</v>
      </c>
      <c r="H109" s="20" t="s">
        <v>165</v>
      </c>
      <c r="I109" s="11">
        <f t="shared" si="3"/>
        <v>0</v>
      </c>
    </row>
    <row r="110" spans="1:16" x14ac:dyDescent="0.2">
      <c r="A110" s="317"/>
      <c r="B110" s="310"/>
      <c r="C110" s="61" t="s">
        <v>91</v>
      </c>
      <c r="D110" s="59">
        <f>SUM(D100:D109)</f>
        <v>6608</v>
      </c>
      <c r="E110" s="60">
        <f t="shared" si="4"/>
        <v>0.27718120805369129</v>
      </c>
      <c r="F110" s="59"/>
      <c r="G110" s="59">
        <f>SUM(G100:G109)</f>
        <v>17232</v>
      </c>
      <c r="H110" s="60">
        <f t="shared" si="5"/>
        <v>0.72281879194630871</v>
      </c>
      <c r="I110" s="59">
        <f t="shared" si="3"/>
        <v>23840</v>
      </c>
      <c r="N110" s="16"/>
      <c r="O110" s="16"/>
      <c r="P110" s="16"/>
    </row>
    <row r="111" spans="1:16" x14ac:dyDescent="0.2">
      <c r="A111" s="317"/>
      <c r="B111" s="311"/>
      <c r="C111" s="194" t="s">
        <v>474</v>
      </c>
      <c r="D111" s="11">
        <v>6880</v>
      </c>
      <c r="E111" s="12">
        <f t="shared" si="4"/>
        <v>0.60563380281690138</v>
      </c>
      <c r="F111" s="11"/>
      <c r="G111" s="17">
        <v>4480</v>
      </c>
      <c r="H111" s="12">
        <f t="shared" si="5"/>
        <v>0.39436619718309857</v>
      </c>
      <c r="I111" s="11">
        <f t="shared" si="3"/>
        <v>11360</v>
      </c>
      <c r="N111" s="16"/>
      <c r="O111" s="16"/>
      <c r="P111" s="16"/>
    </row>
    <row r="112" spans="1:16" x14ac:dyDescent="0.2">
      <c r="A112" s="317"/>
      <c r="B112" s="311"/>
      <c r="C112" s="61" t="s">
        <v>91</v>
      </c>
      <c r="D112" s="59">
        <f>+D111</f>
        <v>6880</v>
      </c>
      <c r="E112" s="60">
        <f t="shared" si="4"/>
        <v>0.60563380281690138</v>
      </c>
      <c r="F112" s="59"/>
      <c r="G112" s="59">
        <f>+G111</f>
        <v>4480</v>
      </c>
      <c r="H112" s="60">
        <f t="shared" si="5"/>
        <v>0.39436619718309857</v>
      </c>
      <c r="I112" s="59">
        <f t="shared" si="3"/>
        <v>11360</v>
      </c>
      <c r="N112" s="16"/>
      <c r="O112" s="16"/>
      <c r="P112" s="16"/>
    </row>
    <row r="113" spans="1:16" ht="13.5" thickBot="1" x14ac:dyDescent="0.25">
      <c r="A113" s="317"/>
      <c r="B113" s="312"/>
      <c r="C113" s="276" t="s">
        <v>26</v>
      </c>
      <c r="D113" s="208">
        <f>SUM(D98,D110,D112)</f>
        <v>27584</v>
      </c>
      <c r="E113" s="206">
        <f t="shared" si="4"/>
        <v>0.4377856780091417</v>
      </c>
      <c r="F113" s="208"/>
      <c r="G113" s="208">
        <f>SUM(G98,G110,G112)</f>
        <v>35424</v>
      </c>
      <c r="H113" s="206">
        <f t="shared" si="5"/>
        <v>0.5622143219908583</v>
      </c>
      <c r="I113" s="208">
        <f t="shared" si="3"/>
        <v>63008</v>
      </c>
      <c r="N113" s="16"/>
      <c r="O113" s="16"/>
      <c r="P113" s="16"/>
    </row>
    <row r="114" spans="1:16" ht="15.75" customHeight="1" thickBot="1" x14ac:dyDescent="0.25">
      <c r="A114" s="296" t="s">
        <v>516</v>
      </c>
      <c r="B114" s="297"/>
      <c r="C114" s="298"/>
      <c r="D114" s="245">
        <f>SUM(D94,D113)</f>
        <v>60528</v>
      </c>
      <c r="E114" s="246">
        <f t="shared" si="4"/>
        <v>0.40231840901839838</v>
      </c>
      <c r="F114" s="247"/>
      <c r="G114" s="245">
        <f>SUM(G94,G113)</f>
        <v>89920</v>
      </c>
      <c r="H114" s="246">
        <f t="shared" si="5"/>
        <v>0.59768159098160156</v>
      </c>
      <c r="I114" s="247">
        <f t="shared" si="3"/>
        <v>150448</v>
      </c>
      <c r="N114" s="16"/>
      <c r="O114" s="16"/>
      <c r="P114" s="16"/>
    </row>
    <row r="115" spans="1:16" ht="12.75" customHeight="1" x14ac:dyDescent="0.2">
      <c r="A115" s="303" t="s">
        <v>134</v>
      </c>
      <c r="B115" s="306" t="s">
        <v>509</v>
      </c>
      <c r="C115" s="192" t="s">
        <v>92</v>
      </c>
      <c r="D115" s="79"/>
      <c r="E115" s="78"/>
      <c r="F115" s="79"/>
      <c r="G115" s="79"/>
      <c r="H115" s="78"/>
      <c r="I115" s="79"/>
    </row>
    <row r="116" spans="1:16" x14ac:dyDescent="0.2">
      <c r="A116" s="315"/>
      <c r="B116" s="319"/>
      <c r="C116" s="191" t="s">
        <v>487</v>
      </c>
      <c r="D116" s="19">
        <v>0</v>
      </c>
      <c r="E116" s="20">
        <f t="shared" si="4"/>
        <v>0</v>
      </c>
      <c r="F116" s="19"/>
      <c r="G116" s="19">
        <v>7424.0000000000009</v>
      </c>
      <c r="H116" s="20">
        <f t="shared" si="5"/>
        <v>1</v>
      </c>
      <c r="I116" s="19">
        <f t="shared" si="3"/>
        <v>7424.0000000000009</v>
      </c>
      <c r="N116" s="16"/>
      <c r="O116" s="16"/>
      <c r="P116" s="16"/>
    </row>
    <row r="117" spans="1:16" x14ac:dyDescent="0.2">
      <c r="A117" s="315"/>
      <c r="B117" s="319"/>
      <c r="C117" s="18" t="s">
        <v>488</v>
      </c>
      <c r="D117" s="19">
        <v>0</v>
      </c>
      <c r="E117" s="20" t="s">
        <v>165</v>
      </c>
      <c r="F117" s="19"/>
      <c r="G117" s="19">
        <v>0</v>
      </c>
      <c r="H117" s="20" t="s">
        <v>165</v>
      </c>
      <c r="I117" s="19">
        <f t="shared" si="3"/>
        <v>0</v>
      </c>
    </row>
    <row r="118" spans="1:16" x14ac:dyDescent="0.2">
      <c r="A118" s="315"/>
      <c r="B118" s="319"/>
      <c r="C118" s="18" t="s">
        <v>15</v>
      </c>
      <c r="D118" s="19">
        <v>0</v>
      </c>
      <c r="E118" s="20">
        <f t="shared" si="4"/>
        <v>0</v>
      </c>
      <c r="F118" s="19"/>
      <c r="G118" s="19">
        <v>8464</v>
      </c>
      <c r="H118" s="20">
        <f t="shared" si="5"/>
        <v>1</v>
      </c>
      <c r="I118" s="19">
        <f t="shared" si="3"/>
        <v>8464</v>
      </c>
      <c r="N118" s="16"/>
      <c r="O118" s="16"/>
      <c r="P118" s="16"/>
    </row>
    <row r="119" spans="1:16" x14ac:dyDescent="0.2">
      <c r="A119" s="315"/>
      <c r="B119" s="319"/>
      <c r="C119" s="18" t="s">
        <v>16</v>
      </c>
      <c r="D119" s="11">
        <v>0</v>
      </c>
      <c r="E119" s="12">
        <f t="shared" si="4"/>
        <v>0</v>
      </c>
      <c r="F119" s="11"/>
      <c r="G119" s="11">
        <v>768</v>
      </c>
      <c r="H119" s="12">
        <f t="shared" si="5"/>
        <v>1</v>
      </c>
      <c r="I119" s="11">
        <f t="shared" si="3"/>
        <v>768</v>
      </c>
    </row>
    <row r="120" spans="1:16" ht="12.75" customHeight="1" x14ac:dyDescent="0.2">
      <c r="A120" s="315"/>
      <c r="B120" s="319"/>
      <c r="C120" s="18" t="s">
        <v>17</v>
      </c>
      <c r="D120" s="11">
        <v>0</v>
      </c>
      <c r="E120" s="12">
        <f t="shared" si="4"/>
        <v>0</v>
      </c>
      <c r="F120" s="11"/>
      <c r="G120" s="11">
        <v>672</v>
      </c>
      <c r="H120" s="12">
        <f t="shared" si="5"/>
        <v>1</v>
      </c>
      <c r="I120" s="11">
        <f t="shared" si="3"/>
        <v>672</v>
      </c>
      <c r="N120" s="16"/>
      <c r="O120" s="16"/>
      <c r="P120" s="16"/>
    </row>
    <row r="121" spans="1:16" x14ac:dyDescent="0.2">
      <c r="A121" s="315"/>
      <c r="B121" s="319"/>
      <c r="C121" s="18" t="s">
        <v>21</v>
      </c>
      <c r="D121" s="19">
        <v>0</v>
      </c>
      <c r="E121" s="20" t="s">
        <v>165</v>
      </c>
      <c r="F121" s="11"/>
      <c r="G121" s="19">
        <v>0</v>
      </c>
      <c r="H121" s="20" t="s">
        <v>165</v>
      </c>
      <c r="I121" s="11">
        <f t="shared" si="3"/>
        <v>0</v>
      </c>
    </row>
    <row r="122" spans="1:16" x14ac:dyDescent="0.2">
      <c r="A122" s="315"/>
      <c r="B122" s="319"/>
      <c r="C122" s="18" t="s">
        <v>18</v>
      </c>
      <c r="D122" s="11">
        <v>0</v>
      </c>
      <c r="E122" s="12">
        <f t="shared" si="4"/>
        <v>0</v>
      </c>
      <c r="F122" s="11"/>
      <c r="G122" s="11">
        <v>1440</v>
      </c>
      <c r="H122" s="12">
        <f t="shared" si="5"/>
        <v>1</v>
      </c>
      <c r="I122" s="11">
        <f t="shared" si="3"/>
        <v>1440</v>
      </c>
      <c r="N122" s="16"/>
      <c r="O122" s="16"/>
      <c r="P122" s="16"/>
    </row>
    <row r="123" spans="1:16" x14ac:dyDescent="0.2">
      <c r="A123" s="315"/>
      <c r="B123" s="319"/>
      <c r="C123" s="18" t="s">
        <v>139</v>
      </c>
      <c r="D123" s="19">
        <v>0</v>
      </c>
      <c r="E123" s="20" t="s">
        <v>165</v>
      </c>
      <c r="F123" s="11"/>
      <c r="G123" s="19">
        <v>0</v>
      </c>
      <c r="H123" s="20" t="s">
        <v>165</v>
      </c>
      <c r="I123" s="11">
        <f t="shared" si="3"/>
        <v>0</v>
      </c>
    </row>
    <row r="124" spans="1:16" x14ac:dyDescent="0.2">
      <c r="A124" s="315"/>
      <c r="B124" s="319"/>
      <c r="C124" s="18" t="s">
        <v>489</v>
      </c>
      <c r="D124" s="19">
        <v>0</v>
      </c>
      <c r="E124" s="20" t="s">
        <v>165</v>
      </c>
      <c r="F124" s="11"/>
      <c r="G124" s="19">
        <v>0</v>
      </c>
      <c r="H124" s="20" t="s">
        <v>165</v>
      </c>
      <c r="I124" s="11">
        <f t="shared" si="3"/>
        <v>0</v>
      </c>
    </row>
    <row r="125" spans="1:16" ht="12.75" customHeight="1" x14ac:dyDescent="0.2">
      <c r="A125" s="315"/>
      <c r="B125" s="319"/>
      <c r="C125" s="18" t="s">
        <v>19</v>
      </c>
      <c r="D125" s="7">
        <v>0</v>
      </c>
      <c r="E125" s="100">
        <f t="shared" si="4"/>
        <v>0</v>
      </c>
      <c r="F125" s="7"/>
      <c r="G125" s="7">
        <v>1920</v>
      </c>
      <c r="H125" s="100">
        <f t="shared" si="5"/>
        <v>1</v>
      </c>
      <c r="I125" s="7">
        <f t="shared" si="3"/>
        <v>1920</v>
      </c>
      <c r="N125" s="16"/>
      <c r="O125" s="16"/>
      <c r="P125" s="16"/>
    </row>
    <row r="126" spans="1:16" x14ac:dyDescent="0.2">
      <c r="A126" s="315"/>
      <c r="B126" s="319"/>
      <c r="C126" s="18" t="s">
        <v>23</v>
      </c>
      <c r="D126" s="7">
        <v>3072</v>
      </c>
      <c r="E126" s="100">
        <f t="shared" si="4"/>
        <v>1</v>
      </c>
      <c r="F126" s="7"/>
      <c r="G126" s="7">
        <v>0</v>
      </c>
      <c r="H126" s="100">
        <f t="shared" si="5"/>
        <v>0</v>
      </c>
      <c r="I126" s="7">
        <f t="shared" si="3"/>
        <v>3072</v>
      </c>
      <c r="N126" s="16"/>
      <c r="O126" s="16"/>
      <c r="P126" s="16"/>
    </row>
    <row r="127" spans="1:16" x14ac:dyDescent="0.2">
      <c r="A127" s="315"/>
      <c r="B127" s="319"/>
      <c r="C127" s="61" t="s">
        <v>91</v>
      </c>
      <c r="D127" s="59">
        <f>SUM(D116:D126)</f>
        <v>3072</v>
      </c>
      <c r="E127" s="72">
        <f t="shared" si="4"/>
        <v>0.12929292929292929</v>
      </c>
      <c r="F127" s="71"/>
      <c r="G127" s="59">
        <f>SUM(G116:G126)</f>
        <v>20688</v>
      </c>
      <c r="H127" s="72">
        <f t="shared" si="5"/>
        <v>0.87070707070707065</v>
      </c>
      <c r="I127" s="71">
        <f t="shared" si="3"/>
        <v>23760</v>
      </c>
      <c r="N127" s="16"/>
      <c r="O127" s="16"/>
      <c r="P127" s="16"/>
    </row>
    <row r="128" spans="1:16" x14ac:dyDescent="0.2">
      <c r="A128" s="315"/>
      <c r="B128" s="319"/>
      <c r="C128" s="192" t="s">
        <v>255</v>
      </c>
      <c r="D128" s="59"/>
      <c r="E128" s="60"/>
      <c r="F128" s="210"/>
      <c r="G128" s="59"/>
      <c r="H128" s="60"/>
      <c r="I128" s="59"/>
      <c r="N128" s="16"/>
      <c r="O128" s="16"/>
      <c r="P128" s="16"/>
    </row>
    <row r="129" spans="1:16" x14ac:dyDescent="0.2">
      <c r="A129" s="315"/>
      <c r="B129" s="319"/>
      <c r="C129" s="18" t="s">
        <v>20</v>
      </c>
      <c r="D129" s="19">
        <v>0</v>
      </c>
      <c r="E129" s="20" t="s">
        <v>165</v>
      </c>
      <c r="F129" s="75"/>
      <c r="G129" s="19">
        <v>0</v>
      </c>
      <c r="H129" s="20" t="s">
        <v>165</v>
      </c>
      <c r="I129" s="19">
        <f t="shared" ref="I129:I211" si="6">+D129+G129</f>
        <v>0</v>
      </c>
      <c r="N129" s="16"/>
      <c r="O129" s="16"/>
      <c r="P129" s="16"/>
    </row>
    <row r="130" spans="1:16" x14ac:dyDescent="0.2">
      <c r="A130" s="315"/>
      <c r="B130" s="319"/>
      <c r="C130" s="18" t="s">
        <v>490</v>
      </c>
      <c r="D130" s="19">
        <v>0</v>
      </c>
      <c r="E130" s="20" t="s">
        <v>165</v>
      </c>
      <c r="F130" s="14"/>
      <c r="G130" s="19">
        <v>0</v>
      </c>
      <c r="H130" s="20" t="s">
        <v>165</v>
      </c>
      <c r="I130" s="11">
        <f t="shared" si="6"/>
        <v>0</v>
      </c>
      <c r="N130" s="16"/>
      <c r="O130" s="16"/>
      <c r="P130" s="16"/>
    </row>
    <row r="131" spans="1:16" x14ac:dyDescent="0.2">
      <c r="A131" s="315"/>
      <c r="B131" s="319"/>
      <c r="C131" s="18" t="s">
        <v>1</v>
      </c>
      <c r="D131" s="11">
        <v>1344</v>
      </c>
      <c r="E131" s="12">
        <f t="shared" ref="E131:E211" si="7">+D131/$I131</f>
        <v>0.31343283582089554</v>
      </c>
      <c r="F131" s="14"/>
      <c r="G131" s="11">
        <v>2944</v>
      </c>
      <c r="H131" s="12">
        <f t="shared" ref="H131:H211" si="8">+G131/$I131</f>
        <v>0.68656716417910446</v>
      </c>
      <c r="I131" s="11">
        <f t="shared" si="6"/>
        <v>4288</v>
      </c>
      <c r="O131" s="16"/>
      <c r="P131" s="16"/>
    </row>
    <row r="132" spans="1:16" x14ac:dyDescent="0.2">
      <c r="A132" s="315"/>
      <c r="B132" s="319"/>
      <c r="C132" s="18" t="s">
        <v>2</v>
      </c>
      <c r="D132" s="19">
        <v>0</v>
      </c>
      <c r="E132" s="20" t="s">
        <v>165</v>
      </c>
      <c r="F132" s="11"/>
      <c r="G132" s="19">
        <v>0</v>
      </c>
      <c r="H132" s="20" t="s">
        <v>165</v>
      </c>
      <c r="I132" s="11">
        <f t="shared" si="6"/>
        <v>0</v>
      </c>
    </row>
    <row r="133" spans="1:16" x14ac:dyDescent="0.2">
      <c r="A133" s="315"/>
      <c r="B133" s="319"/>
      <c r="C133" s="18" t="s">
        <v>22</v>
      </c>
      <c r="D133" s="11">
        <v>0</v>
      </c>
      <c r="E133" s="12">
        <f t="shared" si="7"/>
        <v>0</v>
      </c>
      <c r="F133" s="11"/>
      <c r="G133" s="11">
        <v>2448</v>
      </c>
      <c r="H133" s="12">
        <f t="shared" si="8"/>
        <v>1</v>
      </c>
      <c r="I133" s="11">
        <f t="shared" si="6"/>
        <v>2448</v>
      </c>
      <c r="N133" s="16"/>
      <c r="O133" s="16"/>
      <c r="P133" s="16"/>
    </row>
    <row r="134" spans="1:16" x14ac:dyDescent="0.2">
      <c r="A134" s="315"/>
      <c r="B134" s="319"/>
      <c r="C134" s="18" t="s">
        <v>3</v>
      </c>
      <c r="D134" s="19">
        <v>0</v>
      </c>
      <c r="E134" s="20" t="s">
        <v>165</v>
      </c>
      <c r="F134" s="7"/>
      <c r="G134" s="19">
        <v>0</v>
      </c>
      <c r="H134" s="20" t="s">
        <v>165</v>
      </c>
      <c r="I134" s="7">
        <f t="shared" si="6"/>
        <v>0</v>
      </c>
    </row>
    <row r="135" spans="1:16" ht="12.75" customHeight="1" x14ac:dyDescent="0.2">
      <c r="A135" s="315"/>
      <c r="B135" s="319"/>
      <c r="C135" s="18" t="s">
        <v>4</v>
      </c>
      <c r="D135" s="199">
        <v>0</v>
      </c>
      <c r="E135" s="12">
        <f t="shared" si="7"/>
        <v>0</v>
      </c>
      <c r="F135" s="11"/>
      <c r="G135" s="11">
        <v>1392</v>
      </c>
      <c r="H135" s="12">
        <f t="shared" si="8"/>
        <v>1</v>
      </c>
      <c r="I135" s="7">
        <f t="shared" si="6"/>
        <v>1392</v>
      </c>
      <c r="N135" s="16"/>
      <c r="O135" s="16"/>
      <c r="P135" s="16"/>
    </row>
    <row r="136" spans="1:16" x14ac:dyDescent="0.2">
      <c r="A136" s="315"/>
      <c r="B136" s="319"/>
      <c r="C136" s="18" t="s">
        <v>52</v>
      </c>
      <c r="D136" s="11">
        <v>1008</v>
      </c>
      <c r="E136" s="12">
        <f t="shared" si="7"/>
        <v>1</v>
      </c>
      <c r="F136" s="11"/>
      <c r="G136" s="11">
        <v>0</v>
      </c>
      <c r="H136" s="12">
        <f t="shared" si="8"/>
        <v>0</v>
      </c>
      <c r="I136" s="11">
        <f t="shared" si="6"/>
        <v>1008</v>
      </c>
      <c r="N136" s="16"/>
      <c r="O136" s="16"/>
      <c r="P136" s="16"/>
    </row>
    <row r="137" spans="1:16" x14ac:dyDescent="0.2">
      <c r="A137" s="315"/>
      <c r="B137" s="319"/>
      <c r="C137" s="189" t="s">
        <v>5</v>
      </c>
      <c r="D137" s="11">
        <v>0</v>
      </c>
      <c r="E137" s="12">
        <f t="shared" si="7"/>
        <v>0</v>
      </c>
      <c r="F137" s="11"/>
      <c r="G137" s="11">
        <v>2304</v>
      </c>
      <c r="H137" s="12">
        <f t="shared" si="8"/>
        <v>1</v>
      </c>
      <c r="I137" s="11">
        <f t="shared" si="6"/>
        <v>2304</v>
      </c>
      <c r="N137" s="16"/>
      <c r="O137" s="16"/>
      <c r="P137" s="16"/>
    </row>
    <row r="138" spans="1:16" x14ac:dyDescent="0.2">
      <c r="A138" s="315"/>
      <c r="B138" s="319"/>
      <c r="C138" s="61" t="s">
        <v>91</v>
      </c>
      <c r="D138" s="59">
        <f>SUM(D129:D137)</f>
        <v>2352</v>
      </c>
      <c r="E138" s="60">
        <f t="shared" si="7"/>
        <v>0.20559440559440559</v>
      </c>
      <c r="F138" s="59"/>
      <c r="G138" s="59">
        <f>SUM(G129:G137)</f>
        <v>9088</v>
      </c>
      <c r="H138" s="60">
        <f t="shared" si="8"/>
        <v>0.79440559440559444</v>
      </c>
      <c r="I138" s="59">
        <f t="shared" si="6"/>
        <v>11440</v>
      </c>
      <c r="N138" s="16"/>
      <c r="O138" s="16"/>
      <c r="P138" s="16"/>
    </row>
    <row r="139" spans="1:16" x14ac:dyDescent="0.2">
      <c r="A139" s="315"/>
      <c r="B139" s="319"/>
      <c r="C139" s="192" t="s">
        <v>151</v>
      </c>
      <c r="D139" s="59"/>
      <c r="E139" s="60"/>
      <c r="F139" s="210"/>
      <c r="G139" s="59"/>
      <c r="H139" s="60"/>
      <c r="I139" s="59"/>
    </row>
    <row r="140" spans="1:16" x14ac:dyDescent="0.2">
      <c r="A140" s="315"/>
      <c r="B140" s="319"/>
      <c r="C140" s="18" t="s">
        <v>38</v>
      </c>
      <c r="D140" s="11">
        <v>0</v>
      </c>
      <c r="E140" s="12">
        <f t="shared" si="7"/>
        <v>0</v>
      </c>
      <c r="F140" s="14"/>
      <c r="G140" s="11">
        <v>1408</v>
      </c>
      <c r="H140" s="12">
        <f t="shared" si="8"/>
        <v>1</v>
      </c>
      <c r="I140" s="11">
        <f t="shared" si="6"/>
        <v>1408</v>
      </c>
      <c r="N140" s="16"/>
      <c r="O140" s="16"/>
      <c r="P140" s="16"/>
    </row>
    <row r="141" spans="1:16" x14ac:dyDescent="0.2">
      <c r="A141" s="315"/>
      <c r="B141" s="319"/>
      <c r="C141" s="18" t="s">
        <v>7</v>
      </c>
      <c r="D141" s="17">
        <v>0</v>
      </c>
      <c r="E141" s="12">
        <f t="shared" si="7"/>
        <v>0</v>
      </c>
      <c r="F141" s="11"/>
      <c r="G141" s="17">
        <v>1440</v>
      </c>
      <c r="H141" s="12">
        <f t="shared" si="8"/>
        <v>1</v>
      </c>
      <c r="I141" s="11">
        <f t="shared" si="6"/>
        <v>1440</v>
      </c>
      <c r="N141" s="16"/>
      <c r="O141" s="16"/>
      <c r="P141" s="16"/>
    </row>
    <row r="142" spans="1:16" x14ac:dyDescent="0.2">
      <c r="A142" s="315"/>
      <c r="B142" s="319"/>
      <c r="C142" s="18" t="s">
        <v>0</v>
      </c>
      <c r="D142" s="19">
        <v>0</v>
      </c>
      <c r="E142" s="20" t="s">
        <v>165</v>
      </c>
      <c r="F142" s="7"/>
      <c r="G142" s="19">
        <v>0</v>
      </c>
      <c r="H142" s="20" t="s">
        <v>165</v>
      </c>
      <c r="I142" s="7">
        <f t="shared" si="6"/>
        <v>0</v>
      </c>
    </row>
    <row r="143" spans="1:16" x14ac:dyDescent="0.2">
      <c r="A143" s="315"/>
      <c r="B143" s="319"/>
      <c r="C143" s="18" t="s">
        <v>8</v>
      </c>
      <c r="D143" s="19">
        <v>0</v>
      </c>
      <c r="E143" s="20" t="s">
        <v>165</v>
      </c>
      <c r="F143" s="7"/>
      <c r="G143" s="19">
        <v>0</v>
      </c>
      <c r="H143" s="20" t="s">
        <v>165</v>
      </c>
      <c r="I143" s="7">
        <f t="shared" si="6"/>
        <v>0</v>
      </c>
    </row>
    <row r="144" spans="1:16" x14ac:dyDescent="0.2">
      <c r="A144" s="315"/>
      <c r="B144" s="319"/>
      <c r="C144" s="18" t="s">
        <v>36</v>
      </c>
      <c r="D144" s="199">
        <v>960</v>
      </c>
      <c r="E144" s="100">
        <f t="shared" si="7"/>
        <v>0.41379310344827586</v>
      </c>
      <c r="F144" s="7"/>
      <c r="G144" s="199">
        <v>1360</v>
      </c>
      <c r="H144" s="100">
        <f t="shared" si="8"/>
        <v>0.58620689655172409</v>
      </c>
      <c r="I144" s="7">
        <f t="shared" si="6"/>
        <v>2320</v>
      </c>
      <c r="O144" s="16"/>
      <c r="P144" s="16"/>
    </row>
    <row r="145" spans="1:16" x14ac:dyDescent="0.2">
      <c r="A145" s="315"/>
      <c r="B145" s="319"/>
      <c r="C145" s="18" t="s">
        <v>39</v>
      </c>
      <c r="D145" s="19">
        <v>0</v>
      </c>
      <c r="E145" s="20" t="s">
        <v>165</v>
      </c>
      <c r="F145" s="7"/>
      <c r="G145" s="19">
        <v>0</v>
      </c>
      <c r="H145" s="20" t="s">
        <v>165</v>
      </c>
      <c r="I145" s="7">
        <f t="shared" si="6"/>
        <v>0</v>
      </c>
    </row>
    <row r="146" spans="1:16" x14ac:dyDescent="0.2">
      <c r="A146" s="315"/>
      <c r="B146" s="319"/>
      <c r="C146" s="18" t="s">
        <v>357</v>
      </c>
      <c r="D146" s="19">
        <v>0</v>
      </c>
      <c r="E146" s="20" t="s">
        <v>165</v>
      </c>
      <c r="F146" s="7"/>
      <c r="G146" s="19">
        <v>0</v>
      </c>
      <c r="H146" s="20" t="s">
        <v>165</v>
      </c>
      <c r="I146" s="7">
        <f t="shared" si="6"/>
        <v>0</v>
      </c>
    </row>
    <row r="147" spans="1:16" x14ac:dyDescent="0.2">
      <c r="A147" s="315"/>
      <c r="B147" s="319"/>
      <c r="C147" s="18" t="s">
        <v>402</v>
      </c>
      <c r="D147" s="7">
        <v>0</v>
      </c>
      <c r="E147" s="100">
        <f t="shared" si="7"/>
        <v>0</v>
      </c>
      <c r="F147" s="202"/>
      <c r="G147" s="7">
        <v>1024</v>
      </c>
      <c r="H147" s="100">
        <f t="shared" si="8"/>
        <v>1</v>
      </c>
      <c r="I147" s="7">
        <f t="shared" si="6"/>
        <v>1024</v>
      </c>
      <c r="O147" s="16"/>
      <c r="P147" s="16"/>
    </row>
    <row r="148" spans="1:16" x14ac:dyDescent="0.2">
      <c r="A148" s="315"/>
      <c r="B148" s="319"/>
      <c r="C148" s="18" t="s">
        <v>6</v>
      </c>
      <c r="D148" s="199">
        <v>3264</v>
      </c>
      <c r="E148" s="100">
        <f t="shared" si="7"/>
        <v>0.32587859424920129</v>
      </c>
      <c r="F148" s="7"/>
      <c r="G148" s="199">
        <v>6752</v>
      </c>
      <c r="H148" s="100">
        <f t="shared" si="8"/>
        <v>0.67412140575079871</v>
      </c>
      <c r="I148" s="7">
        <f t="shared" si="6"/>
        <v>10016</v>
      </c>
      <c r="N148" s="16"/>
      <c r="O148" s="16"/>
      <c r="P148" s="16"/>
    </row>
    <row r="149" spans="1:16" x14ac:dyDescent="0.2">
      <c r="A149" s="315"/>
      <c r="B149" s="319"/>
      <c r="C149" s="18" t="s">
        <v>9</v>
      </c>
      <c r="D149" s="19">
        <v>0</v>
      </c>
      <c r="E149" s="20" t="s">
        <v>165</v>
      </c>
      <c r="F149" s="7"/>
      <c r="G149" s="19">
        <v>0</v>
      </c>
      <c r="H149" s="20" t="s">
        <v>165</v>
      </c>
      <c r="I149" s="7">
        <f t="shared" si="6"/>
        <v>0</v>
      </c>
    </row>
    <row r="150" spans="1:16" x14ac:dyDescent="0.2">
      <c r="A150" s="315"/>
      <c r="B150" s="319"/>
      <c r="C150" s="18" t="s">
        <v>10</v>
      </c>
      <c r="D150" s="19">
        <v>0</v>
      </c>
      <c r="E150" s="20" t="s">
        <v>165</v>
      </c>
      <c r="F150" s="7"/>
      <c r="G150" s="19">
        <v>0</v>
      </c>
      <c r="H150" s="20" t="s">
        <v>165</v>
      </c>
      <c r="I150" s="7">
        <f t="shared" si="6"/>
        <v>0</v>
      </c>
    </row>
    <row r="151" spans="1:16" x14ac:dyDescent="0.2">
      <c r="A151" s="315"/>
      <c r="B151" s="319"/>
      <c r="C151" s="18" t="s">
        <v>24</v>
      </c>
      <c r="D151" s="7">
        <v>1344</v>
      </c>
      <c r="E151" s="100">
        <f t="shared" si="7"/>
        <v>1</v>
      </c>
      <c r="F151" s="7"/>
      <c r="G151" s="7">
        <v>0</v>
      </c>
      <c r="H151" s="100">
        <f t="shared" si="8"/>
        <v>0</v>
      </c>
      <c r="I151" s="7">
        <f t="shared" si="6"/>
        <v>1344</v>
      </c>
    </row>
    <row r="152" spans="1:16" x14ac:dyDescent="0.2">
      <c r="A152" s="315"/>
      <c r="B152" s="319"/>
      <c r="C152" s="189" t="s">
        <v>25</v>
      </c>
      <c r="D152" s="19">
        <v>0</v>
      </c>
      <c r="E152" s="20" t="s">
        <v>165</v>
      </c>
      <c r="F152" s="7"/>
      <c r="G152" s="19">
        <v>0</v>
      </c>
      <c r="H152" s="20" t="s">
        <v>165</v>
      </c>
      <c r="I152" s="7">
        <f t="shared" si="6"/>
        <v>0</v>
      </c>
    </row>
    <row r="153" spans="1:16" x14ac:dyDescent="0.2">
      <c r="A153" s="315"/>
      <c r="B153" s="319"/>
      <c r="C153" s="189" t="s">
        <v>359</v>
      </c>
      <c r="D153" s="19">
        <v>0</v>
      </c>
      <c r="E153" s="20" t="s">
        <v>165</v>
      </c>
      <c r="F153" s="7"/>
      <c r="G153" s="19">
        <v>0</v>
      </c>
      <c r="H153" s="20" t="s">
        <v>165</v>
      </c>
      <c r="I153" s="7">
        <f t="shared" si="6"/>
        <v>0</v>
      </c>
    </row>
    <row r="154" spans="1:16" ht="12.75" customHeight="1" x14ac:dyDescent="0.2">
      <c r="A154" s="315"/>
      <c r="B154" s="319"/>
      <c r="C154" s="61" t="s">
        <v>91</v>
      </c>
      <c r="D154" s="59">
        <f>SUM(D140:D153)</f>
        <v>5568</v>
      </c>
      <c r="E154" s="60">
        <f t="shared" si="7"/>
        <v>0.31722880583409296</v>
      </c>
      <c r="F154" s="59"/>
      <c r="G154" s="59">
        <f>SUM(G140:G153)</f>
        <v>11984</v>
      </c>
      <c r="H154" s="60">
        <f t="shared" si="8"/>
        <v>0.68277119416590704</v>
      </c>
      <c r="I154" s="59">
        <f t="shared" si="6"/>
        <v>17552</v>
      </c>
      <c r="O154" s="16"/>
      <c r="P154" s="16"/>
    </row>
    <row r="155" spans="1:16" ht="13.5" thickBot="1" x14ac:dyDescent="0.25">
      <c r="A155" s="315"/>
      <c r="B155" s="320"/>
      <c r="C155" s="276" t="s">
        <v>26</v>
      </c>
      <c r="D155" s="208">
        <f>SUM(D127,D138,D154)</f>
        <v>10992</v>
      </c>
      <c r="E155" s="206">
        <f t="shared" si="7"/>
        <v>0.20837124658780709</v>
      </c>
      <c r="F155" s="208"/>
      <c r="G155" s="208">
        <f>SUM(G127,G138,G154)</f>
        <v>41760</v>
      </c>
      <c r="H155" s="206">
        <f t="shared" si="8"/>
        <v>0.79162875341219285</v>
      </c>
      <c r="I155" s="208">
        <f t="shared" si="6"/>
        <v>52752</v>
      </c>
      <c r="O155" s="16"/>
      <c r="P155" s="16"/>
    </row>
    <row r="156" spans="1:16" ht="12.75" customHeight="1" x14ac:dyDescent="0.2">
      <c r="A156" s="299" t="s">
        <v>134</v>
      </c>
      <c r="B156" s="306" t="s">
        <v>508</v>
      </c>
      <c r="C156" s="191" t="s">
        <v>436</v>
      </c>
      <c r="D156" s="19">
        <v>0</v>
      </c>
      <c r="E156" s="20" t="s">
        <v>165</v>
      </c>
      <c r="F156" s="75"/>
      <c r="G156" s="19">
        <v>0</v>
      </c>
      <c r="H156" s="20" t="s">
        <v>165</v>
      </c>
      <c r="I156" s="19">
        <f t="shared" si="6"/>
        <v>0</v>
      </c>
      <c r="N156" s="16"/>
      <c r="O156" s="16"/>
      <c r="P156" s="16"/>
    </row>
    <row r="157" spans="1:16" x14ac:dyDescent="0.2">
      <c r="A157" s="299"/>
      <c r="B157" s="306"/>
      <c r="C157" s="18" t="s">
        <v>114</v>
      </c>
      <c r="D157" s="19">
        <v>0</v>
      </c>
      <c r="E157" s="20" t="s">
        <v>165</v>
      </c>
      <c r="F157" s="14"/>
      <c r="G157" s="19">
        <v>0</v>
      </c>
      <c r="H157" s="20" t="s">
        <v>165</v>
      </c>
      <c r="I157" s="11">
        <f t="shared" si="6"/>
        <v>0</v>
      </c>
      <c r="N157" s="16"/>
      <c r="O157" s="16"/>
      <c r="P157" s="16"/>
    </row>
    <row r="158" spans="1:16" x14ac:dyDescent="0.2">
      <c r="A158" s="299"/>
      <c r="B158" s="306"/>
      <c r="C158" s="18" t="s">
        <v>533</v>
      </c>
      <c r="D158" s="19">
        <v>0</v>
      </c>
      <c r="E158" s="20" t="s">
        <v>165</v>
      </c>
      <c r="F158" s="11"/>
      <c r="G158" s="19">
        <v>0</v>
      </c>
      <c r="H158" s="20" t="s">
        <v>165</v>
      </c>
      <c r="I158" s="11">
        <f t="shared" si="6"/>
        <v>0</v>
      </c>
    </row>
    <row r="159" spans="1:16" x14ac:dyDescent="0.2">
      <c r="A159" s="299"/>
      <c r="B159" s="306"/>
      <c r="C159" s="18" t="s">
        <v>115</v>
      </c>
      <c r="D159" s="19">
        <v>0</v>
      </c>
      <c r="E159" s="20" t="s">
        <v>165</v>
      </c>
      <c r="F159" s="14"/>
      <c r="G159" s="19">
        <v>0</v>
      </c>
      <c r="H159" s="20" t="s">
        <v>165</v>
      </c>
      <c r="I159" s="11">
        <f t="shared" si="6"/>
        <v>0</v>
      </c>
    </row>
    <row r="160" spans="1:16" x14ac:dyDescent="0.2">
      <c r="A160" s="299"/>
      <c r="B160" s="306"/>
      <c r="C160" s="18" t="s">
        <v>116</v>
      </c>
      <c r="D160" s="11">
        <v>0</v>
      </c>
      <c r="E160" s="12">
        <f t="shared" si="7"/>
        <v>0</v>
      </c>
      <c r="F160" s="14"/>
      <c r="G160" s="11">
        <v>4992</v>
      </c>
      <c r="H160" s="12">
        <f t="shared" si="8"/>
        <v>1</v>
      </c>
      <c r="I160" s="11">
        <f t="shared" si="6"/>
        <v>4992</v>
      </c>
      <c r="P160" s="16"/>
    </row>
    <row r="161" spans="1:16" x14ac:dyDescent="0.2">
      <c r="A161" s="299"/>
      <c r="B161" s="306"/>
      <c r="C161" s="18" t="s">
        <v>276</v>
      </c>
      <c r="D161" s="19">
        <v>0</v>
      </c>
      <c r="E161" s="20" t="s">
        <v>165</v>
      </c>
      <c r="F161" s="14"/>
      <c r="G161" s="19">
        <v>0</v>
      </c>
      <c r="H161" s="20" t="s">
        <v>165</v>
      </c>
      <c r="I161" s="11">
        <f t="shared" si="6"/>
        <v>0</v>
      </c>
    </row>
    <row r="162" spans="1:16" x14ac:dyDescent="0.2">
      <c r="A162" s="299"/>
      <c r="B162" s="306"/>
      <c r="C162" s="18" t="s">
        <v>124</v>
      </c>
      <c r="D162" s="17">
        <v>1120</v>
      </c>
      <c r="E162" s="20">
        <f t="shared" si="7"/>
        <v>1</v>
      </c>
      <c r="F162" s="19"/>
      <c r="G162" s="17">
        <v>0</v>
      </c>
      <c r="H162" s="20">
        <f t="shared" si="8"/>
        <v>0</v>
      </c>
      <c r="I162" s="19">
        <f t="shared" si="6"/>
        <v>1120</v>
      </c>
      <c r="O162" s="16"/>
      <c r="P162" s="16"/>
    </row>
    <row r="163" spans="1:16" x14ac:dyDescent="0.2">
      <c r="A163" s="299"/>
      <c r="B163" s="306"/>
      <c r="C163" s="18" t="s">
        <v>443</v>
      </c>
      <c r="D163" s="19">
        <v>0</v>
      </c>
      <c r="E163" s="20" t="s">
        <v>165</v>
      </c>
      <c r="F163" s="11"/>
      <c r="G163" s="19">
        <v>0</v>
      </c>
      <c r="H163" s="20" t="s">
        <v>165</v>
      </c>
      <c r="I163" s="11">
        <f t="shared" si="6"/>
        <v>0</v>
      </c>
    </row>
    <row r="164" spans="1:16" x14ac:dyDescent="0.2">
      <c r="A164" s="299"/>
      <c r="B164" s="306"/>
      <c r="C164" s="18" t="s">
        <v>528</v>
      </c>
      <c r="D164" s="19">
        <v>0</v>
      </c>
      <c r="E164" s="20" t="s">
        <v>165</v>
      </c>
      <c r="F164" s="11"/>
      <c r="G164" s="19">
        <v>0</v>
      </c>
      <c r="H164" s="20" t="s">
        <v>165</v>
      </c>
      <c r="I164" s="11">
        <f t="shared" si="6"/>
        <v>0</v>
      </c>
      <c r="N164" s="16"/>
      <c r="O164" s="16"/>
      <c r="P164" s="16"/>
    </row>
    <row r="165" spans="1:16" x14ac:dyDescent="0.2">
      <c r="A165" s="299"/>
      <c r="B165" s="306"/>
      <c r="C165" s="18" t="s">
        <v>277</v>
      </c>
      <c r="D165" s="19">
        <v>0</v>
      </c>
      <c r="E165" s="20" t="s">
        <v>165</v>
      </c>
      <c r="F165" s="11"/>
      <c r="G165" s="19">
        <v>0</v>
      </c>
      <c r="H165" s="20" t="s">
        <v>165</v>
      </c>
      <c r="I165" s="11">
        <f t="shared" si="6"/>
        <v>0</v>
      </c>
      <c r="N165" s="16"/>
      <c r="O165" s="16"/>
      <c r="P165" s="16"/>
    </row>
    <row r="166" spans="1:16" x14ac:dyDescent="0.2">
      <c r="A166" s="299"/>
      <c r="B166" s="306"/>
      <c r="C166" s="18" t="s">
        <v>117</v>
      </c>
      <c r="D166" s="19">
        <v>0</v>
      </c>
      <c r="E166" s="20" t="s">
        <v>165</v>
      </c>
      <c r="F166" s="11"/>
      <c r="G166" s="19">
        <v>0</v>
      </c>
      <c r="H166" s="20" t="s">
        <v>165</v>
      </c>
      <c r="I166" s="11">
        <f t="shared" si="6"/>
        <v>0</v>
      </c>
      <c r="N166" s="16"/>
      <c r="O166" s="16"/>
      <c r="P166" s="16"/>
    </row>
    <row r="167" spans="1:16" x14ac:dyDescent="0.2">
      <c r="A167" s="299"/>
      <c r="B167" s="306"/>
      <c r="C167" s="188" t="s">
        <v>278</v>
      </c>
      <c r="D167" s="19">
        <v>0</v>
      </c>
      <c r="E167" s="20" t="s">
        <v>165</v>
      </c>
      <c r="F167" s="11"/>
      <c r="G167" s="19">
        <v>0</v>
      </c>
      <c r="H167" s="20" t="s">
        <v>165</v>
      </c>
      <c r="I167" s="11">
        <f t="shared" si="6"/>
        <v>0</v>
      </c>
      <c r="N167" s="16"/>
      <c r="O167" s="16"/>
      <c r="P167" s="16"/>
    </row>
    <row r="168" spans="1:16" x14ac:dyDescent="0.2">
      <c r="A168" s="299"/>
      <c r="B168" s="306"/>
      <c r="C168" s="18" t="s">
        <v>118</v>
      </c>
      <c r="D168" s="19">
        <v>0</v>
      </c>
      <c r="E168" s="20" t="s">
        <v>165</v>
      </c>
      <c r="F168" s="11"/>
      <c r="G168" s="19">
        <v>0</v>
      </c>
      <c r="H168" s="20" t="s">
        <v>165</v>
      </c>
      <c r="I168" s="11">
        <f t="shared" si="6"/>
        <v>0</v>
      </c>
    </row>
    <row r="169" spans="1:16" ht="13.5" thickBot="1" x14ac:dyDescent="0.25">
      <c r="A169" s="299"/>
      <c r="B169" s="307"/>
      <c r="C169" s="276" t="s">
        <v>26</v>
      </c>
      <c r="D169" s="208">
        <f>SUM(D156:D168)</f>
        <v>1120</v>
      </c>
      <c r="E169" s="206">
        <f t="shared" si="7"/>
        <v>0.18324607329842932</v>
      </c>
      <c r="F169" s="208"/>
      <c r="G169" s="208">
        <f>SUM(G156:G168)</f>
        <v>4992</v>
      </c>
      <c r="H169" s="206">
        <f t="shared" si="8"/>
        <v>0.81675392670157065</v>
      </c>
      <c r="I169" s="208">
        <f t="shared" si="6"/>
        <v>6112</v>
      </c>
    </row>
    <row r="170" spans="1:16" ht="12.75" customHeight="1" x14ac:dyDescent="0.2">
      <c r="A170" s="299"/>
      <c r="B170" s="300" t="s">
        <v>14</v>
      </c>
      <c r="C170" s="187" t="s">
        <v>486</v>
      </c>
      <c r="D170" s="19">
        <v>0</v>
      </c>
      <c r="E170" s="20" t="s">
        <v>165</v>
      </c>
      <c r="F170" s="19"/>
      <c r="G170" s="19">
        <v>0</v>
      </c>
      <c r="H170" s="20" t="s">
        <v>165</v>
      </c>
      <c r="I170" s="19">
        <f t="shared" si="6"/>
        <v>0</v>
      </c>
      <c r="O170" s="16"/>
      <c r="P170" s="16"/>
    </row>
    <row r="171" spans="1:16" x14ac:dyDescent="0.2">
      <c r="A171" s="299"/>
      <c r="B171" s="321"/>
      <c r="C171" s="18" t="s">
        <v>378</v>
      </c>
      <c r="D171" s="19">
        <v>0</v>
      </c>
      <c r="E171" s="20" t="s">
        <v>165</v>
      </c>
      <c r="F171" s="11"/>
      <c r="G171" s="19">
        <v>0</v>
      </c>
      <c r="H171" s="20" t="s">
        <v>165</v>
      </c>
      <c r="I171" s="11">
        <f t="shared" si="6"/>
        <v>0</v>
      </c>
      <c r="O171" s="16"/>
      <c r="P171" s="16"/>
    </row>
    <row r="172" spans="1:16" x14ac:dyDescent="0.2">
      <c r="A172" s="299"/>
      <c r="B172" s="321"/>
      <c r="C172" s="189" t="s">
        <v>377</v>
      </c>
      <c r="D172" s="19">
        <v>0</v>
      </c>
      <c r="E172" s="20" t="s">
        <v>165</v>
      </c>
      <c r="F172" s="7"/>
      <c r="G172" s="19">
        <v>0</v>
      </c>
      <c r="H172" s="20" t="s">
        <v>165</v>
      </c>
      <c r="I172" s="7">
        <f t="shared" si="6"/>
        <v>0</v>
      </c>
    </row>
    <row r="173" spans="1:16" ht="13.5" thickBot="1" x14ac:dyDescent="0.25">
      <c r="A173" s="299"/>
      <c r="B173" s="305"/>
      <c r="C173" s="207" t="s">
        <v>26</v>
      </c>
      <c r="D173" s="208">
        <f>SUM(D170:D172)</f>
        <v>0</v>
      </c>
      <c r="E173" s="206" t="s">
        <v>165</v>
      </c>
      <c r="F173" s="208"/>
      <c r="G173" s="208">
        <f>SUM(G170:G172)</f>
        <v>0</v>
      </c>
      <c r="H173" s="206" t="s">
        <v>165</v>
      </c>
      <c r="I173" s="208">
        <f t="shared" si="6"/>
        <v>0</v>
      </c>
      <c r="O173" s="16"/>
      <c r="P173" s="16"/>
    </row>
    <row r="174" spans="1:16" ht="15.75" customHeight="1" thickBot="1" x14ac:dyDescent="0.25">
      <c r="A174" s="296" t="s">
        <v>517</v>
      </c>
      <c r="B174" s="297"/>
      <c r="C174" s="298"/>
      <c r="D174" s="245">
        <f>SUM(D155,D169,D173)</f>
        <v>12112</v>
      </c>
      <c r="E174" s="246">
        <f t="shared" si="7"/>
        <v>0.20576243544441425</v>
      </c>
      <c r="F174" s="247"/>
      <c r="G174" s="245">
        <f>SUM(G155,G169,G173)</f>
        <v>46752</v>
      </c>
      <c r="H174" s="246">
        <f t="shared" si="8"/>
        <v>0.79423756455558581</v>
      </c>
      <c r="I174" s="247">
        <f t="shared" si="6"/>
        <v>58864</v>
      </c>
      <c r="N174" s="16"/>
      <c r="O174" s="16"/>
      <c r="P174" s="16"/>
    </row>
    <row r="175" spans="1:16" ht="12.75" customHeight="1" x14ac:dyDescent="0.2">
      <c r="A175" s="303" t="s">
        <v>132</v>
      </c>
      <c r="B175" s="300" t="s">
        <v>511</v>
      </c>
      <c r="C175" s="183" t="s">
        <v>312</v>
      </c>
      <c r="D175" s="62"/>
      <c r="E175" s="62"/>
      <c r="F175" s="62"/>
      <c r="G175" s="62"/>
      <c r="H175" s="62"/>
      <c r="I175" s="62"/>
      <c r="N175" s="16"/>
      <c r="O175" s="16"/>
      <c r="P175" s="16"/>
    </row>
    <row r="176" spans="1:16" x14ac:dyDescent="0.2">
      <c r="A176" s="315"/>
      <c r="B176" s="322"/>
      <c r="C176" s="18" t="s">
        <v>421</v>
      </c>
      <c r="D176" s="7">
        <v>5856</v>
      </c>
      <c r="E176" s="100">
        <f t="shared" ref="E176:E182" si="9">+D176/$I176</f>
        <v>0.49593495934959347</v>
      </c>
      <c r="F176" s="7"/>
      <c r="G176" s="7">
        <v>5952</v>
      </c>
      <c r="H176" s="100">
        <f t="shared" ref="H176:H182" si="10">+G176/$I176</f>
        <v>0.50406504065040647</v>
      </c>
      <c r="I176" s="7">
        <f t="shared" ref="I176:I182" si="11">+D176+G176</f>
        <v>11808</v>
      </c>
      <c r="N176" s="16"/>
      <c r="O176" s="16"/>
      <c r="P176" s="16"/>
    </row>
    <row r="177" spans="1:9" x14ac:dyDescent="0.2">
      <c r="A177" s="315"/>
      <c r="B177" s="322"/>
      <c r="C177" s="18" t="s">
        <v>94</v>
      </c>
      <c r="D177" s="199">
        <v>2352</v>
      </c>
      <c r="E177" s="100">
        <f t="shared" si="9"/>
        <v>0.37027707808564231</v>
      </c>
      <c r="F177" s="7"/>
      <c r="G177" s="199">
        <v>4000</v>
      </c>
      <c r="H177" s="100">
        <f t="shared" si="10"/>
        <v>0.62972292191435764</v>
      </c>
      <c r="I177" s="7">
        <f t="shared" si="11"/>
        <v>6352</v>
      </c>
    </row>
    <row r="178" spans="1:9" x14ac:dyDescent="0.2">
      <c r="A178" s="315"/>
      <c r="B178" s="322"/>
      <c r="C178" s="18" t="s">
        <v>8</v>
      </c>
      <c r="D178" s="7"/>
      <c r="E178" s="100" t="e">
        <f t="shared" si="9"/>
        <v>#DIV/0!</v>
      </c>
      <c r="F178" s="7"/>
      <c r="G178" s="7"/>
      <c r="H178" s="100" t="e">
        <f t="shared" si="10"/>
        <v>#DIV/0!</v>
      </c>
      <c r="I178" s="7">
        <f t="shared" si="11"/>
        <v>0</v>
      </c>
    </row>
    <row r="179" spans="1:9" x14ac:dyDescent="0.2">
      <c r="A179" s="315"/>
      <c r="B179" s="322"/>
      <c r="C179" s="18" t="s">
        <v>9</v>
      </c>
      <c r="D179" s="77">
        <v>0</v>
      </c>
      <c r="E179" s="201">
        <f t="shared" si="9"/>
        <v>0</v>
      </c>
      <c r="F179" s="203"/>
      <c r="G179" s="77">
        <v>912</v>
      </c>
      <c r="H179" s="201">
        <f t="shared" si="10"/>
        <v>1</v>
      </c>
      <c r="I179" s="77">
        <f t="shared" si="11"/>
        <v>912</v>
      </c>
    </row>
    <row r="180" spans="1:9" x14ac:dyDescent="0.2">
      <c r="A180" s="315"/>
      <c r="B180" s="322"/>
      <c r="C180" s="18" t="s">
        <v>96</v>
      </c>
      <c r="D180" s="7">
        <v>1680</v>
      </c>
      <c r="E180" s="100">
        <f t="shared" si="9"/>
        <v>1</v>
      </c>
      <c r="F180" s="7"/>
      <c r="G180" s="7">
        <v>0</v>
      </c>
      <c r="H180" s="100">
        <f t="shared" si="10"/>
        <v>0</v>
      </c>
      <c r="I180" s="7">
        <f t="shared" si="11"/>
        <v>1680</v>
      </c>
    </row>
    <row r="181" spans="1:9" x14ac:dyDescent="0.2">
      <c r="A181" s="315"/>
      <c r="B181" s="322"/>
      <c r="C181" s="18" t="s">
        <v>422</v>
      </c>
      <c r="D181" s="19">
        <v>0</v>
      </c>
      <c r="E181" s="20">
        <f t="shared" si="9"/>
        <v>0</v>
      </c>
      <c r="F181" s="19"/>
      <c r="G181" s="19">
        <v>1728</v>
      </c>
      <c r="H181" s="20">
        <f t="shared" si="10"/>
        <v>1</v>
      </c>
      <c r="I181" s="19">
        <f t="shared" si="11"/>
        <v>1728</v>
      </c>
    </row>
    <row r="182" spans="1:9" x14ac:dyDescent="0.2">
      <c r="A182" s="315"/>
      <c r="B182" s="322"/>
      <c r="C182" s="61" t="s">
        <v>91</v>
      </c>
      <c r="D182" s="59">
        <f>SUM(D176:D181)</f>
        <v>9888</v>
      </c>
      <c r="E182" s="78">
        <f t="shared" si="9"/>
        <v>0.4398576512455516</v>
      </c>
      <c r="F182" s="79"/>
      <c r="G182" s="59">
        <f>SUM(G176:G181)</f>
        <v>12592</v>
      </c>
      <c r="H182" s="78">
        <f t="shared" si="10"/>
        <v>0.56014234875444835</v>
      </c>
      <c r="I182" s="79">
        <f t="shared" si="11"/>
        <v>22480</v>
      </c>
    </row>
    <row r="183" spans="1:9" x14ac:dyDescent="0.2">
      <c r="A183" s="315"/>
      <c r="B183" s="322"/>
      <c r="C183" s="192" t="s">
        <v>262</v>
      </c>
      <c r="D183" s="94"/>
      <c r="E183" s="95"/>
      <c r="F183" s="94"/>
      <c r="G183" s="94"/>
      <c r="H183" s="95"/>
      <c r="I183" s="94"/>
    </row>
    <row r="184" spans="1:9" x14ac:dyDescent="0.2">
      <c r="A184" s="315"/>
      <c r="B184" s="322"/>
      <c r="C184" s="18" t="s">
        <v>7</v>
      </c>
      <c r="D184" s="16">
        <v>1344</v>
      </c>
      <c r="E184" s="20">
        <f t="shared" si="7"/>
        <v>0.1728395061728395</v>
      </c>
      <c r="F184" s="19"/>
      <c r="G184" s="16">
        <v>6432</v>
      </c>
      <c r="H184" s="20">
        <f t="shared" si="8"/>
        <v>0.8271604938271605</v>
      </c>
      <c r="I184" s="19">
        <f t="shared" si="6"/>
        <v>7776</v>
      </c>
    </row>
    <row r="185" spans="1:9" x14ac:dyDescent="0.2">
      <c r="A185" s="315"/>
      <c r="B185" s="322"/>
      <c r="C185" s="18" t="s">
        <v>95</v>
      </c>
      <c r="D185" s="11">
        <v>6048</v>
      </c>
      <c r="E185" s="12">
        <f t="shared" si="7"/>
        <v>0.27038626609442062</v>
      </c>
      <c r="F185" s="11"/>
      <c r="G185" s="11">
        <v>16320</v>
      </c>
      <c r="H185" s="12">
        <f t="shared" si="8"/>
        <v>0.72961373390557938</v>
      </c>
      <c r="I185" s="11">
        <f t="shared" si="6"/>
        <v>22368</v>
      </c>
    </row>
    <row r="186" spans="1:9" x14ac:dyDescent="0.2">
      <c r="A186" s="315"/>
      <c r="B186" s="322"/>
      <c r="C186" s="18" t="s">
        <v>357</v>
      </c>
      <c r="D186" s="7">
        <v>0</v>
      </c>
      <c r="E186" s="12">
        <f t="shared" si="7"/>
        <v>0</v>
      </c>
      <c r="F186" s="14"/>
      <c r="G186" s="11">
        <v>1152</v>
      </c>
      <c r="H186" s="12">
        <f t="shared" si="8"/>
        <v>1</v>
      </c>
      <c r="I186" s="11">
        <f t="shared" si="6"/>
        <v>1152</v>
      </c>
    </row>
    <row r="187" spans="1:9" x14ac:dyDescent="0.2">
      <c r="A187" s="315"/>
      <c r="B187" s="322"/>
      <c r="C187" s="18" t="s">
        <v>164</v>
      </c>
      <c r="D187" s="17">
        <v>0</v>
      </c>
      <c r="E187" s="12">
        <f t="shared" si="7"/>
        <v>0</v>
      </c>
      <c r="F187" s="11"/>
      <c r="G187" s="16">
        <v>1920</v>
      </c>
      <c r="H187" s="12">
        <f t="shared" si="8"/>
        <v>1</v>
      </c>
      <c r="I187" s="11">
        <f t="shared" si="6"/>
        <v>1920</v>
      </c>
    </row>
    <row r="188" spans="1:9" x14ac:dyDescent="0.2">
      <c r="A188" s="315"/>
      <c r="B188" s="322"/>
      <c r="C188" s="18" t="s">
        <v>10</v>
      </c>
      <c r="D188" s="11">
        <v>2592</v>
      </c>
      <c r="E188" s="12">
        <f t="shared" si="7"/>
        <v>0.4576271186440678</v>
      </c>
      <c r="F188" s="11"/>
      <c r="G188" s="11">
        <v>3072</v>
      </c>
      <c r="H188" s="12">
        <f t="shared" si="8"/>
        <v>0.5423728813559322</v>
      </c>
      <c r="I188" s="11">
        <f t="shared" si="6"/>
        <v>5664</v>
      </c>
    </row>
    <row r="189" spans="1:9" x14ac:dyDescent="0.2">
      <c r="A189" s="315"/>
      <c r="B189" s="322"/>
      <c r="C189" s="61" t="s">
        <v>91</v>
      </c>
      <c r="D189" s="59">
        <f>SUM(D184:D188)</f>
        <v>9984</v>
      </c>
      <c r="E189" s="60">
        <f t="shared" si="7"/>
        <v>0.25679012345679014</v>
      </c>
      <c r="F189" s="59"/>
      <c r="G189" s="59">
        <f>SUM(G184:G188)</f>
        <v>28896</v>
      </c>
      <c r="H189" s="60">
        <f t="shared" si="8"/>
        <v>0.74320987654320991</v>
      </c>
      <c r="I189" s="59">
        <f t="shared" si="6"/>
        <v>38880</v>
      </c>
    </row>
    <row r="190" spans="1:9" ht="13.5" thickBot="1" x14ac:dyDescent="0.25">
      <c r="A190" s="315"/>
      <c r="B190" s="302"/>
      <c r="C190" s="276" t="s">
        <v>26</v>
      </c>
      <c r="D190" s="208">
        <f>SUM(D182,D189)</f>
        <v>19872</v>
      </c>
      <c r="E190" s="206">
        <f t="shared" si="7"/>
        <v>0.32385919165580185</v>
      </c>
      <c r="F190" s="208"/>
      <c r="G190" s="208">
        <f>SUM(G182,G189)</f>
        <v>41488</v>
      </c>
      <c r="H190" s="206">
        <f t="shared" si="8"/>
        <v>0.67614080834419821</v>
      </c>
      <c r="I190" s="208">
        <f t="shared" si="6"/>
        <v>61360</v>
      </c>
    </row>
    <row r="191" spans="1:9" ht="12.75" customHeight="1" x14ac:dyDescent="0.2">
      <c r="A191" s="315"/>
      <c r="B191" s="300" t="s">
        <v>512</v>
      </c>
      <c r="C191" s="192" t="s">
        <v>160</v>
      </c>
      <c r="D191" s="62"/>
      <c r="E191" s="62"/>
      <c r="F191" s="62"/>
      <c r="G191" s="62"/>
      <c r="H191" s="62"/>
      <c r="I191" s="62"/>
    </row>
    <row r="192" spans="1:9" x14ac:dyDescent="0.2">
      <c r="A192" s="315"/>
      <c r="B192" s="322"/>
      <c r="C192" s="191" t="s">
        <v>38</v>
      </c>
      <c r="D192" s="199">
        <v>0</v>
      </c>
      <c r="E192" s="100">
        <f t="shared" ref="E192:E200" si="12">+D192/$I192</f>
        <v>0</v>
      </c>
      <c r="F192" s="7"/>
      <c r="G192" s="199">
        <v>960</v>
      </c>
      <c r="H192" s="100">
        <f t="shared" ref="H192:H200" si="13">+G192/$I192</f>
        <v>1</v>
      </c>
      <c r="I192" s="7">
        <f t="shared" ref="I192:I200" si="14">+D192+G192</f>
        <v>960</v>
      </c>
    </row>
    <row r="193" spans="1:21" x14ac:dyDescent="0.2">
      <c r="A193" s="315"/>
      <c r="B193" s="322"/>
      <c r="C193" s="191" t="s">
        <v>354</v>
      </c>
      <c r="D193" s="7"/>
      <c r="E193" s="100" t="e">
        <f t="shared" si="12"/>
        <v>#DIV/0!</v>
      </c>
      <c r="F193" s="7"/>
      <c r="G193" s="7"/>
      <c r="H193" s="100" t="e">
        <f t="shared" si="13"/>
        <v>#DIV/0!</v>
      </c>
      <c r="I193" s="7">
        <f t="shared" si="14"/>
        <v>0</v>
      </c>
    </row>
    <row r="194" spans="1:21" x14ac:dyDescent="0.2">
      <c r="A194" s="315"/>
      <c r="B194" s="322"/>
      <c r="C194" s="18" t="s">
        <v>0</v>
      </c>
      <c r="D194" s="77">
        <v>0</v>
      </c>
      <c r="E194" s="201">
        <f t="shared" si="12"/>
        <v>0</v>
      </c>
      <c r="F194" s="77"/>
      <c r="G194" s="77">
        <v>1440</v>
      </c>
      <c r="H194" s="201">
        <f t="shared" si="13"/>
        <v>1</v>
      </c>
      <c r="I194" s="77">
        <f t="shared" si="14"/>
        <v>1440</v>
      </c>
    </row>
    <row r="195" spans="1:21" x14ac:dyDescent="0.2">
      <c r="A195" s="315"/>
      <c r="B195" s="322"/>
      <c r="C195" s="191" t="s">
        <v>39</v>
      </c>
      <c r="D195" s="7"/>
      <c r="E195" s="100" t="e">
        <f t="shared" si="12"/>
        <v>#DIV/0!</v>
      </c>
      <c r="F195" s="7"/>
      <c r="G195" s="7"/>
      <c r="H195" s="100" t="e">
        <f t="shared" si="13"/>
        <v>#DIV/0!</v>
      </c>
      <c r="I195" s="7">
        <f t="shared" si="14"/>
        <v>0</v>
      </c>
    </row>
    <row r="196" spans="1:21" x14ac:dyDescent="0.2">
      <c r="A196" s="315"/>
      <c r="B196" s="322"/>
      <c r="C196" s="18" t="s">
        <v>2</v>
      </c>
      <c r="D196" s="7"/>
      <c r="E196" s="100" t="e">
        <f t="shared" si="12"/>
        <v>#DIV/0!</v>
      </c>
      <c r="F196" s="7"/>
      <c r="G196" s="7"/>
      <c r="H196" s="100" t="e">
        <f t="shared" si="13"/>
        <v>#DIV/0!</v>
      </c>
      <c r="I196" s="7">
        <f t="shared" si="14"/>
        <v>0</v>
      </c>
    </row>
    <row r="197" spans="1:21" x14ac:dyDescent="0.2">
      <c r="A197" s="315"/>
      <c r="B197" s="322"/>
      <c r="C197" s="191" t="s">
        <v>3</v>
      </c>
      <c r="D197" s="7">
        <v>1536</v>
      </c>
      <c r="E197" s="100">
        <f t="shared" si="12"/>
        <v>1</v>
      </c>
      <c r="F197" s="7"/>
      <c r="G197" s="7">
        <v>0</v>
      </c>
      <c r="H197" s="100">
        <f t="shared" si="13"/>
        <v>0</v>
      </c>
      <c r="I197" s="7">
        <f t="shared" si="14"/>
        <v>1536</v>
      </c>
    </row>
    <row r="198" spans="1:21" x14ac:dyDescent="0.2">
      <c r="A198" s="315"/>
      <c r="B198" s="322"/>
      <c r="C198" s="195" t="s">
        <v>353</v>
      </c>
      <c r="D198" s="199">
        <v>0</v>
      </c>
      <c r="E198" s="100">
        <f t="shared" si="12"/>
        <v>0</v>
      </c>
      <c r="F198" s="7"/>
      <c r="G198" s="199">
        <v>1120</v>
      </c>
      <c r="H198" s="100">
        <f t="shared" si="13"/>
        <v>1</v>
      </c>
      <c r="I198" s="7">
        <f t="shared" si="14"/>
        <v>1120</v>
      </c>
    </row>
    <row r="199" spans="1:21" x14ac:dyDescent="0.2">
      <c r="A199" s="315"/>
      <c r="B199" s="322"/>
      <c r="C199" s="18" t="s">
        <v>5</v>
      </c>
      <c r="D199" s="7">
        <v>3936</v>
      </c>
      <c r="E199" s="100">
        <f t="shared" si="12"/>
        <v>0.51898734177215189</v>
      </c>
      <c r="F199" s="7"/>
      <c r="G199" s="7">
        <v>3648</v>
      </c>
      <c r="H199" s="100">
        <f t="shared" si="13"/>
        <v>0.48101265822784811</v>
      </c>
      <c r="I199" s="7">
        <f t="shared" si="14"/>
        <v>7584</v>
      </c>
      <c r="R199" s="9" t="s">
        <v>546</v>
      </c>
      <c r="S199" s="9">
        <f>SUM(S200:S201)</f>
        <v>3936</v>
      </c>
      <c r="T199" s="9">
        <f>SUM(T200:T201)</f>
        <v>3648</v>
      </c>
      <c r="U199" s="9">
        <f>SUM(U200:U201)</f>
        <v>7584</v>
      </c>
    </row>
    <row r="200" spans="1:21" x14ac:dyDescent="0.2">
      <c r="A200" s="315"/>
      <c r="B200" s="322"/>
      <c r="C200" s="61" t="s">
        <v>91</v>
      </c>
      <c r="D200" s="63">
        <f>SUM(D192:D199)</f>
        <v>5472</v>
      </c>
      <c r="E200" s="60">
        <f t="shared" si="12"/>
        <v>0.43291139240506327</v>
      </c>
      <c r="F200" s="59"/>
      <c r="G200" s="63">
        <f>SUM(G192:G199)</f>
        <v>7168</v>
      </c>
      <c r="H200" s="60">
        <f t="shared" si="13"/>
        <v>0.56708860759493673</v>
      </c>
      <c r="I200" s="59">
        <f t="shared" si="14"/>
        <v>12640</v>
      </c>
      <c r="R200" s="9" t="s">
        <v>5</v>
      </c>
      <c r="S200" s="9">
        <v>1920</v>
      </c>
      <c r="T200" s="9">
        <v>2928</v>
      </c>
      <c r="U200" s="9">
        <v>4848</v>
      </c>
    </row>
    <row r="201" spans="1:21" x14ac:dyDescent="0.2">
      <c r="A201" s="315"/>
      <c r="B201" s="322"/>
      <c r="C201" s="192" t="s">
        <v>254</v>
      </c>
      <c r="D201" s="63"/>
      <c r="E201" s="60"/>
      <c r="F201" s="59"/>
      <c r="G201" s="63"/>
      <c r="H201" s="60"/>
      <c r="I201" s="59"/>
      <c r="R201" s="9" t="s">
        <v>545</v>
      </c>
      <c r="S201" s="9">
        <v>2016</v>
      </c>
      <c r="T201" s="9">
        <v>720</v>
      </c>
      <c r="U201" s="9">
        <v>2736</v>
      </c>
    </row>
    <row r="202" spans="1:21" x14ac:dyDescent="0.2">
      <c r="A202" s="315"/>
      <c r="B202" s="322"/>
      <c r="C202" s="18" t="s">
        <v>532</v>
      </c>
      <c r="D202" s="19">
        <v>2304</v>
      </c>
      <c r="E202" s="20">
        <f>+D202/$I202</f>
        <v>0.53731343283582089</v>
      </c>
      <c r="F202" s="19"/>
      <c r="G202" s="19">
        <v>1984</v>
      </c>
      <c r="H202" s="20">
        <f>+G202/$I202</f>
        <v>0.46268656716417911</v>
      </c>
      <c r="I202" s="19">
        <f>+D202+G202</f>
        <v>4288</v>
      </c>
    </row>
    <row r="203" spans="1:21" x14ac:dyDescent="0.2">
      <c r="A203" s="315"/>
      <c r="B203" s="322"/>
      <c r="C203" s="18" t="s">
        <v>36</v>
      </c>
      <c r="D203" s="19">
        <v>0</v>
      </c>
      <c r="E203" s="20">
        <f>+D203/$I203</f>
        <v>0</v>
      </c>
      <c r="F203" s="19"/>
      <c r="G203" s="19">
        <v>5424</v>
      </c>
      <c r="H203" s="20">
        <f>+G203/$I203</f>
        <v>1</v>
      </c>
      <c r="I203" s="19">
        <f>+D203+G203</f>
        <v>5424</v>
      </c>
    </row>
    <row r="204" spans="1:21" x14ac:dyDescent="0.2">
      <c r="A204" s="315"/>
      <c r="B204" s="322"/>
      <c r="C204" s="18" t="s">
        <v>97</v>
      </c>
      <c r="D204" s="11">
        <v>0</v>
      </c>
      <c r="E204" s="12">
        <f>+D204/$I204</f>
        <v>0</v>
      </c>
      <c r="F204" s="11"/>
      <c r="G204" s="11">
        <v>64</v>
      </c>
      <c r="H204" s="12">
        <f>+G204/$I204</f>
        <v>1</v>
      </c>
      <c r="I204" s="11">
        <f>+D204+G204</f>
        <v>64</v>
      </c>
    </row>
    <row r="205" spans="1:21" x14ac:dyDescent="0.2">
      <c r="A205" s="315"/>
      <c r="B205" s="322"/>
      <c r="C205" s="18" t="s">
        <v>52</v>
      </c>
      <c r="D205" s="11">
        <v>0</v>
      </c>
      <c r="E205" s="12">
        <f>+D205/$I205</f>
        <v>0</v>
      </c>
      <c r="F205" s="11"/>
      <c r="G205" s="11">
        <v>3808</v>
      </c>
      <c r="H205" s="12">
        <f>+G205/$I205</f>
        <v>1</v>
      </c>
      <c r="I205" s="11">
        <f>+D205+G205</f>
        <v>3808</v>
      </c>
    </row>
    <row r="206" spans="1:21" x14ac:dyDescent="0.2">
      <c r="A206" s="315"/>
      <c r="B206" s="322"/>
      <c r="C206" s="61" t="s">
        <v>91</v>
      </c>
      <c r="D206" s="59">
        <f>SUM(D202:D205)</f>
        <v>2304</v>
      </c>
      <c r="E206" s="60">
        <f>+D206/$I206</f>
        <v>0.16961130742049471</v>
      </c>
      <c r="F206" s="59"/>
      <c r="G206" s="59">
        <f>SUM(G202:G205)</f>
        <v>11280</v>
      </c>
      <c r="H206" s="60">
        <f>+G206/$I206</f>
        <v>0.83038869257950532</v>
      </c>
      <c r="I206" s="59">
        <f>+D206+G206</f>
        <v>13584</v>
      </c>
    </row>
    <row r="207" spans="1:21" x14ac:dyDescent="0.2">
      <c r="A207" s="315"/>
      <c r="B207" s="322"/>
      <c r="C207" s="192" t="s">
        <v>128</v>
      </c>
      <c r="D207" s="79"/>
      <c r="E207" s="78"/>
      <c r="F207" s="79"/>
      <c r="G207" s="79"/>
      <c r="H207" s="78"/>
      <c r="I207" s="79"/>
    </row>
    <row r="208" spans="1:21" x14ac:dyDescent="0.2">
      <c r="A208" s="315"/>
      <c r="B208" s="322"/>
      <c r="C208" s="18" t="s">
        <v>1</v>
      </c>
      <c r="D208" s="17">
        <v>4928</v>
      </c>
      <c r="E208" s="12">
        <f t="shared" si="7"/>
        <v>0.79381443298969068</v>
      </c>
      <c r="F208" s="11"/>
      <c r="G208" s="17">
        <v>1280</v>
      </c>
      <c r="H208" s="12">
        <f t="shared" si="8"/>
        <v>0.20618556701030927</v>
      </c>
      <c r="I208" s="11">
        <f t="shared" si="6"/>
        <v>6208</v>
      </c>
    </row>
    <row r="209" spans="1:9" x14ac:dyDescent="0.2">
      <c r="A209" s="315"/>
      <c r="B209" s="322"/>
      <c r="C209" s="18" t="s">
        <v>4</v>
      </c>
      <c r="D209" s="11">
        <v>1200</v>
      </c>
      <c r="E209" s="12">
        <f t="shared" si="7"/>
        <v>1</v>
      </c>
      <c r="F209" s="11"/>
      <c r="G209" s="11">
        <v>0</v>
      </c>
      <c r="H209" s="12">
        <f t="shared" si="8"/>
        <v>0</v>
      </c>
      <c r="I209" s="11">
        <f t="shared" si="6"/>
        <v>1200</v>
      </c>
    </row>
    <row r="210" spans="1:9" x14ac:dyDescent="0.2">
      <c r="A210" s="315"/>
      <c r="B210" s="322"/>
      <c r="C210" s="61" t="s">
        <v>91</v>
      </c>
      <c r="D210" s="59">
        <f>SUM(D208:D209)</f>
        <v>6128</v>
      </c>
      <c r="E210" s="60">
        <f t="shared" si="7"/>
        <v>0.82721382289416845</v>
      </c>
      <c r="F210" s="59"/>
      <c r="G210" s="59">
        <f>SUM(G208:G209)</f>
        <v>1280</v>
      </c>
      <c r="H210" s="60">
        <f t="shared" si="8"/>
        <v>0.17278617710583152</v>
      </c>
      <c r="I210" s="59">
        <f t="shared" si="6"/>
        <v>7408</v>
      </c>
    </row>
    <row r="211" spans="1:9" ht="13.5" thickBot="1" x14ac:dyDescent="0.25">
      <c r="A211" s="315"/>
      <c r="B211" s="302"/>
      <c r="C211" s="276" t="s">
        <v>26</v>
      </c>
      <c r="D211" s="208">
        <f>SUM(D200,D206,D210)</f>
        <v>13904</v>
      </c>
      <c r="E211" s="206">
        <f t="shared" si="7"/>
        <v>0.41341579448144622</v>
      </c>
      <c r="F211" s="208"/>
      <c r="G211" s="208">
        <f>SUM(G200,G206,G210)</f>
        <v>19728</v>
      </c>
      <c r="H211" s="206">
        <f t="shared" si="8"/>
        <v>0.58658420551855373</v>
      </c>
      <c r="I211" s="208">
        <f t="shared" si="6"/>
        <v>33632</v>
      </c>
    </row>
    <row r="212" spans="1:9" ht="12.75" customHeight="1" x14ac:dyDescent="0.2">
      <c r="A212" s="299" t="s">
        <v>132</v>
      </c>
      <c r="B212" s="300" t="s">
        <v>513</v>
      </c>
      <c r="C212" s="190" t="s">
        <v>332</v>
      </c>
      <c r="D212" s="210"/>
      <c r="E212" s="210"/>
      <c r="F212" s="210"/>
      <c r="G212" s="59"/>
      <c r="H212" s="59"/>
      <c r="I212" s="64"/>
    </row>
    <row r="213" spans="1:9" x14ac:dyDescent="0.2">
      <c r="A213" s="299"/>
      <c r="B213" s="301"/>
      <c r="C213" s="18" t="s">
        <v>17</v>
      </c>
      <c r="D213" s="11">
        <v>2304</v>
      </c>
      <c r="E213" s="12">
        <f>+D213/$I213</f>
        <v>0.6</v>
      </c>
      <c r="F213" s="14"/>
      <c r="G213" s="11">
        <v>1536</v>
      </c>
      <c r="H213" s="12">
        <f>+G213/$I213</f>
        <v>0.4</v>
      </c>
      <c r="I213" s="17">
        <f>+D213+G213</f>
        <v>3840</v>
      </c>
    </row>
    <row r="214" spans="1:9" x14ac:dyDescent="0.2">
      <c r="A214" s="299"/>
      <c r="B214" s="301"/>
      <c r="C214" s="18" t="s">
        <v>18</v>
      </c>
      <c r="D214" s="11">
        <v>2256</v>
      </c>
      <c r="E214" s="12">
        <f>+D214/$I214</f>
        <v>0.51086956521739135</v>
      </c>
      <c r="F214" s="14"/>
      <c r="G214" s="11">
        <v>2160</v>
      </c>
      <c r="H214" s="12">
        <f>+G214/$I214</f>
        <v>0.4891304347826087</v>
      </c>
      <c r="I214" s="17">
        <f>+D214+G214</f>
        <v>4416</v>
      </c>
    </row>
    <row r="215" spans="1:9" x14ac:dyDescent="0.2">
      <c r="A215" s="299"/>
      <c r="B215" s="301"/>
      <c r="C215" s="18" t="s">
        <v>6</v>
      </c>
      <c r="D215" s="11">
        <v>11520</v>
      </c>
      <c r="E215" s="12">
        <f>+D215/$I215</f>
        <v>0.60100166944908184</v>
      </c>
      <c r="F215" s="14"/>
      <c r="G215" s="11">
        <v>7648.0000000000009</v>
      </c>
      <c r="H215" s="12">
        <f>+G215/$I215</f>
        <v>0.39899833055091827</v>
      </c>
      <c r="I215" s="17">
        <f>+D215+G215</f>
        <v>19168</v>
      </c>
    </row>
    <row r="216" spans="1:9" x14ac:dyDescent="0.2">
      <c r="A216" s="299"/>
      <c r="B216" s="301"/>
      <c r="C216" s="18" t="s">
        <v>19</v>
      </c>
      <c r="D216" s="11">
        <v>3264</v>
      </c>
      <c r="E216" s="12">
        <f>+D216/$I216</f>
        <v>0.44155844155844154</v>
      </c>
      <c r="F216" s="14"/>
      <c r="G216" s="11">
        <v>4128</v>
      </c>
      <c r="H216" s="12">
        <f>+G216/$I216</f>
        <v>0.55844155844155841</v>
      </c>
      <c r="I216" s="17">
        <f>+D216+G216</f>
        <v>7392</v>
      </c>
    </row>
    <row r="217" spans="1:9" x14ac:dyDescent="0.2">
      <c r="A217" s="299"/>
      <c r="B217" s="301"/>
      <c r="C217" s="61" t="s">
        <v>91</v>
      </c>
      <c r="D217" s="59">
        <f>SUM(D213:D216)</f>
        <v>19344</v>
      </c>
      <c r="E217" s="60">
        <f>+D217/$I217</f>
        <v>0.55560661764705888</v>
      </c>
      <c r="F217" s="210"/>
      <c r="G217" s="59">
        <f>SUM(G213:G216)</f>
        <v>15472</v>
      </c>
      <c r="H217" s="60">
        <f>+G217/$I217</f>
        <v>0.44439338235294118</v>
      </c>
      <c r="I217" s="63">
        <f>+D217+G217</f>
        <v>34816</v>
      </c>
    </row>
    <row r="218" spans="1:9" x14ac:dyDescent="0.2">
      <c r="A218" s="299"/>
      <c r="B218" s="301"/>
      <c r="C218" s="183" t="s">
        <v>161</v>
      </c>
      <c r="D218" s="59"/>
      <c r="E218" s="60"/>
      <c r="F218" s="210"/>
      <c r="G218" s="59"/>
      <c r="H218" s="60"/>
      <c r="I218" s="63"/>
    </row>
    <row r="219" spans="1:9" x14ac:dyDescent="0.2">
      <c r="A219" s="299"/>
      <c r="B219" s="301"/>
      <c r="C219" s="191" t="s">
        <v>487</v>
      </c>
      <c r="D219" s="11">
        <v>7680</v>
      </c>
      <c r="E219" s="12">
        <f t="shared" ref="E219:E275" si="15">+D219/$I219</f>
        <v>1</v>
      </c>
      <c r="F219" s="14"/>
      <c r="G219" s="11">
        <v>0</v>
      </c>
      <c r="H219" s="12">
        <f t="shared" ref="H219:H275" si="16">+G219/$I219</f>
        <v>0</v>
      </c>
      <c r="I219" s="17">
        <f t="shared" ref="I219:I275" si="17">+D219+G219</f>
        <v>7680</v>
      </c>
    </row>
    <row r="220" spans="1:9" x14ac:dyDescent="0.2">
      <c r="A220" s="299"/>
      <c r="B220" s="301"/>
      <c r="C220" s="191" t="s">
        <v>20</v>
      </c>
      <c r="D220" s="11"/>
      <c r="E220" s="12" t="e">
        <f t="shared" si="15"/>
        <v>#DIV/0!</v>
      </c>
      <c r="F220" s="14"/>
      <c r="G220" s="11"/>
      <c r="H220" s="12" t="e">
        <f t="shared" si="16"/>
        <v>#DIV/0!</v>
      </c>
      <c r="I220" s="17">
        <f t="shared" si="17"/>
        <v>0</v>
      </c>
    </row>
    <row r="221" spans="1:9" x14ac:dyDescent="0.2">
      <c r="A221" s="299"/>
      <c r="B221" s="301"/>
      <c r="C221" s="18" t="s">
        <v>15</v>
      </c>
      <c r="D221" s="11">
        <v>1152</v>
      </c>
      <c r="E221" s="12">
        <f t="shared" si="15"/>
        <v>0.11285266457680251</v>
      </c>
      <c r="F221" s="14"/>
      <c r="G221" s="11">
        <v>9056</v>
      </c>
      <c r="H221" s="12">
        <f t="shared" si="16"/>
        <v>0.88714733542319746</v>
      </c>
      <c r="I221" s="17">
        <f t="shared" si="17"/>
        <v>10208</v>
      </c>
    </row>
    <row r="222" spans="1:9" x14ac:dyDescent="0.2">
      <c r="A222" s="299"/>
      <c r="B222" s="301"/>
      <c r="C222" s="18" t="s">
        <v>16</v>
      </c>
      <c r="D222" s="11">
        <v>6160</v>
      </c>
      <c r="E222" s="12">
        <f t="shared" si="15"/>
        <v>0.91448931116389554</v>
      </c>
      <c r="F222" s="14"/>
      <c r="G222" s="11">
        <v>576</v>
      </c>
      <c r="H222" s="12">
        <f t="shared" si="16"/>
        <v>8.5510688836104506E-2</v>
      </c>
      <c r="I222" s="17">
        <f t="shared" si="17"/>
        <v>6736</v>
      </c>
    </row>
    <row r="223" spans="1:9" x14ac:dyDescent="0.2">
      <c r="A223" s="299"/>
      <c r="B223" s="301"/>
      <c r="C223" s="18" t="s">
        <v>139</v>
      </c>
      <c r="D223" s="11"/>
      <c r="E223" s="12" t="e">
        <f t="shared" si="15"/>
        <v>#DIV/0!</v>
      </c>
      <c r="F223" s="14"/>
      <c r="G223" s="11"/>
      <c r="H223" s="12" t="e">
        <f t="shared" si="16"/>
        <v>#DIV/0!</v>
      </c>
      <c r="I223" s="17">
        <f t="shared" si="17"/>
        <v>0</v>
      </c>
    </row>
    <row r="224" spans="1:9" x14ac:dyDescent="0.2">
      <c r="A224" s="299"/>
      <c r="B224" s="301"/>
      <c r="C224" s="18" t="s">
        <v>489</v>
      </c>
      <c r="D224" s="11"/>
      <c r="E224" s="12" t="e">
        <f t="shared" si="15"/>
        <v>#DIV/0!</v>
      </c>
      <c r="F224" s="14"/>
      <c r="G224" s="11"/>
      <c r="H224" s="12" t="e">
        <f t="shared" si="16"/>
        <v>#DIV/0!</v>
      </c>
      <c r="I224" s="17">
        <f t="shared" si="17"/>
        <v>0</v>
      </c>
    </row>
    <row r="225" spans="1:9" x14ac:dyDescent="0.2">
      <c r="A225" s="299"/>
      <c r="B225" s="301"/>
      <c r="C225" s="18" t="s">
        <v>25</v>
      </c>
      <c r="D225" s="11">
        <v>0</v>
      </c>
      <c r="E225" s="12">
        <f t="shared" si="15"/>
        <v>0</v>
      </c>
      <c r="F225" s="14"/>
      <c r="G225" s="11">
        <v>912</v>
      </c>
      <c r="H225" s="12">
        <f t="shared" si="16"/>
        <v>1</v>
      </c>
      <c r="I225" s="17">
        <f t="shared" si="17"/>
        <v>912</v>
      </c>
    </row>
    <row r="226" spans="1:9" x14ac:dyDescent="0.2">
      <c r="A226" s="299"/>
      <c r="B226" s="301"/>
      <c r="C226" s="18" t="s">
        <v>538</v>
      </c>
      <c r="D226" s="11"/>
      <c r="E226" s="12" t="e">
        <f t="shared" si="15"/>
        <v>#DIV/0!</v>
      </c>
      <c r="F226" s="14"/>
      <c r="G226" s="11"/>
      <c r="H226" s="12" t="e">
        <f t="shared" si="16"/>
        <v>#DIV/0!</v>
      </c>
      <c r="I226" s="17">
        <f t="shared" si="17"/>
        <v>0</v>
      </c>
    </row>
    <row r="227" spans="1:9" x14ac:dyDescent="0.2">
      <c r="A227" s="299"/>
      <c r="B227" s="301"/>
      <c r="C227" s="197" t="s">
        <v>91</v>
      </c>
      <c r="D227" s="59">
        <f>SUM(D219:D226)</f>
        <v>14992</v>
      </c>
      <c r="E227" s="60">
        <f t="shared" si="15"/>
        <v>0.58709273182957389</v>
      </c>
      <c r="F227" s="210"/>
      <c r="G227" s="59">
        <f>SUM(G219:G226)</f>
        <v>10544</v>
      </c>
      <c r="H227" s="60">
        <f t="shared" si="16"/>
        <v>0.41290726817042606</v>
      </c>
      <c r="I227" s="63">
        <f t="shared" si="17"/>
        <v>25536</v>
      </c>
    </row>
    <row r="228" spans="1:9" x14ac:dyDescent="0.2">
      <c r="A228" s="299"/>
      <c r="B228" s="301"/>
      <c r="C228" s="192" t="s">
        <v>162</v>
      </c>
      <c r="D228" s="59"/>
      <c r="E228" s="60"/>
      <c r="F228" s="210"/>
      <c r="G228" s="59"/>
      <c r="H228" s="60"/>
      <c r="I228" s="63"/>
    </row>
    <row r="229" spans="1:9" x14ac:dyDescent="0.2">
      <c r="A229" s="299"/>
      <c r="B229" s="301"/>
      <c r="C229" s="188" t="s">
        <v>357</v>
      </c>
      <c r="D229" s="11"/>
      <c r="E229" s="12" t="e">
        <f t="shared" si="15"/>
        <v>#DIV/0!</v>
      </c>
      <c r="F229" s="14"/>
      <c r="G229" s="11"/>
      <c r="H229" s="12" t="e">
        <f t="shared" si="16"/>
        <v>#DIV/0!</v>
      </c>
      <c r="I229" s="17">
        <f t="shared" si="17"/>
        <v>0</v>
      </c>
    </row>
    <row r="230" spans="1:9" x14ac:dyDescent="0.2">
      <c r="A230" s="299"/>
      <c r="B230" s="301"/>
      <c r="C230" s="18" t="s">
        <v>22</v>
      </c>
      <c r="D230" s="11">
        <v>1680</v>
      </c>
      <c r="E230" s="12">
        <f t="shared" si="15"/>
        <v>0.25925925925925924</v>
      </c>
      <c r="F230" s="14"/>
      <c r="G230" s="11">
        <v>4800</v>
      </c>
      <c r="H230" s="12">
        <f t="shared" si="16"/>
        <v>0.7407407407407407</v>
      </c>
      <c r="I230" s="17">
        <f t="shared" si="17"/>
        <v>6480</v>
      </c>
    </row>
    <row r="231" spans="1:9" x14ac:dyDescent="0.2">
      <c r="A231" s="299"/>
      <c r="B231" s="301"/>
      <c r="C231" s="188" t="s">
        <v>23</v>
      </c>
      <c r="D231" s="11">
        <v>0</v>
      </c>
      <c r="E231" s="12">
        <f t="shared" si="15"/>
        <v>0</v>
      </c>
      <c r="F231" s="14"/>
      <c r="G231" s="11">
        <v>2400</v>
      </c>
      <c r="H231" s="12">
        <f t="shared" si="16"/>
        <v>1</v>
      </c>
      <c r="I231" s="17">
        <f t="shared" si="17"/>
        <v>2400</v>
      </c>
    </row>
    <row r="232" spans="1:9" x14ac:dyDescent="0.2">
      <c r="A232" s="299"/>
      <c r="B232" s="301"/>
      <c r="C232" s="18" t="s">
        <v>24</v>
      </c>
      <c r="D232" s="11">
        <v>0</v>
      </c>
      <c r="E232" s="12">
        <f t="shared" si="15"/>
        <v>0</v>
      </c>
      <c r="F232" s="14"/>
      <c r="G232" s="11">
        <v>4176</v>
      </c>
      <c r="H232" s="12">
        <f t="shared" si="16"/>
        <v>1</v>
      </c>
      <c r="I232" s="17">
        <f t="shared" si="17"/>
        <v>4176</v>
      </c>
    </row>
    <row r="233" spans="1:9" x14ac:dyDescent="0.2">
      <c r="A233" s="299"/>
      <c r="B233" s="301"/>
      <c r="C233" s="61" t="s">
        <v>91</v>
      </c>
      <c r="D233" s="59">
        <f>SUM(D229:D232)</f>
        <v>1680</v>
      </c>
      <c r="E233" s="60">
        <f t="shared" si="15"/>
        <v>0.12867647058823528</v>
      </c>
      <c r="F233" s="210"/>
      <c r="G233" s="59">
        <f>SUM(G229:G232)</f>
        <v>11376</v>
      </c>
      <c r="H233" s="60">
        <f t="shared" si="16"/>
        <v>0.87132352941176472</v>
      </c>
      <c r="I233" s="63">
        <f t="shared" si="17"/>
        <v>13056</v>
      </c>
    </row>
    <row r="234" spans="1:9" x14ac:dyDescent="0.2">
      <c r="A234" s="299"/>
      <c r="B234" s="301"/>
      <c r="C234" s="183" t="s">
        <v>163</v>
      </c>
      <c r="D234" s="59"/>
      <c r="E234" s="60"/>
      <c r="F234" s="210"/>
      <c r="G234" s="59"/>
      <c r="H234" s="60"/>
      <c r="I234" s="63"/>
    </row>
    <row r="235" spans="1:9" x14ac:dyDescent="0.2">
      <c r="A235" s="299"/>
      <c r="B235" s="301"/>
      <c r="C235" s="191" t="s">
        <v>491</v>
      </c>
      <c r="D235" s="11">
        <v>0</v>
      </c>
      <c r="E235" s="12" t="s">
        <v>165</v>
      </c>
      <c r="F235" s="14"/>
      <c r="G235" s="11">
        <v>0</v>
      </c>
      <c r="H235" s="12" t="s">
        <v>165</v>
      </c>
      <c r="I235" s="17">
        <f t="shared" si="17"/>
        <v>0</v>
      </c>
    </row>
    <row r="236" spans="1:9" x14ac:dyDescent="0.2">
      <c r="A236" s="299"/>
      <c r="B236" s="301"/>
      <c r="C236" s="18" t="s">
        <v>492</v>
      </c>
      <c r="D236" s="11">
        <v>0</v>
      </c>
      <c r="E236" s="12" t="s">
        <v>165</v>
      </c>
      <c r="F236" s="14"/>
      <c r="G236" s="11">
        <v>0</v>
      </c>
      <c r="H236" s="12" t="s">
        <v>165</v>
      </c>
      <c r="I236" s="17">
        <f t="shared" si="17"/>
        <v>0</v>
      </c>
    </row>
    <row r="237" spans="1:9" x14ac:dyDescent="0.2">
      <c r="A237" s="299"/>
      <c r="B237" s="301"/>
      <c r="C237" s="188" t="s">
        <v>493</v>
      </c>
      <c r="D237" s="11">
        <v>0</v>
      </c>
      <c r="E237" s="12" t="s">
        <v>165</v>
      </c>
      <c r="F237" s="14"/>
      <c r="G237" s="11">
        <v>0</v>
      </c>
      <c r="H237" s="12" t="s">
        <v>165</v>
      </c>
      <c r="I237" s="17">
        <f t="shared" si="17"/>
        <v>0</v>
      </c>
    </row>
    <row r="238" spans="1:9" x14ac:dyDescent="0.2">
      <c r="A238" s="299"/>
      <c r="B238" s="301"/>
      <c r="C238" s="188" t="s">
        <v>494</v>
      </c>
      <c r="D238" s="11">
        <v>0</v>
      </c>
      <c r="E238" s="12" t="s">
        <v>165</v>
      </c>
      <c r="F238" s="14"/>
      <c r="G238" s="11">
        <v>0</v>
      </c>
      <c r="H238" s="12" t="s">
        <v>165</v>
      </c>
      <c r="I238" s="17">
        <f t="shared" si="17"/>
        <v>0</v>
      </c>
    </row>
    <row r="239" spans="1:9" x14ac:dyDescent="0.2">
      <c r="A239" s="299"/>
      <c r="B239" s="301"/>
      <c r="C239" s="18" t="s">
        <v>496</v>
      </c>
      <c r="D239" s="11">
        <v>0</v>
      </c>
      <c r="E239" s="12" t="s">
        <v>165</v>
      </c>
      <c r="F239" s="14"/>
      <c r="G239" s="11">
        <v>0</v>
      </c>
      <c r="H239" s="12" t="s">
        <v>165</v>
      </c>
      <c r="I239" s="17">
        <f t="shared" si="17"/>
        <v>0</v>
      </c>
    </row>
    <row r="240" spans="1:9" x14ac:dyDescent="0.2">
      <c r="A240" s="299"/>
      <c r="B240" s="301"/>
      <c r="C240" s="188" t="s">
        <v>495</v>
      </c>
      <c r="D240" s="11">
        <v>0</v>
      </c>
      <c r="E240" s="12" t="s">
        <v>165</v>
      </c>
      <c r="F240" s="14"/>
      <c r="G240" s="11">
        <v>0</v>
      </c>
      <c r="H240" s="12" t="s">
        <v>165</v>
      </c>
      <c r="I240" s="17">
        <f t="shared" si="17"/>
        <v>0</v>
      </c>
    </row>
    <row r="241" spans="1:9" x14ac:dyDescent="0.2">
      <c r="A241" s="299"/>
      <c r="B241" s="301"/>
      <c r="C241" s="18" t="s">
        <v>497</v>
      </c>
      <c r="D241" s="11">
        <v>0</v>
      </c>
      <c r="E241" s="12" t="s">
        <v>165</v>
      </c>
      <c r="F241" s="14"/>
      <c r="G241" s="11">
        <v>0</v>
      </c>
      <c r="H241" s="12" t="s">
        <v>165</v>
      </c>
      <c r="I241" s="17">
        <f t="shared" si="17"/>
        <v>0</v>
      </c>
    </row>
    <row r="242" spans="1:9" x14ac:dyDescent="0.2">
      <c r="A242" s="299"/>
      <c r="B242" s="301"/>
      <c r="C242" s="198" t="s">
        <v>91</v>
      </c>
      <c r="D242" s="59">
        <f>SUM(D235:D241)</f>
        <v>0</v>
      </c>
      <c r="E242" s="60" t="s">
        <v>165</v>
      </c>
      <c r="F242" s="210"/>
      <c r="G242" s="59">
        <f>SUM(G235:G241)</f>
        <v>0</v>
      </c>
      <c r="H242" s="60" t="s">
        <v>165</v>
      </c>
      <c r="I242" s="63">
        <f t="shared" si="17"/>
        <v>0</v>
      </c>
    </row>
    <row r="243" spans="1:9" ht="15.75" customHeight="1" thickBot="1" x14ac:dyDescent="0.25">
      <c r="A243" s="299"/>
      <c r="B243" s="302"/>
      <c r="C243" s="276" t="s">
        <v>26</v>
      </c>
      <c r="D243" s="208">
        <f>SUM(D217,D227,D233,D242)</f>
        <v>36016</v>
      </c>
      <c r="E243" s="206">
        <f t="shared" si="15"/>
        <v>0.49062772449869224</v>
      </c>
      <c r="F243" s="218"/>
      <c r="G243" s="208">
        <f>SUM(G217,G227,G233,G242)</f>
        <v>37392</v>
      </c>
      <c r="H243" s="206">
        <f t="shared" si="16"/>
        <v>0.50937227550130781</v>
      </c>
      <c r="I243" s="205">
        <f t="shared" si="17"/>
        <v>73408</v>
      </c>
    </row>
    <row r="244" spans="1:9" ht="12.75" customHeight="1" thickBot="1" x14ac:dyDescent="0.25">
      <c r="A244" s="296" t="s">
        <v>518</v>
      </c>
      <c r="B244" s="297"/>
      <c r="C244" s="298"/>
      <c r="D244" s="245">
        <f>SUM(D190,D211,D243)</f>
        <v>69792</v>
      </c>
      <c r="E244" s="246">
        <f t="shared" si="15"/>
        <v>0.41444180522565321</v>
      </c>
      <c r="F244" s="247"/>
      <c r="G244" s="245">
        <f>SUM(G190,G211,G243)</f>
        <v>98608</v>
      </c>
      <c r="H244" s="246">
        <f t="shared" si="16"/>
        <v>0.58555819477434679</v>
      </c>
      <c r="I244" s="247">
        <f t="shared" si="17"/>
        <v>168400</v>
      </c>
    </row>
    <row r="245" spans="1:9" x14ac:dyDescent="0.2">
      <c r="A245" s="303" t="s">
        <v>345</v>
      </c>
      <c r="B245" s="300" t="s">
        <v>509</v>
      </c>
      <c r="C245" s="196" t="s">
        <v>347</v>
      </c>
      <c r="D245" s="220"/>
      <c r="E245" s="264"/>
      <c r="F245" s="219"/>
      <c r="G245" s="220"/>
      <c r="H245" s="264"/>
      <c r="I245" s="278"/>
    </row>
    <row r="246" spans="1:9" x14ac:dyDescent="0.2">
      <c r="A246" s="299"/>
      <c r="B246" s="304"/>
      <c r="C246" s="191" t="s">
        <v>38</v>
      </c>
      <c r="D246" s="11">
        <v>0</v>
      </c>
      <c r="E246" s="12">
        <f t="shared" si="15"/>
        <v>0</v>
      </c>
      <c r="F246" s="14"/>
      <c r="G246" s="11">
        <v>512</v>
      </c>
      <c r="H246" s="12">
        <f t="shared" si="16"/>
        <v>1</v>
      </c>
      <c r="I246" s="17">
        <f t="shared" si="17"/>
        <v>512</v>
      </c>
    </row>
    <row r="247" spans="1:9" x14ac:dyDescent="0.2">
      <c r="A247" s="299"/>
      <c r="B247" s="304"/>
      <c r="C247" s="18" t="s">
        <v>7</v>
      </c>
      <c r="D247" s="11">
        <v>0</v>
      </c>
      <c r="E247" s="12" t="s">
        <v>165</v>
      </c>
      <c r="F247" s="14"/>
      <c r="G247" s="11">
        <v>0</v>
      </c>
      <c r="H247" s="12" t="s">
        <v>165</v>
      </c>
      <c r="I247" s="17">
        <f t="shared" si="17"/>
        <v>0</v>
      </c>
    </row>
    <row r="248" spans="1:9" x14ac:dyDescent="0.2">
      <c r="A248" s="299"/>
      <c r="B248" s="304"/>
      <c r="C248" s="18" t="s">
        <v>15</v>
      </c>
      <c r="D248" s="11">
        <v>0</v>
      </c>
      <c r="E248" s="12">
        <f t="shared" si="15"/>
        <v>0</v>
      </c>
      <c r="F248" s="14"/>
      <c r="G248" s="11">
        <v>4784</v>
      </c>
      <c r="H248" s="12">
        <f t="shared" si="16"/>
        <v>1</v>
      </c>
      <c r="I248" s="17">
        <f t="shared" si="17"/>
        <v>4784</v>
      </c>
    </row>
    <row r="249" spans="1:9" x14ac:dyDescent="0.2">
      <c r="A249" s="299"/>
      <c r="B249" s="304"/>
      <c r="C249" s="18" t="s">
        <v>0</v>
      </c>
      <c r="D249" s="11">
        <v>0</v>
      </c>
      <c r="E249" s="12" t="s">
        <v>165</v>
      </c>
      <c r="F249" s="14"/>
      <c r="G249" s="11">
        <v>0</v>
      </c>
      <c r="H249" s="12" t="s">
        <v>165</v>
      </c>
      <c r="I249" s="17">
        <f t="shared" si="17"/>
        <v>0</v>
      </c>
    </row>
    <row r="250" spans="1:9" x14ac:dyDescent="0.2">
      <c r="A250" s="299"/>
      <c r="B250" s="304"/>
      <c r="C250" s="18" t="s">
        <v>16</v>
      </c>
      <c r="D250" s="11">
        <v>560</v>
      </c>
      <c r="E250" s="12">
        <f t="shared" si="15"/>
        <v>1</v>
      </c>
      <c r="F250" s="14"/>
      <c r="G250" s="11">
        <v>0</v>
      </c>
      <c r="H250" s="12">
        <f t="shared" si="16"/>
        <v>0</v>
      </c>
      <c r="I250" s="17">
        <f t="shared" si="17"/>
        <v>560</v>
      </c>
    </row>
    <row r="251" spans="1:9" x14ac:dyDescent="0.2">
      <c r="A251" s="299"/>
      <c r="B251" s="304"/>
      <c r="C251" s="18" t="s">
        <v>36</v>
      </c>
      <c r="D251" s="11">
        <v>576</v>
      </c>
      <c r="E251" s="12">
        <f t="shared" si="15"/>
        <v>0.375</v>
      </c>
      <c r="F251" s="14"/>
      <c r="G251" s="11">
        <v>960</v>
      </c>
      <c r="H251" s="12">
        <f t="shared" si="16"/>
        <v>0.625</v>
      </c>
      <c r="I251" s="17">
        <f t="shared" si="17"/>
        <v>1536</v>
      </c>
    </row>
    <row r="252" spans="1:9" x14ac:dyDescent="0.2">
      <c r="A252" s="299"/>
      <c r="B252" s="304"/>
      <c r="C252" s="18" t="s">
        <v>39</v>
      </c>
      <c r="D252" s="11">
        <v>0</v>
      </c>
      <c r="E252" s="12" t="s">
        <v>165</v>
      </c>
      <c r="F252" s="14"/>
      <c r="G252" s="11">
        <v>0</v>
      </c>
      <c r="H252" s="12" t="s">
        <v>165</v>
      </c>
      <c r="I252" s="17">
        <f t="shared" si="17"/>
        <v>0</v>
      </c>
    </row>
    <row r="253" spans="1:9" x14ac:dyDescent="0.2">
      <c r="A253" s="299"/>
      <c r="B253" s="304"/>
      <c r="C253" s="18" t="s">
        <v>357</v>
      </c>
      <c r="D253" s="11">
        <v>0</v>
      </c>
      <c r="E253" s="12">
        <f t="shared" si="15"/>
        <v>0</v>
      </c>
      <c r="F253" s="14"/>
      <c r="G253" s="11">
        <v>960</v>
      </c>
      <c r="H253" s="12">
        <f t="shared" si="16"/>
        <v>1</v>
      </c>
      <c r="I253" s="17">
        <f t="shared" si="17"/>
        <v>960</v>
      </c>
    </row>
    <row r="254" spans="1:9" x14ac:dyDescent="0.2">
      <c r="A254" s="299"/>
      <c r="B254" s="304"/>
      <c r="C254" s="18" t="s">
        <v>402</v>
      </c>
      <c r="D254" s="11">
        <v>0</v>
      </c>
      <c r="E254" s="12" t="s">
        <v>165</v>
      </c>
      <c r="F254" s="14"/>
      <c r="G254" s="11">
        <v>0</v>
      </c>
      <c r="H254" s="12" t="s">
        <v>165</v>
      </c>
      <c r="I254" s="17">
        <f t="shared" si="17"/>
        <v>0</v>
      </c>
    </row>
    <row r="255" spans="1:9" x14ac:dyDescent="0.2">
      <c r="A255" s="299"/>
      <c r="B255" s="304"/>
      <c r="C255" s="18" t="s">
        <v>1</v>
      </c>
      <c r="D255" s="11">
        <v>704</v>
      </c>
      <c r="E255" s="12">
        <f t="shared" si="15"/>
        <v>1</v>
      </c>
      <c r="F255" s="14"/>
      <c r="G255" s="11">
        <v>0</v>
      </c>
      <c r="H255" s="12">
        <f t="shared" si="16"/>
        <v>0</v>
      </c>
      <c r="I255" s="17">
        <f t="shared" si="17"/>
        <v>704</v>
      </c>
    </row>
    <row r="256" spans="1:9" x14ac:dyDescent="0.2">
      <c r="A256" s="299"/>
      <c r="B256" s="304"/>
      <c r="C256" s="18" t="s">
        <v>17</v>
      </c>
      <c r="D256" s="11">
        <v>0</v>
      </c>
      <c r="E256" s="12" t="s">
        <v>165</v>
      </c>
      <c r="F256" s="14"/>
      <c r="G256" s="11">
        <v>0</v>
      </c>
      <c r="H256" s="12" t="s">
        <v>165</v>
      </c>
      <c r="I256" s="17">
        <f t="shared" si="17"/>
        <v>0</v>
      </c>
    </row>
    <row r="257" spans="1:9" x14ac:dyDescent="0.2">
      <c r="A257" s="299"/>
      <c r="B257" s="304"/>
      <c r="C257" s="18" t="s">
        <v>2</v>
      </c>
      <c r="D257" s="11">
        <v>0</v>
      </c>
      <c r="E257" s="12" t="s">
        <v>165</v>
      </c>
      <c r="F257" s="14"/>
      <c r="G257" s="11">
        <v>0</v>
      </c>
      <c r="H257" s="12" t="s">
        <v>165</v>
      </c>
      <c r="I257" s="17">
        <f t="shared" si="17"/>
        <v>0</v>
      </c>
    </row>
    <row r="258" spans="1:9" x14ac:dyDescent="0.2">
      <c r="A258" s="299"/>
      <c r="B258" s="304"/>
      <c r="C258" s="18" t="s">
        <v>18</v>
      </c>
      <c r="D258" s="11">
        <v>0</v>
      </c>
      <c r="E258" s="12" t="s">
        <v>165</v>
      </c>
      <c r="F258" s="14"/>
      <c r="G258" s="11">
        <v>0</v>
      </c>
      <c r="H258" s="12" t="s">
        <v>165</v>
      </c>
      <c r="I258" s="17">
        <f t="shared" si="17"/>
        <v>0</v>
      </c>
    </row>
    <row r="259" spans="1:9" x14ac:dyDescent="0.2">
      <c r="A259" s="299"/>
      <c r="B259" s="304"/>
      <c r="C259" s="18" t="s">
        <v>22</v>
      </c>
      <c r="D259" s="11">
        <v>0</v>
      </c>
      <c r="E259" s="12">
        <f t="shared" si="15"/>
        <v>0</v>
      </c>
      <c r="F259" s="14"/>
      <c r="G259" s="11">
        <v>2064</v>
      </c>
      <c r="H259" s="12">
        <f t="shared" si="16"/>
        <v>1</v>
      </c>
      <c r="I259" s="17">
        <f t="shared" si="17"/>
        <v>2064</v>
      </c>
    </row>
    <row r="260" spans="1:9" x14ac:dyDescent="0.2">
      <c r="A260" s="299"/>
      <c r="B260" s="304"/>
      <c r="C260" s="18" t="s">
        <v>3</v>
      </c>
      <c r="D260" s="11">
        <v>0</v>
      </c>
      <c r="E260" s="12">
        <f t="shared" si="15"/>
        <v>0</v>
      </c>
      <c r="F260" s="14"/>
      <c r="G260" s="11">
        <v>576</v>
      </c>
      <c r="H260" s="12">
        <f t="shared" si="16"/>
        <v>1</v>
      </c>
      <c r="I260" s="17">
        <f t="shared" si="17"/>
        <v>576</v>
      </c>
    </row>
    <row r="261" spans="1:9" x14ac:dyDescent="0.2">
      <c r="A261" s="299"/>
      <c r="B261" s="304"/>
      <c r="C261" s="18" t="s">
        <v>139</v>
      </c>
      <c r="D261" s="11">
        <v>0</v>
      </c>
      <c r="E261" s="12" t="s">
        <v>165</v>
      </c>
      <c r="F261" s="14"/>
      <c r="G261" s="11">
        <v>0</v>
      </c>
      <c r="H261" s="12" t="s">
        <v>165</v>
      </c>
      <c r="I261" s="17">
        <f t="shared" si="17"/>
        <v>0</v>
      </c>
    </row>
    <row r="262" spans="1:9" x14ac:dyDescent="0.2">
      <c r="A262" s="299"/>
      <c r="B262" s="304"/>
      <c r="C262" s="18" t="s">
        <v>6</v>
      </c>
      <c r="D262" s="11">
        <v>768</v>
      </c>
      <c r="E262" s="12">
        <f t="shared" si="15"/>
        <v>0.35294117647058826</v>
      </c>
      <c r="F262" s="14"/>
      <c r="G262" s="11">
        <v>1408</v>
      </c>
      <c r="H262" s="12">
        <f t="shared" si="16"/>
        <v>0.6470588235294118</v>
      </c>
      <c r="I262" s="17">
        <f t="shared" si="17"/>
        <v>2176</v>
      </c>
    </row>
    <row r="263" spans="1:9" x14ac:dyDescent="0.2">
      <c r="A263" s="299"/>
      <c r="B263" s="304"/>
      <c r="C263" s="18" t="s">
        <v>9</v>
      </c>
      <c r="D263" s="11">
        <v>0</v>
      </c>
      <c r="E263" s="12">
        <f t="shared" si="15"/>
        <v>0</v>
      </c>
      <c r="F263" s="14"/>
      <c r="G263" s="11">
        <v>912</v>
      </c>
      <c r="H263" s="12">
        <f t="shared" si="16"/>
        <v>1</v>
      </c>
      <c r="I263" s="17">
        <f t="shared" si="17"/>
        <v>912</v>
      </c>
    </row>
    <row r="264" spans="1:9" x14ac:dyDescent="0.2">
      <c r="A264" s="299"/>
      <c r="B264" s="304"/>
      <c r="C264" s="18" t="s">
        <v>4</v>
      </c>
      <c r="D264" s="11">
        <v>0</v>
      </c>
      <c r="E264" s="12">
        <f t="shared" si="15"/>
        <v>0</v>
      </c>
      <c r="F264" s="14"/>
      <c r="G264" s="11">
        <v>1008</v>
      </c>
      <c r="H264" s="12">
        <f t="shared" si="16"/>
        <v>1</v>
      </c>
      <c r="I264" s="17">
        <f t="shared" si="17"/>
        <v>1008</v>
      </c>
    </row>
    <row r="265" spans="1:9" x14ac:dyDescent="0.2">
      <c r="A265" s="299"/>
      <c r="B265" s="304"/>
      <c r="C265" s="18" t="s">
        <v>19</v>
      </c>
      <c r="D265" s="11">
        <v>0</v>
      </c>
      <c r="E265" s="12" t="s">
        <v>165</v>
      </c>
      <c r="F265" s="14"/>
      <c r="G265" s="11">
        <v>0</v>
      </c>
      <c r="H265" s="12" t="s">
        <v>165</v>
      </c>
      <c r="I265" s="17">
        <f t="shared" si="17"/>
        <v>0</v>
      </c>
    </row>
    <row r="266" spans="1:9" x14ac:dyDescent="0.2">
      <c r="A266" s="299"/>
      <c r="B266" s="304"/>
      <c r="C266" s="18" t="s">
        <v>23</v>
      </c>
      <c r="D266" s="11">
        <v>576</v>
      </c>
      <c r="E266" s="12">
        <f t="shared" si="15"/>
        <v>0.26666666666666666</v>
      </c>
      <c r="F266" s="14"/>
      <c r="G266" s="11">
        <v>1584</v>
      </c>
      <c r="H266" s="12">
        <f t="shared" si="16"/>
        <v>0.73333333333333328</v>
      </c>
      <c r="I266" s="17">
        <f t="shared" si="17"/>
        <v>2160</v>
      </c>
    </row>
    <row r="267" spans="1:9" x14ac:dyDescent="0.2">
      <c r="A267" s="299"/>
      <c r="B267" s="304"/>
      <c r="C267" s="18" t="s">
        <v>24</v>
      </c>
      <c r="D267" s="11">
        <v>0</v>
      </c>
      <c r="E267" s="12">
        <f t="shared" si="15"/>
        <v>0</v>
      </c>
      <c r="F267" s="14"/>
      <c r="G267" s="11">
        <v>1536</v>
      </c>
      <c r="H267" s="12">
        <f t="shared" si="16"/>
        <v>1</v>
      </c>
      <c r="I267" s="17">
        <f t="shared" si="17"/>
        <v>1536</v>
      </c>
    </row>
    <row r="268" spans="1:9" x14ac:dyDescent="0.2">
      <c r="A268" s="299"/>
      <c r="B268" s="304"/>
      <c r="C268" s="18" t="s">
        <v>52</v>
      </c>
      <c r="D268" s="11">
        <v>0</v>
      </c>
      <c r="E268" s="12" t="s">
        <v>165</v>
      </c>
      <c r="F268" s="14"/>
      <c r="G268" s="11">
        <v>0</v>
      </c>
      <c r="H268" s="12" t="s">
        <v>165</v>
      </c>
      <c r="I268" s="17">
        <f t="shared" si="17"/>
        <v>0</v>
      </c>
    </row>
    <row r="269" spans="1:9" x14ac:dyDescent="0.2">
      <c r="A269" s="299"/>
      <c r="B269" s="304"/>
      <c r="C269" s="18" t="s">
        <v>25</v>
      </c>
      <c r="D269" s="11">
        <v>0</v>
      </c>
      <c r="E269" s="12">
        <f t="shared" si="15"/>
        <v>0</v>
      </c>
      <c r="F269" s="14"/>
      <c r="G269" s="11">
        <v>864</v>
      </c>
      <c r="H269" s="12">
        <f t="shared" si="16"/>
        <v>1</v>
      </c>
      <c r="I269" s="17">
        <f t="shared" si="17"/>
        <v>864</v>
      </c>
    </row>
    <row r="270" spans="1:9" x14ac:dyDescent="0.2">
      <c r="A270" s="299"/>
      <c r="B270" s="304"/>
      <c r="C270" s="18" t="s">
        <v>5</v>
      </c>
      <c r="D270" s="11">
        <v>0</v>
      </c>
      <c r="E270" s="12">
        <f t="shared" si="15"/>
        <v>0</v>
      </c>
      <c r="F270" s="14"/>
      <c r="G270" s="11">
        <v>1632</v>
      </c>
      <c r="H270" s="12">
        <f t="shared" si="16"/>
        <v>1</v>
      </c>
      <c r="I270" s="17">
        <f t="shared" si="17"/>
        <v>1632</v>
      </c>
    </row>
    <row r="271" spans="1:9" ht="12.75" customHeight="1" thickBot="1" x14ac:dyDescent="0.25">
      <c r="A271" s="299"/>
      <c r="B271" s="305"/>
      <c r="C271" s="276" t="s">
        <v>26</v>
      </c>
      <c r="D271" s="208">
        <f>SUM(D246:D270)</f>
        <v>3184</v>
      </c>
      <c r="E271" s="206">
        <f t="shared" si="15"/>
        <v>0.14483260553129548</v>
      </c>
      <c r="F271" s="218"/>
      <c r="G271" s="208">
        <f>SUM(G246:G270)</f>
        <v>18800</v>
      </c>
      <c r="H271" s="206">
        <f t="shared" si="16"/>
        <v>0.85516739446870449</v>
      </c>
      <c r="I271" s="205">
        <f t="shared" si="17"/>
        <v>21984</v>
      </c>
    </row>
    <row r="272" spans="1:9" x14ac:dyDescent="0.2">
      <c r="A272" s="299"/>
      <c r="B272" s="300" t="s">
        <v>514</v>
      </c>
      <c r="C272" s="187" t="s">
        <v>472</v>
      </c>
      <c r="D272" s="11">
        <v>0</v>
      </c>
      <c r="E272" s="12" t="s">
        <v>165</v>
      </c>
      <c r="F272" s="214"/>
      <c r="G272" s="11">
        <v>0</v>
      </c>
      <c r="H272" s="12" t="s">
        <v>165</v>
      </c>
      <c r="I272" s="279">
        <f t="shared" si="17"/>
        <v>0</v>
      </c>
    </row>
    <row r="273" spans="1:9" x14ac:dyDescent="0.2">
      <c r="A273" s="299"/>
      <c r="B273" s="306"/>
      <c r="C273" s="18" t="s">
        <v>473</v>
      </c>
      <c r="D273" s="11">
        <v>0</v>
      </c>
      <c r="E273" s="12" t="s">
        <v>165</v>
      </c>
      <c r="F273" s="14"/>
      <c r="G273" s="11">
        <v>0</v>
      </c>
      <c r="H273" s="12" t="s">
        <v>165</v>
      </c>
      <c r="I273" s="17">
        <f t="shared" si="17"/>
        <v>0</v>
      </c>
    </row>
    <row r="274" spans="1:9" ht="15.75" customHeight="1" thickBot="1" x14ac:dyDescent="0.25">
      <c r="A274" s="299"/>
      <c r="B274" s="307"/>
      <c r="C274" s="276" t="s">
        <v>26</v>
      </c>
      <c r="D274" s="212">
        <f>SUM(D272:D273)</f>
        <v>0</v>
      </c>
      <c r="E274" s="249" t="s">
        <v>165</v>
      </c>
      <c r="F274" s="211"/>
      <c r="G274" s="212">
        <f>SUM(G272:G273)</f>
        <v>0</v>
      </c>
      <c r="H274" s="249" t="s">
        <v>165</v>
      </c>
      <c r="I274" s="280">
        <f t="shared" si="17"/>
        <v>0</v>
      </c>
    </row>
    <row r="275" spans="1:9" ht="15.75" thickBot="1" x14ac:dyDescent="0.25">
      <c r="A275" s="296" t="s">
        <v>519</v>
      </c>
      <c r="B275" s="297"/>
      <c r="C275" s="298"/>
      <c r="D275" s="245">
        <f>SUM(D271,D274)</f>
        <v>3184</v>
      </c>
      <c r="E275" s="246">
        <f t="shared" si="15"/>
        <v>0.14483260553129548</v>
      </c>
      <c r="F275" s="247"/>
      <c r="G275" s="245">
        <f>SUM(G271,G274)</f>
        <v>18800</v>
      </c>
      <c r="H275" s="246">
        <f t="shared" si="16"/>
        <v>0.85516739446870449</v>
      </c>
      <c r="I275" s="247">
        <f t="shared" si="17"/>
        <v>21984</v>
      </c>
    </row>
    <row r="276" spans="1:9" x14ac:dyDescent="0.2">
      <c r="D276" s="2"/>
      <c r="E276" s="2"/>
      <c r="F276" s="2"/>
      <c r="G276" s="1"/>
      <c r="H276" s="1"/>
    </row>
  </sheetData>
  <mergeCells count="29">
    <mergeCell ref="B272:B274"/>
    <mergeCell ref="A275:C275"/>
    <mergeCell ref="A174:C174"/>
    <mergeCell ref="A175:A211"/>
    <mergeCell ref="B175:B190"/>
    <mergeCell ref="B191:B211"/>
    <mergeCell ref="A212:A243"/>
    <mergeCell ref="B212:B243"/>
    <mergeCell ref="A244:C244"/>
    <mergeCell ref="A245:A274"/>
    <mergeCell ref="B245:B271"/>
    <mergeCell ref="A114:C114"/>
    <mergeCell ref="A115:A155"/>
    <mergeCell ref="B115:B155"/>
    <mergeCell ref="A156:A173"/>
    <mergeCell ref="B156:B169"/>
    <mergeCell ref="B170:B173"/>
    <mergeCell ref="A39:C39"/>
    <mergeCell ref="A40:A78"/>
    <mergeCell ref="B40:B78"/>
    <mergeCell ref="A79:A113"/>
    <mergeCell ref="B79:B94"/>
    <mergeCell ref="B95:B113"/>
    <mergeCell ref="D6:E6"/>
    <mergeCell ref="G6:H6"/>
    <mergeCell ref="B8:C8"/>
    <mergeCell ref="A9:A38"/>
    <mergeCell ref="B9:B21"/>
    <mergeCell ref="B22:B38"/>
  </mergeCells>
  <phoneticPr fontId="5" type="noConversion"/>
  <printOptions horizontalCentered="1"/>
  <pageMargins left="0.25" right="0.25" top="1" bottom="1" header="0.5" footer="0.5"/>
  <pageSetup orientation="portrait" r:id="rId1"/>
  <headerFooter alignWithMargins="0">
    <oddFooter>&amp;C&amp;10Collin IRO tkm; 10/29/2020; Page &amp;P of &amp;N
...\Faculty Workload\F-T vs P-T Faculty Load Reports\202110 Contact Hours.xlsx</oddFooter>
  </headerFooter>
  <rowBreaks count="4" manualBreakCount="4">
    <brk id="21" min="1" max="8" man="1"/>
    <brk id="57" min="1" max="8" man="1"/>
    <brk id="97" min="1" max="8" man="1"/>
    <brk id="134"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32</vt:i4>
      </vt:variant>
    </vt:vector>
  </HeadingPairs>
  <TitlesOfParts>
    <vt:vector size="48" baseType="lpstr">
      <vt:lpstr>DistrictTotalbyDept</vt:lpstr>
      <vt:lpstr>DistrictbyRubric</vt:lpstr>
      <vt:lpstr>DistrictxDiv-Dept</vt:lpstr>
      <vt:lpstr>Rockwall</vt:lpstr>
      <vt:lpstr>OtherSites</vt:lpstr>
      <vt:lpstr>DualCredit</vt:lpstr>
      <vt:lpstr>Distance</vt:lpstr>
      <vt:lpstr>Face-to-Face</vt:lpstr>
      <vt:lpstr>Evenings</vt:lpstr>
      <vt:lpstr>Weekends</vt:lpstr>
      <vt:lpstr>Weekdays</vt:lpstr>
      <vt:lpstr>NoMeetingTime</vt:lpstr>
      <vt:lpstr>Overloads</vt:lpstr>
      <vt:lpstr>Number of Faculty</vt:lpstr>
      <vt:lpstr>Dept-DivDefinitions</vt:lpstr>
      <vt:lpstr>DeanCodeDefinitions</vt:lpstr>
      <vt:lpstr>DeanCodeDefinitions!Print_Area</vt:lpstr>
      <vt:lpstr>'Dept-DivDefinitions'!Print_Area</vt:lpstr>
      <vt:lpstr>Distance!Print_Area</vt:lpstr>
      <vt:lpstr>DistrictbyRubric!Print_Area</vt:lpstr>
      <vt:lpstr>DistrictTotalbyDept!Print_Area</vt:lpstr>
      <vt:lpstr>'DistrictxDiv-Dept'!Print_Area</vt:lpstr>
      <vt:lpstr>DualCredit!Print_Area</vt:lpstr>
      <vt:lpstr>Evenings!Print_Area</vt:lpstr>
      <vt:lpstr>'Face-to-Face'!Print_Area</vt:lpstr>
      <vt:lpstr>NoMeetingTime!Print_Area</vt:lpstr>
      <vt:lpstr>'Number of Faculty'!Print_Area</vt:lpstr>
      <vt:lpstr>OtherSites!Print_Area</vt:lpstr>
      <vt:lpstr>Overloads!Print_Area</vt:lpstr>
      <vt:lpstr>Rockwall!Print_Area</vt:lpstr>
      <vt:lpstr>Weekdays!Print_Area</vt:lpstr>
      <vt:lpstr>Weekends!Print_Area</vt:lpstr>
      <vt:lpstr>DeanCodeDefinitions!Print_Titles</vt:lpstr>
      <vt:lpstr>'Dept-DivDefinitions'!Print_Titles</vt:lpstr>
      <vt:lpstr>Distance!Print_Titles</vt:lpstr>
      <vt:lpstr>DistrictbyRubric!Print_Titles</vt:lpstr>
      <vt:lpstr>DistrictTotalbyDept!Print_Titles</vt:lpstr>
      <vt:lpstr>'DistrictxDiv-Dept'!Print_Titles</vt:lpstr>
      <vt:lpstr>DualCredit!Print_Titles</vt:lpstr>
      <vt:lpstr>Evenings!Print_Titles</vt:lpstr>
      <vt:lpstr>'Face-to-Face'!Print_Titles</vt:lpstr>
      <vt:lpstr>NoMeetingTime!Print_Titles</vt:lpstr>
      <vt:lpstr>'Number of Faculty'!Print_Titles</vt:lpstr>
      <vt:lpstr>OtherSites!Print_Titles</vt:lpstr>
      <vt:lpstr>Overloads!Print_Titles</vt:lpstr>
      <vt:lpstr>Rockwall!Print_Titles</vt:lpstr>
      <vt:lpstr>Weekdays!Print_Titles</vt:lpstr>
      <vt:lpstr>Weekends!Print_Titles</vt:lpstr>
    </vt:vector>
  </TitlesOfParts>
  <Company>CCCCD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K. Martin</dc:creator>
  <cp:lastModifiedBy>David Liska</cp:lastModifiedBy>
  <cp:lastPrinted>2020-11-04T14:49:54Z</cp:lastPrinted>
  <dcterms:created xsi:type="dcterms:W3CDTF">2005-10-12T18:25:21Z</dcterms:created>
  <dcterms:modified xsi:type="dcterms:W3CDTF">2020-11-04T15:03:52Z</dcterms:modified>
</cp:coreProperties>
</file>